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20191104-TOSHIBADISK-復旧a\●WASSAAP-business\○内閣府政策統括官（共生社会政策担当）\20220610-高齢者の日常生活・地域社会への参加に関する調査-基本軸クロス\"/>
    </mc:Choice>
  </mc:AlternateContent>
  <bookViews>
    <workbookView xWindow="480" yWindow="60" windowWidth="18075" windowHeight="9900" activeTab="1"/>
  </bookViews>
  <sheets>
    <sheet name="目次" sheetId="1" r:id="rId1"/>
    <sheet name="P(2)" sheetId="3" r:id="rId2"/>
  </sheets>
  <definedNames>
    <definedName name="_xlnm.Print_Area" localSheetId="0">目次!$A:$I</definedName>
    <definedName name="_xlnm.Print_Titles" localSheetId="1">'P(2)'!$A:$H,'P(2)'!$1:$2</definedName>
    <definedName name="_xlnm.Print_Titles" localSheetId="0">目次!$1:$5</definedName>
  </definedNames>
  <calcPr calcId="152511"/>
</workbook>
</file>

<file path=xl/calcChain.xml><?xml version="1.0" encoding="utf-8"?>
<calcChain xmlns="http://schemas.openxmlformats.org/spreadsheetml/2006/main">
  <c r="H8213" i="3" l="1"/>
  <c r="H8212" i="3"/>
  <c r="H8211" i="3"/>
  <c r="H8210" i="3"/>
  <c r="H8209" i="3"/>
  <c r="H8208" i="3"/>
  <c r="H8207" i="3"/>
  <c r="H8206" i="3"/>
  <c r="H8205" i="3"/>
  <c r="H8204" i="3"/>
  <c r="H8203" i="3"/>
  <c r="H8202" i="3"/>
  <c r="H8201" i="3"/>
  <c r="H8200" i="3"/>
  <c r="H8199" i="3"/>
  <c r="H8198" i="3"/>
  <c r="H8197" i="3"/>
  <c r="H8196" i="3"/>
  <c r="H8195" i="3"/>
  <c r="H8194" i="3"/>
  <c r="H8193" i="3"/>
  <c r="H8192" i="3"/>
  <c r="H8191" i="3"/>
  <c r="H8190" i="3"/>
  <c r="H8189" i="3"/>
  <c r="H8188" i="3"/>
  <c r="H8187" i="3"/>
  <c r="H8186" i="3"/>
  <c r="H8185" i="3"/>
  <c r="H8184" i="3"/>
  <c r="H8183" i="3"/>
  <c r="H8182" i="3"/>
  <c r="H8181" i="3"/>
  <c r="H8180" i="3"/>
  <c r="H8179" i="3"/>
  <c r="H8178" i="3"/>
  <c r="H8177" i="3"/>
  <c r="H8176" i="3"/>
  <c r="H8175" i="3"/>
  <c r="H8174" i="3"/>
  <c r="H8172" i="3"/>
  <c r="H8171" i="3"/>
  <c r="H8170" i="3"/>
  <c r="H8169" i="3"/>
  <c r="H8168" i="3"/>
  <c r="H8167" i="3"/>
  <c r="H8166" i="3"/>
  <c r="H8165" i="3"/>
  <c r="H8164" i="3"/>
  <c r="H8163" i="3"/>
  <c r="H8162" i="3"/>
  <c r="H8161" i="3"/>
  <c r="H8160" i="3"/>
  <c r="H8159" i="3"/>
  <c r="H8158" i="3"/>
  <c r="H8157" i="3"/>
  <c r="H8156" i="3"/>
  <c r="H8155" i="3"/>
  <c r="H8154" i="3"/>
  <c r="H8153" i="3"/>
  <c r="H8152" i="3"/>
  <c r="H8151" i="3"/>
  <c r="H8150" i="3"/>
  <c r="H8149" i="3"/>
  <c r="H8148" i="3"/>
  <c r="H8147" i="3"/>
  <c r="H8146" i="3"/>
  <c r="H8145" i="3"/>
  <c r="H8144" i="3"/>
  <c r="H8143" i="3"/>
  <c r="H8142" i="3"/>
  <c r="H8141" i="3"/>
  <c r="H8140" i="3"/>
  <c r="H8139" i="3"/>
  <c r="H8138" i="3"/>
  <c r="H8137" i="3"/>
  <c r="H8136" i="3"/>
  <c r="H8135" i="3"/>
  <c r="H8134" i="3"/>
  <c r="H8133" i="3"/>
  <c r="H8132" i="3"/>
  <c r="H8131" i="3"/>
  <c r="H8130" i="3"/>
  <c r="H8129" i="3"/>
  <c r="H8128" i="3"/>
  <c r="H8127" i="3"/>
  <c r="H8126" i="3"/>
  <c r="H8125" i="3"/>
  <c r="H8124" i="3"/>
  <c r="H8123" i="3"/>
  <c r="H8122" i="3"/>
  <c r="H8121" i="3"/>
  <c r="H8120" i="3"/>
  <c r="H8119" i="3"/>
  <c r="H8118" i="3"/>
  <c r="H8117" i="3"/>
  <c r="H8116" i="3"/>
  <c r="H8115" i="3"/>
  <c r="H8114" i="3"/>
  <c r="H8113" i="3"/>
  <c r="H8112" i="3"/>
  <c r="H8111" i="3"/>
  <c r="H8110" i="3"/>
  <c r="H8109" i="3"/>
  <c r="H8108" i="3"/>
  <c r="H8107" i="3"/>
  <c r="H8106" i="3"/>
  <c r="H8105" i="3"/>
  <c r="H8104" i="3"/>
  <c r="H8103" i="3"/>
  <c r="H8102" i="3"/>
  <c r="H8094" i="3"/>
  <c r="H8093" i="3"/>
  <c r="H8092" i="3"/>
  <c r="H8091" i="3"/>
  <c r="H8090" i="3"/>
  <c r="H8089" i="3"/>
  <c r="H8088" i="3"/>
  <c r="H8087" i="3"/>
  <c r="H8086" i="3"/>
  <c r="H8085" i="3"/>
  <c r="H8084" i="3"/>
  <c r="H8083" i="3"/>
  <c r="H8082" i="3"/>
  <c r="H8081" i="3"/>
  <c r="H8080" i="3"/>
  <c r="H8079" i="3"/>
  <c r="H8078" i="3"/>
  <c r="H8077" i="3"/>
  <c r="H8076" i="3"/>
  <c r="H8075" i="3"/>
  <c r="H8074" i="3"/>
  <c r="H8073" i="3"/>
  <c r="H8072" i="3"/>
  <c r="H8071" i="3"/>
  <c r="H8070" i="3"/>
  <c r="H8069" i="3"/>
  <c r="H8068" i="3"/>
  <c r="H8067" i="3"/>
  <c r="H8066" i="3"/>
  <c r="H8065" i="3"/>
  <c r="H8064" i="3"/>
  <c r="H8063" i="3"/>
  <c r="H8062" i="3"/>
  <c r="H8061" i="3"/>
  <c r="H8060" i="3"/>
  <c r="H8059" i="3"/>
  <c r="H8058" i="3"/>
  <c r="H8057" i="3"/>
  <c r="H8056" i="3"/>
  <c r="H8055" i="3"/>
  <c r="H8053" i="3"/>
  <c r="H8052" i="3"/>
  <c r="H8051" i="3"/>
  <c r="H8050" i="3"/>
  <c r="H8049" i="3"/>
  <c r="H8048" i="3"/>
  <c r="H8047" i="3"/>
  <c r="H8046" i="3"/>
  <c r="H8045" i="3"/>
  <c r="H8044" i="3"/>
  <c r="H8043" i="3"/>
  <c r="H8042" i="3"/>
  <c r="H8041" i="3"/>
  <c r="H8040" i="3"/>
  <c r="H8039" i="3"/>
  <c r="H8038" i="3"/>
  <c r="H8037" i="3"/>
  <c r="H8036" i="3"/>
  <c r="H8035" i="3"/>
  <c r="H8034" i="3"/>
  <c r="H8033" i="3"/>
  <c r="H8032" i="3"/>
  <c r="H8031" i="3"/>
  <c r="H8030" i="3"/>
  <c r="H8029" i="3"/>
  <c r="H8028" i="3"/>
  <c r="H8027" i="3"/>
  <c r="H8026" i="3"/>
  <c r="H8025" i="3"/>
  <c r="H8024" i="3"/>
  <c r="H8023" i="3"/>
  <c r="H8022" i="3"/>
  <c r="H8021" i="3"/>
  <c r="H8020" i="3"/>
  <c r="H8019" i="3"/>
  <c r="H8018" i="3"/>
  <c r="H8017" i="3"/>
  <c r="H8016" i="3"/>
  <c r="H8015" i="3"/>
  <c r="H8014" i="3"/>
  <c r="H8013" i="3"/>
  <c r="H8012" i="3"/>
  <c r="H8011" i="3"/>
  <c r="H8010" i="3"/>
  <c r="H8009" i="3"/>
  <c r="H8008" i="3"/>
  <c r="H8007" i="3"/>
  <c r="H8006" i="3"/>
  <c r="H8005" i="3"/>
  <c r="H8004" i="3"/>
  <c r="H8003" i="3"/>
  <c r="H8002" i="3"/>
  <c r="H8001" i="3"/>
  <c r="H8000" i="3"/>
  <c r="H7999" i="3"/>
  <c r="H7998" i="3"/>
  <c r="H7997" i="3"/>
  <c r="H7996" i="3"/>
  <c r="H7995" i="3"/>
  <c r="H7994" i="3"/>
  <c r="H7993" i="3"/>
  <c r="H7992" i="3"/>
  <c r="H7991" i="3"/>
  <c r="H7990" i="3"/>
  <c r="H7989" i="3"/>
  <c r="H7988" i="3"/>
  <c r="H7987" i="3"/>
  <c r="H7986" i="3"/>
  <c r="H7985" i="3"/>
  <c r="H7984" i="3"/>
  <c r="H7983" i="3"/>
  <c r="H7975" i="3"/>
  <c r="H7974" i="3"/>
  <c r="H7973" i="3"/>
  <c r="H7972" i="3"/>
  <c r="H7971" i="3"/>
  <c r="H7970" i="3"/>
  <c r="H7969" i="3"/>
  <c r="H7968" i="3"/>
  <c r="H7967" i="3"/>
  <c r="H7966" i="3"/>
  <c r="H7965" i="3"/>
  <c r="H7964" i="3"/>
  <c r="H7963" i="3"/>
  <c r="H7962" i="3"/>
  <c r="H7961" i="3"/>
  <c r="H7960" i="3"/>
  <c r="H7959" i="3"/>
  <c r="H7958" i="3"/>
  <c r="H7957" i="3"/>
  <c r="H7956" i="3"/>
  <c r="H7955" i="3"/>
  <c r="H7954" i="3"/>
  <c r="H7953" i="3"/>
  <c r="H7952" i="3"/>
  <c r="H7951" i="3"/>
  <c r="H7950" i="3"/>
  <c r="H7949" i="3"/>
  <c r="H7948" i="3"/>
  <c r="H7947" i="3"/>
  <c r="H7946" i="3"/>
  <c r="H7945" i="3"/>
  <c r="H7944" i="3"/>
  <c r="H7943" i="3"/>
  <c r="H7942" i="3"/>
  <c r="H7941" i="3"/>
  <c r="H7940" i="3"/>
  <c r="H7939" i="3"/>
  <c r="H7938" i="3"/>
  <c r="H7937" i="3"/>
  <c r="H7936" i="3"/>
  <c r="H7934" i="3"/>
  <c r="H7933" i="3"/>
  <c r="H7932" i="3"/>
  <c r="H7931" i="3"/>
  <c r="H7930" i="3"/>
  <c r="H7929" i="3"/>
  <c r="H7928" i="3"/>
  <c r="H7927" i="3"/>
  <c r="H7926" i="3"/>
  <c r="H7925" i="3"/>
  <c r="H7924" i="3"/>
  <c r="H7923" i="3"/>
  <c r="H7922" i="3"/>
  <c r="H7921" i="3"/>
  <c r="H7920" i="3"/>
  <c r="H7919" i="3"/>
  <c r="H7918" i="3"/>
  <c r="H7917" i="3"/>
  <c r="H7916" i="3"/>
  <c r="H7915" i="3"/>
  <c r="H7914" i="3"/>
  <c r="H7913" i="3"/>
  <c r="H7912" i="3"/>
  <c r="H7911" i="3"/>
  <c r="H7910" i="3"/>
  <c r="H7909" i="3"/>
  <c r="H7908" i="3"/>
  <c r="H7907" i="3"/>
  <c r="H7906" i="3"/>
  <c r="H7905" i="3"/>
  <c r="H7904" i="3"/>
  <c r="H7903" i="3"/>
  <c r="H7902" i="3"/>
  <c r="H7901" i="3"/>
  <c r="H7900" i="3"/>
  <c r="H7899" i="3"/>
  <c r="H7898" i="3"/>
  <c r="H7897" i="3"/>
  <c r="H7896" i="3"/>
  <c r="H7895" i="3"/>
  <c r="H7894" i="3"/>
  <c r="H7893" i="3"/>
  <c r="H7892" i="3"/>
  <c r="H7891" i="3"/>
  <c r="H7890" i="3"/>
  <c r="H7889" i="3"/>
  <c r="H7888" i="3"/>
  <c r="H7887" i="3"/>
  <c r="H7886" i="3"/>
  <c r="H7885" i="3"/>
  <c r="H7884" i="3"/>
  <c r="H7883" i="3"/>
  <c r="H7882" i="3"/>
  <c r="H7881" i="3"/>
  <c r="H7880" i="3"/>
  <c r="H7879" i="3"/>
  <c r="H7878" i="3"/>
  <c r="H7877" i="3"/>
  <c r="H7876" i="3"/>
  <c r="H7875" i="3"/>
  <c r="H7874" i="3"/>
  <c r="H7873" i="3"/>
  <c r="H7872" i="3"/>
  <c r="H7871" i="3"/>
  <c r="H7870" i="3"/>
  <c r="H7869" i="3"/>
  <c r="H7868" i="3"/>
  <c r="H7867" i="3"/>
  <c r="H7866" i="3"/>
  <c r="H7865" i="3"/>
  <c r="H7864" i="3"/>
  <c r="H7856" i="3"/>
  <c r="H7855" i="3"/>
  <c r="H7854" i="3"/>
  <c r="H7853" i="3"/>
  <c r="H7852" i="3"/>
  <c r="H7851" i="3"/>
  <c r="H7850" i="3"/>
  <c r="H7849" i="3"/>
  <c r="H7848" i="3"/>
  <c r="H7847" i="3"/>
  <c r="H7846" i="3"/>
  <c r="H7845" i="3"/>
  <c r="H7844" i="3"/>
  <c r="H7843" i="3"/>
  <c r="H7842" i="3"/>
  <c r="H7841" i="3"/>
  <c r="H7840" i="3"/>
  <c r="H7839" i="3"/>
  <c r="H7838" i="3"/>
  <c r="H7836" i="3"/>
  <c r="H7835" i="3"/>
  <c r="H7834" i="3"/>
  <c r="H7833" i="3"/>
  <c r="H7832" i="3"/>
  <c r="H7831" i="3"/>
  <c r="H7830" i="3"/>
  <c r="H7829" i="3"/>
  <c r="H7828" i="3"/>
  <c r="H7827" i="3"/>
  <c r="H7826" i="3"/>
  <c r="H7825" i="3"/>
  <c r="H7824" i="3"/>
  <c r="H7823" i="3"/>
  <c r="H7822" i="3"/>
  <c r="H7821" i="3"/>
  <c r="H7820" i="3"/>
  <c r="H7819" i="3"/>
  <c r="H7818" i="3"/>
  <c r="H7817" i="3"/>
  <c r="H7816" i="3"/>
  <c r="H7815" i="3"/>
  <c r="H7814" i="3"/>
  <c r="H7813" i="3"/>
  <c r="H7812" i="3"/>
  <c r="H7811" i="3"/>
  <c r="H7810" i="3"/>
  <c r="H7809" i="3"/>
  <c r="H7808" i="3"/>
  <c r="H7807" i="3"/>
  <c r="H7806" i="3"/>
  <c r="H7805" i="3"/>
  <c r="H7804" i="3"/>
  <c r="H7803" i="3"/>
  <c r="H7802" i="3"/>
  <c r="H7801" i="3"/>
  <c r="H7800" i="3"/>
  <c r="H7799" i="3"/>
  <c r="H7798" i="3"/>
  <c r="H7797" i="3"/>
  <c r="H7796" i="3"/>
  <c r="H7795" i="3"/>
  <c r="H7794" i="3"/>
  <c r="H7793" i="3"/>
  <c r="H7792" i="3"/>
  <c r="H7791" i="3"/>
  <c r="H7790" i="3"/>
  <c r="H7789" i="3"/>
  <c r="H7788" i="3"/>
  <c r="H7787" i="3"/>
  <c r="H7786" i="3"/>
  <c r="H7785" i="3"/>
  <c r="H7784" i="3"/>
  <c r="H7783" i="3"/>
  <c r="H7782" i="3"/>
  <c r="H7781" i="3"/>
  <c r="H7780" i="3"/>
  <c r="H7779" i="3"/>
  <c r="H7778" i="3"/>
  <c r="H7777" i="3"/>
  <c r="H7776" i="3"/>
  <c r="H7775" i="3"/>
  <c r="H7774" i="3"/>
  <c r="H7773" i="3"/>
  <c r="H7772" i="3"/>
  <c r="H7771" i="3"/>
  <c r="H7770" i="3"/>
  <c r="H7769" i="3"/>
  <c r="H7768" i="3"/>
  <c r="H7767" i="3"/>
  <c r="H7766" i="3"/>
  <c r="H7765" i="3"/>
  <c r="H7764" i="3"/>
  <c r="H7763" i="3"/>
  <c r="H7762" i="3"/>
  <c r="H7761" i="3"/>
  <c r="H7760" i="3"/>
  <c r="H7759" i="3"/>
  <c r="H7758" i="3"/>
  <c r="H7757" i="3"/>
  <c r="H7756" i="3"/>
  <c r="H7755" i="3"/>
  <c r="H7754" i="3"/>
  <c r="H7753" i="3"/>
  <c r="H7752" i="3"/>
  <c r="H7751" i="3"/>
  <c r="H7750" i="3"/>
  <c r="H7749" i="3"/>
  <c r="H7748" i="3"/>
  <c r="H7747" i="3"/>
  <c r="H7746" i="3"/>
  <c r="H7745" i="3"/>
  <c r="H7737" i="3"/>
  <c r="H7736" i="3"/>
  <c r="H7735" i="3"/>
  <c r="H7734" i="3"/>
  <c r="H7733" i="3"/>
  <c r="H7732" i="3"/>
  <c r="H7731" i="3"/>
  <c r="H7730" i="3"/>
  <c r="H7729" i="3"/>
  <c r="H7728" i="3"/>
  <c r="H7727" i="3"/>
  <c r="H7726" i="3"/>
  <c r="H7725" i="3"/>
  <c r="H7724" i="3"/>
  <c r="H7723" i="3"/>
  <c r="H7722" i="3"/>
  <c r="H7721" i="3"/>
  <c r="H7720" i="3"/>
  <c r="H7719" i="3"/>
  <c r="H7718" i="3"/>
  <c r="H7717" i="3"/>
  <c r="H7716" i="3"/>
  <c r="H7715" i="3"/>
  <c r="H7714" i="3"/>
  <c r="H7713" i="3"/>
  <c r="H7712" i="3"/>
  <c r="H7711" i="3"/>
  <c r="H7710" i="3"/>
  <c r="H7709" i="3"/>
  <c r="H7708" i="3"/>
  <c r="H7707" i="3"/>
  <c r="H7706" i="3"/>
  <c r="H7705" i="3"/>
  <c r="H7704" i="3"/>
  <c r="H7703" i="3"/>
  <c r="H7702" i="3"/>
  <c r="H7701" i="3"/>
  <c r="H7700" i="3"/>
  <c r="H7699" i="3"/>
  <c r="H7698" i="3"/>
  <c r="H7696" i="3"/>
  <c r="H7695" i="3"/>
  <c r="H7694" i="3"/>
  <c r="H7693" i="3"/>
  <c r="H7692" i="3"/>
  <c r="H7691" i="3"/>
  <c r="H7690" i="3"/>
  <c r="H7689" i="3"/>
  <c r="H7688" i="3"/>
  <c r="H7687" i="3"/>
  <c r="H7686" i="3"/>
  <c r="H7685" i="3"/>
  <c r="H7684" i="3"/>
  <c r="H7683" i="3"/>
  <c r="H7682" i="3"/>
  <c r="H7681" i="3"/>
  <c r="H7680" i="3"/>
  <c r="H7679" i="3"/>
  <c r="H7678" i="3"/>
  <c r="H7677" i="3"/>
  <c r="H7676" i="3"/>
  <c r="H7675" i="3"/>
  <c r="H7674" i="3"/>
  <c r="H7673" i="3"/>
  <c r="H7672" i="3"/>
  <c r="H7671" i="3"/>
  <c r="H7670" i="3"/>
  <c r="H7669" i="3"/>
  <c r="H7668" i="3"/>
  <c r="H7667" i="3"/>
  <c r="H7666" i="3"/>
  <c r="H7665" i="3"/>
  <c r="H7664" i="3"/>
  <c r="H7663" i="3"/>
  <c r="H7662" i="3"/>
  <c r="H7661" i="3"/>
  <c r="H7660" i="3"/>
  <c r="H7659" i="3"/>
  <c r="H7658" i="3"/>
  <c r="H7657" i="3"/>
  <c r="H7656" i="3"/>
  <c r="H7655" i="3"/>
  <c r="H7654" i="3"/>
  <c r="H7653" i="3"/>
  <c r="H7652" i="3"/>
  <c r="H7651" i="3"/>
  <c r="H7650" i="3"/>
  <c r="H7649" i="3"/>
  <c r="H7648" i="3"/>
  <c r="H7647" i="3"/>
  <c r="H7646" i="3"/>
  <c r="H7645" i="3"/>
  <c r="H7644" i="3"/>
  <c r="H7643" i="3"/>
  <c r="H7642" i="3"/>
  <c r="H7641" i="3"/>
  <c r="H7640" i="3"/>
  <c r="H7639" i="3"/>
  <c r="H7638" i="3"/>
  <c r="H7637" i="3"/>
  <c r="H7636" i="3"/>
  <c r="H7635" i="3"/>
  <c r="H7634" i="3"/>
  <c r="H7633" i="3"/>
  <c r="H7632" i="3"/>
  <c r="H7631" i="3"/>
  <c r="H7630" i="3"/>
  <c r="H7629" i="3"/>
  <c r="H7628" i="3"/>
  <c r="H7627" i="3"/>
  <c r="H7626" i="3"/>
  <c r="H7618" i="3"/>
  <c r="H7617" i="3"/>
  <c r="H7616" i="3"/>
  <c r="H7615" i="3"/>
  <c r="H7614" i="3"/>
  <c r="H7613" i="3"/>
  <c r="H7612" i="3"/>
  <c r="H7611" i="3"/>
  <c r="H7610" i="3"/>
  <c r="H7609" i="3"/>
  <c r="H7608" i="3"/>
  <c r="H7607" i="3"/>
  <c r="H7606" i="3"/>
  <c r="H7605" i="3"/>
  <c r="H7604" i="3"/>
  <c r="H7603" i="3"/>
  <c r="H7602" i="3"/>
  <c r="H7601" i="3"/>
  <c r="H7600" i="3"/>
  <c r="H7599" i="3"/>
  <c r="H7598" i="3"/>
  <c r="H7597" i="3"/>
  <c r="H7596" i="3"/>
  <c r="H7595" i="3"/>
  <c r="H7594" i="3"/>
  <c r="H7593" i="3"/>
  <c r="H7592" i="3"/>
  <c r="H7591" i="3"/>
  <c r="H7590" i="3"/>
  <c r="H7589" i="3"/>
  <c r="H7588" i="3"/>
  <c r="H7587" i="3"/>
  <c r="H7586" i="3"/>
  <c r="H7585" i="3"/>
  <c r="H7584" i="3"/>
  <c r="H7583" i="3"/>
  <c r="H7582" i="3"/>
  <c r="H7581" i="3"/>
  <c r="H7580" i="3"/>
  <c r="H7579" i="3"/>
  <c r="H7577" i="3"/>
  <c r="H7576" i="3"/>
  <c r="H7575" i="3"/>
  <c r="H7574" i="3"/>
  <c r="H7573" i="3"/>
  <c r="H7572" i="3"/>
  <c r="H7571" i="3"/>
  <c r="H7570" i="3"/>
  <c r="H7569" i="3"/>
  <c r="H7568" i="3"/>
  <c r="H7567" i="3"/>
  <c r="H7566" i="3"/>
  <c r="H7565" i="3"/>
  <c r="H7564" i="3"/>
  <c r="H7563" i="3"/>
  <c r="H7562" i="3"/>
  <c r="H7561" i="3"/>
  <c r="H7560" i="3"/>
  <c r="H7559" i="3"/>
  <c r="H7558" i="3"/>
  <c r="H7557" i="3"/>
  <c r="H7556" i="3"/>
  <c r="H7555" i="3"/>
  <c r="H7554" i="3"/>
  <c r="H7553" i="3"/>
  <c r="H7552" i="3"/>
  <c r="H7551" i="3"/>
  <c r="H7550" i="3"/>
  <c r="H7549" i="3"/>
  <c r="H7548" i="3"/>
  <c r="H7547" i="3"/>
  <c r="H7546" i="3"/>
  <c r="H7545" i="3"/>
  <c r="H7544" i="3"/>
  <c r="H7543" i="3"/>
  <c r="H7542" i="3"/>
  <c r="H7541" i="3"/>
  <c r="H7540" i="3"/>
  <c r="H7539" i="3"/>
  <c r="H7538" i="3"/>
  <c r="H7537" i="3"/>
  <c r="H7536" i="3"/>
  <c r="H7535" i="3"/>
  <c r="H7534" i="3"/>
  <c r="H7533" i="3"/>
  <c r="H7532" i="3"/>
  <c r="H7531" i="3"/>
  <c r="H7530" i="3"/>
  <c r="H7529" i="3"/>
  <c r="H7528" i="3"/>
  <c r="H7527" i="3"/>
  <c r="H7526" i="3"/>
  <c r="H7525" i="3"/>
  <c r="H7524" i="3"/>
  <c r="H7523" i="3"/>
  <c r="H7522" i="3"/>
  <c r="H7521" i="3"/>
  <c r="H7520" i="3"/>
  <c r="H7519" i="3"/>
  <c r="H7518" i="3"/>
  <c r="H7517" i="3"/>
  <c r="H7516" i="3"/>
  <c r="H7515" i="3"/>
  <c r="H7514" i="3"/>
  <c r="H7513" i="3"/>
  <c r="H7512" i="3"/>
  <c r="H7511" i="3"/>
  <c r="H7510" i="3"/>
  <c r="H7509" i="3"/>
  <c r="H7508" i="3"/>
  <c r="H7507" i="3"/>
  <c r="H7499" i="3"/>
  <c r="H7498" i="3"/>
  <c r="H7497" i="3"/>
  <c r="H7496" i="3"/>
  <c r="H7495" i="3"/>
  <c r="H7494" i="3"/>
  <c r="H7493" i="3"/>
  <c r="H7492" i="3"/>
  <c r="H7491" i="3"/>
  <c r="H7490" i="3"/>
  <c r="H7489" i="3"/>
  <c r="H7488" i="3"/>
  <c r="H7487" i="3"/>
  <c r="H7486" i="3"/>
  <c r="H7485" i="3"/>
  <c r="H7484" i="3"/>
  <c r="H7483" i="3"/>
  <c r="H7482" i="3"/>
  <c r="H7481" i="3"/>
  <c r="H7480" i="3"/>
  <c r="H7479" i="3"/>
  <c r="H7478" i="3"/>
  <c r="H7477" i="3"/>
  <c r="H7476" i="3"/>
  <c r="H7475" i="3"/>
  <c r="H7474" i="3"/>
  <c r="H7473" i="3"/>
  <c r="H7472" i="3"/>
  <c r="H7471" i="3"/>
  <c r="H7470" i="3"/>
  <c r="H7469" i="3"/>
  <c r="H7468" i="3"/>
  <c r="H7467" i="3"/>
  <c r="H7466" i="3"/>
  <c r="H7465" i="3"/>
  <c r="H7464" i="3"/>
  <c r="H7463" i="3"/>
  <c r="H7462" i="3"/>
  <c r="H7461" i="3"/>
  <c r="H7460" i="3"/>
  <c r="H7458" i="3"/>
  <c r="H7457" i="3"/>
  <c r="H7456" i="3"/>
  <c r="H7455" i="3"/>
  <c r="H7454" i="3"/>
  <c r="H7453" i="3"/>
  <c r="H7452" i="3"/>
  <c r="H7451" i="3"/>
  <c r="H7450" i="3"/>
  <c r="H7449" i="3"/>
  <c r="H7448" i="3"/>
  <c r="H7447" i="3"/>
  <c r="H7446" i="3"/>
  <c r="H7445" i="3"/>
  <c r="H7444" i="3"/>
  <c r="H7443" i="3"/>
  <c r="H7442" i="3"/>
  <c r="H7441" i="3"/>
  <c r="H7440" i="3"/>
  <c r="H7439" i="3"/>
  <c r="H7438" i="3"/>
  <c r="H7437" i="3"/>
  <c r="H7436" i="3"/>
  <c r="H7435" i="3"/>
  <c r="H7434" i="3"/>
  <c r="H7433" i="3"/>
  <c r="H7432" i="3"/>
  <c r="H7431" i="3"/>
  <c r="H7430" i="3"/>
  <c r="H7429" i="3"/>
  <c r="H7428" i="3"/>
  <c r="H7427" i="3"/>
  <c r="H7426" i="3"/>
  <c r="H7425" i="3"/>
  <c r="H7424" i="3"/>
  <c r="H7423" i="3"/>
  <c r="H7422" i="3"/>
  <c r="H7421" i="3"/>
  <c r="H7420" i="3"/>
  <c r="H7419" i="3"/>
  <c r="H7418" i="3"/>
  <c r="H7417" i="3"/>
  <c r="H7416" i="3"/>
  <c r="H7415" i="3"/>
  <c r="H7414" i="3"/>
  <c r="H7413" i="3"/>
  <c r="H7412" i="3"/>
  <c r="H7411" i="3"/>
  <c r="H7410" i="3"/>
  <c r="H7409" i="3"/>
  <c r="H7408" i="3"/>
  <c r="H7407" i="3"/>
  <c r="H7406" i="3"/>
  <c r="H7405" i="3"/>
  <c r="H7404" i="3"/>
  <c r="H7403" i="3"/>
  <c r="H7402" i="3"/>
  <c r="H7401" i="3"/>
  <c r="H7400" i="3"/>
  <c r="H7399" i="3"/>
  <c r="H7398" i="3"/>
  <c r="H7397" i="3"/>
  <c r="H7396" i="3"/>
  <c r="H7395" i="3"/>
  <c r="H7394" i="3"/>
  <c r="H7393" i="3"/>
  <c r="H7392" i="3"/>
  <c r="H7391" i="3"/>
  <c r="H7390" i="3"/>
  <c r="H7389" i="3"/>
  <c r="H7388" i="3"/>
  <c r="H7380" i="3"/>
  <c r="H7379" i="3"/>
  <c r="H7378" i="3"/>
  <c r="H7377" i="3"/>
  <c r="H7376" i="3"/>
  <c r="H7375" i="3"/>
  <c r="H7374" i="3"/>
  <c r="H7373" i="3"/>
  <c r="H7372" i="3"/>
  <c r="H7371" i="3"/>
  <c r="H7370" i="3"/>
  <c r="H7369" i="3"/>
  <c r="H7368" i="3"/>
  <c r="H7367" i="3"/>
  <c r="H7366" i="3"/>
  <c r="H7365" i="3"/>
  <c r="H7364" i="3"/>
  <c r="H7363" i="3"/>
  <c r="H7362" i="3"/>
  <c r="H7361" i="3"/>
  <c r="H7360" i="3"/>
  <c r="H7359" i="3"/>
  <c r="H7358" i="3"/>
  <c r="H7357" i="3"/>
  <c r="H7356" i="3"/>
  <c r="H7355" i="3"/>
  <c r="H7354" i="3"/>
  <c r="H7353" i="3"/>
  <c r="H7352" i="3"/>
  <c r="H7351" i="3"/>
  <c r="H7350" i="3"/>
  <c r="H7349" i="3"/>
  <c r="H7348" i="3"/>
  <c r="H7347" i="3"/>
  <c r="H7346" i="3"/>
  <c r="H7345" i="3"/>
  <c r="H7344" i="3"/>
  <c r="H7343" i="3"/>
  <c r="H7342" i="3"/>
  <c r="H7341" i="3"/>
  <c r="H7339" i="3"/>
  <c r="H7338" i="3"/>
  <c r="H7337" i="3"/>
  <c r="H7336" i="3"/>
  <c r="H7335" i="3"/>
  <c r="H7334" i="3"/>
  <c r="H7333" i="3"/>
  <c r="H7332" i="3"/>
  <c r="H7331" i="3"/>
  <c r="H7330" i="3"/>
  <c r="H7329" i="3"/>
  <c r="H7328" i="3"/>
  <c r="H7327" i="3"/>
  <c r="H7326" i="3"/>
  <c r="H7325" i="3"/>
  <c r="H7324" i="3"/>
  <c r="H7323" i="3"/>
  <c r="H7322" i="3"/>
  <c r="H7321" i="3"/>
  <c r="H7320" i="3"/>
  <c r="H7319" i="3"/>
  <c r="H7318" i="3"/>
  <c r="H7317" i="3"/>
  <c r="H7316" i="3"/>
  <c r="H7315" i="3"/>
  <c r="H7314" i="3"/>
  <c r="H7313" i="3"/>
  <c r="H7312" i="3"/>
  <c r="H7311" i="3"/>
  <c r="H7310" i="3"/>
  <c r="H7309" i="3"/>
  <c r="H7308" i="3"/>
  <c r="H7307" i="3"/>
  <c r="H7306" i="3"/>
  <c r="H7305" i="3"/>
  <c r="H7304" i="3"/>
  <c r="H7303" i="3"/>
  <c r="H7302" i="3"/>
  <c r="H7301" i="3"/>
  <c r="H7300" i="3"/>
  <c r="H7299" i="3"/>
  <c r="H7298" i="3"/>
  <c r="H7297" i="3"/>
  <c r="H7296" i="3"/>
  <c r="H7295" i="3"/>
  <c r="H7294" i="3"/>
  <c r="H7293" i="3"/>
  <c r="H7292" i="3"/>
  <c r="H7291" i="3"/>
  <c r="H7290" i="3"/>
  <c r="H7289" i="3"/>
  <c r="H7288" i="3"/>
  <c r="H7287" i="3"/>
  <c r="H7286" i="3"/>
  <c r="H7285" i="3"/>
  <c r="H7284" i="3"/>
  <c r="H7283" i="3"/>
  <c r="H7282" i="3"/>
  <c r="H7281" i="3"/>
  <c r="H7280" i="3"/>
  <c r="H7279" i="3"/>
  <c r="H7278" i="3"/>
  <c r="H7277" i="3"/>
  <c r="H7276" i="3"/>
  <c r="H7275" i="3"/>
  <c r="H7274" i="3"/>
  <c r="H7273" i="3"/>
  <c r="H7272" i="3"/>
  <c r="H7271" i="3"/>
  <c r="H7270" i="3"/>
  <c r="H7269" i="3"/>
  <c r="H7261" i="3"/>
  <c r="H7260" i="3"/>
  <c r="H7259" i="3"/>
  <c r="H7258" i="3"/>
  <c r="H7257" i="3"/>
  <c r="H7256" i="3"/>
  <c r="H7255" i="3"/>
  <c r="H7254" i="3"/>
  <c r="H7253" i="3"/>
  <c r="H7252" i="3"/>
  <c r="H7251" i="3"/>
  <c r="H7250" i="3"/>
  <c r="H7249" i="3"/>
  <c r="H7248" i="3"/>
  <c r="H7247" i="3"/>
  <c r="H7246" i="3"/>
  <c r="H7245" i="3"/>
  <c r="H7244" i="3"/>
  <c r="H7243" i="3"/>
  <c r="H7242" i="3"/>
  <c r="H7241" i="3"/>
  <c r="H7240" i="3"/>
  <c r="H7239" i="3"/>
  <c r="H7238" i="3"/>
  <c r="H7237" i="3"/>
  <c r="H7236" i="3"/>
  <c r="H7235" i="3"/>
  <c r="H7234" i="3"/>
  <c r="H7233" i="3"/>
  <c r="H7232" i="3"/>
  <c r="H7231" i="3"/>
  <c r="H7230" i="3"/>
  <c r="H7229" i="3"/>
  <c r="H7228" i="3"/>
  <c r="H7227" i="3"/>
  <c r="H7226" i="3"/>
  <c r="H7225" i="3"/>
  <c r="H7224" i="3"/>
  <c r="H7223" i="3"/>
  <c r="H7222" i="3"/>
  <c r="H7221" i="3"/>
  <c r="H7220" i="3"/>
  <c r="H7219" i="3"/>
  <c r="H7218" i="3"/>
  <c r="H7217" i="3"/>
  <c r="H7216" i="3"/>
  <c r="H7215" i="3"/>
  <c r="H7214" i="3"/>
  <c r="H7213" i="3"/>
  <c r="H7212" i="3"/>
  <c r="H7211" i="3"/>
  <c r="H7210" i="3"/>
  <c r="H7209" i="3"/>
  <c r="H7208" i="3"/>
  <c r="H7207" i="3"/>
  <c r="H7206" i="3"/>
  <c r="H7205" i="3"/>
  <c r="H7204" i="3"/>
  <c r="H7203" i="3"/>
  <c r="H7202" i="3"/>
  <c r="H7201" i="3"/>
  <c r="H7200" i="3"/>
  <c r="H7199" i="3"/>
  <c r="H7198" i="3"/>
  <c r="H7197" i="3"/>
  <c r="H7196" i="3"/>
  <c r="H7195" i="3"/>
  <c r="H7194" i="3"/>
  <c r="H7193" i="3"/>
  <c r="H7192" i="3"/>
  <c r="H7191" i="3"/>
  <c r="H7190" i="3"/>
  <c r="H7189" i="3"/>
  <c r="H7188" i="3"/>
  <c r="H7187" i="3"/>
  <c r="H7186" i="3"/>
  <c r="H7185" i="3"/>
  <c r="H7184" i="3"/>
  <c r="H7183" i="3"/>
  <c r="H7182" i="3"/>
  <c r="H7181" i="3"/>
  <c r="H7180" i="3"/>
  <c r="H7179" i="3"/>
  <c r="H7178" i="3"/>
  <c r="H7177" i="3"/>
  <c r="H7176" i="3"/>
  <c r="H7175" i="3"/>
  <c r="H7174" i="3"/>
  <c r="H7173" i="3"/>
  <c r="H7172" i="3"/>
  <c r="H7171" i="3"/>
  <c r="H7170" i="3"/>
  <c r="H7169" i="3"/>
  <c r="H7168" i="3"/>
  <c r="H7167" i="3"/>
  <c r="H7166" i="3"/>
  <c r="H7165" i="3"/>
  <c r="H7164" i="3"/>
  <c r="H7163" i="3"/>
  <c r="H7162" i="3"/>
  <c r="H7161" i="3"/>
  <c r="H7160" i="3"/>
  <c r="H7159" i="3"/>
  <c r="H7158" i="3"/>
  <c r="H7157" i="3"/>
  <c r="H7156" i="3"/>
  <c r="H7155" i="3"/>
  <c r="H7154" i="3"/>
  <c r="H7153" i="3"/>
  <c r="H7152" i="3"/>
  <c r="H7151" i="3"/>
  <c r="H7150" i="3"/>
  <c r="H7142" i="3"/>
  <c r="H7141" i="3"/>
  <c r="H7140" i="3"/>
  <c r="H7139" i="3"/>
  <c r="H7138" i="3"/>
  <c r="H7137" i="3"/>
  <c r="H7136" i="3"/>
  <c r="H7135" i="3"/>
  <c r="H7134" i="3"/>
  <c r="H7133" i="3"/>
  <c r="H7132" i="3"/>
  <c r="H7131" i="3"/>
  <c r="H7130" i="3"/>
  <c r="H7129" i="3"/>
  <c r="H7128" i="3"/>
  <c r="H7127" i="3"/>
  <c r="H7126" i="3"/>
  <c r="H7125" i="3"/>
  <c r="H7124" i="3"/>
  <c r="H7123" i="3"/>
  <c r="H7122" i="3"/>
  <c r="H7121" i="3"/>
  <c r="H7120" i="3"/>
  <c r="H7119" i="3"/>
  <c r="H7118" i="3"/>
  <c r="H7117" i="3"/>
  <c r="H7116" i="3"/>
  <c r="H7115" i="3"/>
  <c r="H7114" i="3"/>
  <c r="H7113" i="3"/>
  <c r="H7112" i="3"/>
  <c r="H7111" i="3"/>
  <c r="H7110" i="3"/>
  <c r="H7109" i="3"/>
  <c r="H7108" i="3"/>
  <c r="H7107" i="3"/>
  <c r="H7106" i="3"/>
  <c r="H7105" i="3"/>
  <c r="H7104" i="3"/>
  <c r="H7103" i="3"/>
  <c r="H7101" i="3"/>
  <c r="H7100" i="3"/>
  <c r="H7099" i="3"/>
  <c r="H7098" i="3"/>
  <c r="H7097" i="3"/>
  <c r="H7096" i="3"/>
  <c r="H7095" i="3"/>
  <c r="H7094" i="3"/>
  <c r="H7093" i="3"/>
  <c r="H7092" i="3"/>
  <c r="H7091" i="3"/>
  <c r="H7090" i="3"/>
  <c r="H7089" i="3"/>
  <c r="H7088" i="3"/>
  <c r="H7087" i="3"/>
  <c r="H7086" i="3"/>
  <c r="H7085" i="3"/>
  <c r="H7084" i="3"/>
  <c r="H7083" i="3"/>
  <c r="H7082" i="3"/>
  <c r="H7081" i="3"/>
  <c r="H7080" i="3"/>
  <c r="H7079" i="3"/>
  <c r="H7078" i="3"/>
  <c r="H7077" i="3"/>
  <c r="H7076" i="3"/>
  <c r="H7075" i="3"/>
  <c r="H7074" i="3"/>
  <c r="H7073" i="3"/>
  <c r="H7072" i="3"/>
  <c r="H7071" i="3"/>
  <c r="H7070" i="3"/>
  <c r="H7069" i="3"/>
  <c r="H7068" i="3"/>
  <c r="H7067" i="3"/>
  <c r="H7066" i="3"/>
  <c r="H7065" i="3"/>
  <c r="H7064" i="3"/>
  <c r="H7063" i="3"/>
  <c r="H7062" i="3"/>
  <c r="H7061" i="3"/>
  <c r="H7060" i="3"/>
  <c r="H7059" i="3"/>
  <c r="H7058" i="3"/>
  <c r="H7057" i="3"/>
  <c r="H7056" i="3"/>
  <c r="H7055" i="3"/>
  <c r="H7054" i="3"/>
  <c r="H7053" i="3"/>
  <c r="H7052" i="3"/>
  <c r="H7051" i="3"/>
  <c r="H7050" i="3"/>
  <c r="H7049" i="3"/>
  <c r="H7048" i="3"/>
  <c r="H7047" i="3"/>
  <c r="H7046" i="3"/>
  <c r="H7045" i="3"/>
  <c r="H7044" i="3"/>
  <c r="H7043" i="3"/>
  <c r="H7042" i="3"/>
  <c r="H7041" i="3"/>
  <c r="H7040" i="3"/>
  <c r="H7039" i="3"/>
  <c r="H7038" i="3"/>
  <c r="H7037" i="3"/>
  <c r="H7036" i="3"/>
  <c r="H7035" i="3"/>
  <c r="H7034" i="3"/>
  <c r="H7033" i="3"/>
  <c r="H7032" i="3"/>
  <c r="H7031" i="3"/>
  <c r="H7023" i="3"/>
  <c r="H7022" i="3"/>
  <c r="H7021" i="3"/>
  <c r="H7020" i="3"/>
  <c r="H7019" i="3"/>
  <c r="H7018" i="3"/>
  <c r="H7017" i="3"/>
  <c r="H7016" i="3"/>
  <c r="H7015" i="3"/>
  <c r="H7014" i="3"/>
  <c r="H7013" i="3"/>
  <c r="H7012" i="3"/>
  <c r="H7011" i="3"/>
  <c r="H7010" i="3"/>
  <c r="H7009" i="3"/>
  <c r="H7008" i="3"/>
  <c r="H7007" i="3"/>
  <c r="H7006" i="3"/>
  <c r="H7005" i="3"/>
  <c r="H7004" i="3"/>
  <c r="H7003" i="3"/>
  <c r="H7002" i="3"/>
  <c r="H7001" i="3"/>
  <c r="H7000" i="3"/>
  <c r="H6999" i="3"/>
  <c r="H6998" i="3"/>
  <c r="H6997" i="3"/>
  <c r="H6996" i="3"/>
  <c r="H6995" i="3"/>
  <c r="H6994" i="3"/>
  <c r="H6993" i="3"/>
  <c r="H6992" i="3"/>
  <c r="H6991" i="3"/>
  <c r="H6990" i="3"/>
  <c r="H6989" i="3"/>
  <c r="H6988" i="3"/>
  <c r="H6987" i="3"/>
  <c r="H6986" i="3"/>
  <c r="H6985" i="3"/>
  <c r="H6984" i="3"/>
  <c r="H6982" i="3"/>
  <c r="H6981" i="3"/>
  <c r="H6980" i="3"/>
  <c r="H6979" i="3"/>
  <c r="H6978" i="3"/>
  <c r="H6977" i="3"/>
  <c r="H6976" i="3"/>
  <c r="H6975" i="3"/>
  <c r="H6974" i="3"/>
  <c r="H6973" i="3"/>
  <c r="H6972" i="3"/>
  <c r="H6971" i="3"/>
  <c r="H6970" i="3"/>
  <c r="H6969" i="3"/>
  <c r="H6968" i="3"/>
  <c r="H6967" i="3"/>
  <c r="H6966" i="3"/>
  <c r="H6965" i="3"/>
  <c r="H6964" i="3"/>
  <c r="H6963" i="3"/>
  <c r="H6962" i="3"/>
  <c r="H6961" i="3"/>
  <c r="H6960" i="3"/>
  <c r="H6959" i="3"/>
  <c r="H6958" i="3"/>
  <c r="H6957" i="3"/>
  <c r="H6956" i="3"/>
  <c r="H6955" i="3"/>
  <c r="H6954" i="3"/>
  <c r="H6953" i="3"/>
  <c r="H6952" i="3"/>
  <c r="H6951" i="3"/>
  <c r="H6950" i="3"/>
  <c r="H6949" i="3"/>
  <c r="H6948" i="3"/>
  <c r="H6947" i="3"/>
  <c r="H6946" i="3"/>
  <c r="H6945" i="3"/>
  <c r="H6944" i="3"/>
  <c r="H6943" i="3"/>
  <c r="H6942" i="3"/>
  <c r="H6941" i="3"/>
  <c r="H6940" i="3"/>
  <c r="H6939" i="3"/>
  <c r="H6938" i="3"/>
  <c r="H6937" i="3"/>
  <c r="H6936" i="3"/>
  <c r="H6935" i="3"/>
  <c r="H6934" i="3"/>
  <c r="H6933" i="3"/>
  <c r="H6932" i="3"/>
  <c r="H6931" i="3"/>
  <c r="H6930" i="3"/>
  <c r="H6929" i="3"/>
  <c r="H6928" i="3"/>
  <c r="H6927" i="3"/>
  <c r="H6926" i="3"/>
  <c r="H6925" i="3"/>
  <c r="H6924" i="3"/>
  <c r="H6923" i="3"/>
  <c r="H6922" i="3"/>
  <c r="H6921" i="3"/>
  <c r="H6920" i="3"/>
  <c r="H6919" i="3"/>
  <c r="H6918" i="3"/>
  <c r="H6917" i="3"/>
  <c r="H6916" i="3"/>
  <c r="H6915" i="3"/>
  <c r="H6914" i="3"/>
  <c r="H6913" i="3"/>
  <c r="H6912" i="3"/>
  <c r="H6904" i="3"/>
  <c r="H6903" i="3"/>
  <c r="H6902" i="3"/>
  <c r="H6901" i="3"/>
  <c r="H6900" i="3"/>
  <c r="H6899" i="3"/>
  <c r="H6898" i="3"/>
  <c r="H6897" i="3"/>
  <c r="H6896" i="3"/>
  <c r="H6895" i="3"/>
  <c r="H6894" i="3"/>
  <c r="H6893" i="3"/>
  <c r="H6892" i="3"/>
  <c r="H6891" i="3"/>
  <c r="H6890" i="3"/>
  <c r="H6889" i="3"/>
  <c r="H6888" i="3"/>
  <c r="H6887" i="3"/>
  <c r="H6886" i="3"/>
  <c r="H6885" i="3"/>
  <c r="H6884" i="3"/>
  <c r="H6883" i="3"/>
  <c r="H6882" i="3"/>
  <c r="H6881" i="3"/>
  <c r="H6880" i="3"/>
  <c r="H6879" i="3"/>
  <c r="H6878" i="3"/>
  <c r="H6877" i="3"/>
  <c r="H6876" i="3"/>
  <c r="H6875" i="3"/>
  <c r="H6874" i="3"/>
  <c r="H6873" i="3"/>
  <c r="H6872" i="3"/>
  <c r="H6871" i="3"/>
  <c r="H6870" i="3"/>
  <c r="H6869" i="3"/>
  <c r="H6868" i="3"/>
  <c r="H6867" i="3"/>
  <c r="H6866" i="3"/>
  <c r="H6865" i="3"/>
  <c r="H6864" i="3"/>
  <c r="H6863" i="3"/>
  <c r="H6862" i="3"/>
  <c r="H6861" i="3"/>
  <c r="H6860" i="3"/>
  <c r="H6859" i="3"/>
  <c r="H6858" i="3"/>
  <c r="H6857" i="3"/>
  <c r="H6856" i="3"/>
  <c r="H6855" i="3"/>
  <c r="H6854" i="3"/>
  <c r="H6853" i="3"/>
  <c r="H6852" i="3"/>
  <c r="H6851" i="3"/>
  <c r="H6850" i="3"/>
  <c r="H6849" i="3"/>
  <c r="H6848" i="3"/>
  <c r="H6847" i="3"/>
  <c r="H6846" i="3"/>
  <c r="H6845" i="3"/>
  <c r="H6844" i="3"/>
  <c r="H6843" i="3"/>
  <c r="H6842" i="3"/>
  <c r="H6841" i="3"/>
  <c r="H6840" i="3"/>
  <c r="H6839" i="3"/>
  <c r="H6838" i="3"/>
  <c r="H6837" i="3"/>
  <c r="H6836" i="3"/>
  <c r="H6835" i="3"/>
  <c r="H6834" i="3"/>
  <c r="H6833" i="3"/>
  <c r="H6832" i="3"/>
  <c r="H6831" i="3"/>
  <c r="H6830" i="3"/>
  <c r="H6829" i="3"/>
  <c r="H6828" i="3"/>
  <c r="H6827" i="3"/>
  <c r="H6826" i="3"/>
  <c r="H6825" i="3"/>
  <c r="H6824" i="3"/>
  <c r="H6823" i="3"/>
  <c r="H6822" i="3"/>
  <c r="H6821" i="3"/>
  <c r="H6820" i="3"/>
  <c r="H6819" i="3"/>
  <c r="H6818" i="3"/>
  <c r="H6817" i="3"/>
  <c r="H6816" i="3"/>
  <c r="H6815" i="3"/>
  <c r="H6814" i="3"/>
  <c r="H6813" i="3"/>
  <c r="H6812" i="3"/>
  <c r="H6811" i="3"/>
  <c r="H6810" i="3"/>
  <c r="H6809" i="3"/>
  <c r="H6808" i="3"/>
  <c r="H6807" i="3"/>
  <c r="H6806" i="3"/>
  <c r="H6805" i="3"/>
  <c r="H6804" i="3"/>
  <c r="H6803" i="3"/>
  <c r="H6802" i="3"/>
  <c r="H6801" i="3"/>
  <c r="H6800" i="3"/>
  <c r="H6799" i="3"/>
  <c r="H6798" i="3"/>
  <c r="H6797" i="3"/>
  <c r="H6796" i="3"/>
  <c r="H6795" i="3"/>
  <c r="H6794" i="3"/>
  <c r="H6793" i="3"/>
  <c r="H6785" i="3"/>
  <c r="H6784" i="3"/>
  <c r="H6783" i="3"/>
  <c r="H6782" i="3"/>
  <c r="H6781" i="3"/>
  <c r="H6780" i="3"/>
  <c r="H6779" i="3"/>
  <c r="H6778" i="3"/>
  <c r="H6777" i="3"/>
  <c r="H6776" i="3"/>
  <c r="H6775" i="3"/>
  <c r="H6774" i="3"/>
  <c r="H6773" i="3"/>
  <c r="H6772" i="3"/>
  <c r="H6771" i="3"/>
  <c r="H6770" i="3"/>
  <c r="H6769" i="3"/>
  <c r="H6768" i="3"/>
  <c r="H6767" i="3"/>
  <c r="H6766" i="3"/>
  <c r="H6765" i="3"/>
  <c r="H6764" i="3"/>
  <c r="H6763" i="3"/>
  <c r="H6762" i="3"/>
  <c r="H6761" i="3"/>
  <c r="H6760" i="3"/>
  <c r="H6759" i="3"/>
  <c r="H6758" i="3"/>
  <c r="H6757" i="3"/>
  <c r="H6756" i="3"/>
  <c r="H6755" i="3"/>
  <c r="H6754" i="3"/>
  <c r="H6753" i="3"/>
  <c r="H6752" i="3"/>
  <c r="H6751" i="3"/>
  <c r="H6750" i="3"/>
  <c r="H6749" i="3"/>
  <c r="H6748" i="3"/>
  <c r="H6747" i="3"/>
  <c r="H6746" i="3"/>
  <c r="H6744" i="3"/>
  <c r="H6743" i="3"/>
  <c r="H6742" i="3"/>
  <c r="H6741" i="3"/>
  <c r="H6740" i="3"/>
  <c r="H6739" i="3"/>
  <c r="H6738" i="3"/>
  <c r="H6737" i="3"/>
  <c r="H6736" i="3"/>
  <c r="H6735" i="3"/>
  <c r="H6734" i="3"/>
  <c r="H6733" i="3"/>
  <c r="H6732" i="3"/>
  <c r="H6731" i="3"/>
  <c r="H6730" i="3"/>
  <c r="H6729" i="3"/>
  <c r="H6728" i="3"/>
  <c r="H6727" i="3"/>
  <c r="H6726" i="3"/>
  <c r="H6725" i="3"/>
  <c r="H6724" i="3"/>
  <c r="H6723" i="3"/>
  <c r="H6722" i="3"/>
  <c r="H6721" i="3"/>
  <c r="H6720" i="3"/>
  <c r="H6719" i="3"/>
  <c r="H6718" i="3"/>
  <c r="H6717" i="3"/>
  <c r="H6716" i="3"/>
  <c r="H6715" i="3"/>
  <c r="H6714" i="3"/>
  <c r="H6713" i="3"/>
  <c r="H6712" i="3"/>
  <c r="H6711" i="3"/>
  <c r="H6710" i="3"/>
  <c r="H6709" i="3"/>
  <c r="H6708" i="3"/>
  <c r="H6707" i="3"/>
  <c r="H6706" i="3"/>
  <c r="H6705" i="3"/>
  <c r="H6704" i="3"/>
  <c r="H6703" i="3"/>
  <c r="H6702" i="3"/>
  <c r="H6701" i="3"/>
  <c r="H6700" i="3"/>
  <c r="H6699" i="3"/>
  <c r="H6698" i="3"/>
  <c r="H6697" i="3"/>
  <c r="H6696" i="3"/>
  <c r="H6695" i="3"/>
  <c r="H6694" i="3"/>
  <c r="H6693" i="3"/>
  <c r="H6692" i="3"/>
  <c r="H6691" i="3"/>
  <c r="H6690" i="3"/>
  <c r="H6689" i="3"/>
  <c r="H6688" i="3"/>
  <c r="H6687" i="3"/>
  <c r="H6686" i="3"/>
  <c r="H6685" i="3"/>
  <c r="H6684" i="3"/>
  <c r="H6683" i="3"/>
  <c r="H6682" i="3"/>
  <c r="H6681" i="3"/>
  <c r="H6680" i="3"/>
  <c r="H6679" i="3"/>
  <c r="H6678" i="3"/>
  <c r="H6677" i="3"/>
  <c r="H6676" i="3"/>
  <c r="H6675" i="3"/>
  <c r="H6674" i="3"/>
  <c r="H6666" i="3"/>
  <c r="H6665" i="3"/>
  <c r="H6664" i="3"/>
  <c r="H6663" i="3"/>
  <c r="H6662" i="3"/>
  <c r="H6661" i="3"/>
  <c r="H6660" i="3"/>
  <c r="H6659" i="3"/>
  <c r="H6658" i="3"/>
  <c r="H6657" i="3"/>
  <c r="H6656" i="3"/>
  <c r="H6655" i="3"/>
  <c r="H6654" i="3"/>
  <c r="H6653" i="3"/>
  <c r="H6652" i="3"/>
  <c r="H6651" i="3"/>
  <c r="H6650" i="3"/>
  <c r="H6649" i="3"/>
  <c r="H6648" i="3"/>
  <c r="H6647" i="3"/>
  <c r="H6646" i="3"/>
  <c r="H6645" i="3"/>
  <c r="H6644" i="3"/>
  <c r="H6643" i="3"/>
  <c r="H6642" i="3"/>
  <c r="H6641" i="3"/>
  <c r="H6640" i="3"/>
  <c r="H6639" i="3"/>
  <c r="H6638" i="3"/>
  <c r="H6637" i="3"/>
  <c r="H6636" i="3"/>
  <c r="H6635" i="3"/>
  <c r="H6634" i="3"/>
  <c r="H6633" i="3"/>
  <c r="H6632" i="3"/>
  <c r="H6631" i="3"/>
  <c r="H6630" i="3"/>
  <c r="H6629" i="3"/>
  <c r="H6628" i="3"/>
  <c r="H6627" i="3"/>
  <c r="H6625" i="3"/>
  <c r="H6624" i="3"/>
  <c r="H6623" i="3"/>
  <c r="H6622" i="3"/>
  <c r="H6621" i="3"/>
  <c r="H6620" i="3"/>
  <c r="H6619" i="3"/>
  <c r="H6618" i="3"/>
  <c r="H6617" i="3"/>
  <c r="H6616" i="3"/>
  <c r="H6615" i="3"/>
  <c r="H6614" i="3"/>
  <c r="H6613" i="3"/>
  <c r="H6612" i="3"/>
  <c r="H6611" i="3"/>
  <c r="H6610" i="3"/>
  <c r="H6609" i="3"/>
  <c r="H6608" i="3"/>
  <c r="H6607" i="3"/>
  <c r="H6606" i="3"/>
  <c r="H6605" i="3"/>
  <c r="H6604" i="3"/>
  <c r="H6603" i="3"/>
  <c r="H6602" i="3"/>
  <c r="H6601" i="3"/>
  <c r="H6600" i="3"/>
  <c r="H6599" i="3"/>
  <c r="H6598" i="3"/>
  <c r="H6597" i="3"/>
  <c r="H6596" i="3"/>
  <c r="H6595" i="3"/>
  <c r="H6594" i="3"/>
  <c r="H6593" i="3"/>
  <c r="H6592" i="3"/>
  <c r="H6591" i="3"/>
  <c r="H6590" i="3"/>
  <c r="H6589" i="3"/>
  <c r="H6588" i="3"/>
  <c r="H6587" i="3"/>
  <c r="H6586" i="3"/>
  <c r="H6585" i="3"/>
  <c r="H6584" i="3"/>
  <c r="H6583" i="3"/>
  <c r="H6582" i="3"/>
  <c r="H6581" i="3"/>
  <c r="H6580" i="3"/>
  <c r="H6579" i="3"/>
  <c r="H6578" i="3"/>
  <c r="H6577" i="3"/>
  <c r="H6576" i="3"/>
  <c r="H6575" i="3"/>
  <c r="H6574" i="3"/>
  <c r="H6573" i="3"/>
  <c r="H6572" i="3"/>
  <c r="H6571" i="3"/>
  <c r="H6570" i="3"/>
  <c r="H6569" i="3"/>
  <c r="H6568" i="3"/>
  <c r="H6567" i="3"/>
  <c r="H6566" i="3"/>
  <c r="H6565" i="3"/>
  <c r="H6564" i="3"/>
  <c r="H6563" i="3"/>
  <c r="H6562" i="3"/>
  <c r="H6561" i="3"/>
  <c r="H6560" i="3"/>
  <c r="H6559" i="3"/>
  <c r="H6558" i="3"/>
  <c r="H6557" i="3"/>
  <c r="H6556" i="3"/>
  <c r="H6555" i="3"/>
  <c r="H6547" i="3"/>
  <c r="H6546" i="3"/>
  <c r="H6545" i="3"/>
  <c r="H6544" i="3"/>
  <c r="H6543" i="3"/>
  <c r="H6542" i="3"/>
  <c r="H6541" i="3"/>
  <c r="H6540" i="3"/>
  <c r="H6539" i="3"/>
  <c r="H6538" i="3"/>
  <c r="H6537" i="3"/>
  <c r="H6536" i="3"/>
  <c r="H6535" i="3"/>
  <c r="H6534" i="3"/>
  <c r="H6533" i="3"/>
  <c r="H6532" i="3"/>
  <c r="H6531" i="3"/>
  <c r="H6530" i="3"/>
  <c r="H6529" i="3"/>
  <c r="H6528" i="3"/>
  <c r="H6527" i="3"/>
  <c r="H6526" i="3"/>
  <c r="H6525" i="3"/>
  <c r="H6524" i="3"/>
  <c r="H6523" i="3"/>
  <c r="H6522" i="3"/>
  <c r="H6521" i="3"/>
  <c r="H6520" i="3"/>
  <c r="H6519" i="3"/>
  <c r="H6518" i="3"/>
  <c r="H6517" i="3"/>
  <c r="H6516" i="3"/>
  <c r="H6515" i="3"/>
  <c r="H6514" i="3"/>
  <c r="H6513" i="3"/>
  <c r="H6512" i="3"/>
  <c r="H6511" i="3"/>
  <c r="H6510" i="3"/>
  <c r="H6509" i="3"/>
  <c r="H6508" i="3"/>
  <c r="H6506" i="3"/>
  <c r="H6505" i="3"/>
  <c r="H6504" i="3"/>
  <c r="H6503" i="3"/>
  <c r="H6502" i="3"/>
  <c r="H6501" i="3"/>
  <c r="H6500" i="3"/>
  <c r="H6499" i="3"/>
  <c r="H6498" i="3"/>
  <c r="H6497" i="3"/>
  <c r="H6496" i="3"/>
  <c r="H6495" i="3"/>
  <c r="H6494" i="3"/>
  <c r="H6493" i="3"/>
  <c r="H6492" i="3"/>
  <c r="H6491" i="3"/>
  <c r="H6490" i="3"/>
  <c r="H6489" i="3"/>
  <c r="H6488" i="3"/>
  <c r="H6487" i="3"/>
  <c r="H6486" i="3"/>
  <c r="H6485" i="3"/>
  <c r="H6484" i="3"/>
  <c r="H6483" i="3"/>
  <c r="H6482" i="3"/>
  <c r="H6481" i="3"/>
  <c r="H6480" i="3"/>
  <c r="H6479" i="3"/>
  <c r="H6478" i="3"/>
  <c r="H6477" i="3"/>
  <c r="H6476" i="3"/>
  <c r="H6475" i="3"/>
  <c r="H6474" i="3"/>
  <c r="H6473" i="3"/>
  <c r="H6472" i="3"/>
  <c r="H6471" i="3"/>
  <c r="H6470" i="3"/>
  <c r="H6469" i="3"/>
  <c r="H6468" i="3"/>
  <c r="H6467" i="3"/>
  <c r="H6466" i="3"/>
  <c r="H6465" i="3"/>
  <c r="H6464" i="3"/>
  <c r="H6463" i="3"/>
  <c r="H6462" i="3"/>
  <c r="H6461" i="3"/>
  <c r="H6460" i="3"/>
  <c r="H6459" i="3"/>
  <c r="H6458" i="3"/>
  <c r="H6457" i="3"/>
  <c r="H6456" i="3"/>
  <c r="H6455" i="3"/>
  <c r="H6454" i="3"/>
  <c r="H6453" i="3"/>
  <c r="H6452" i="3"/>
  <c r="H6451" i="3"/>
  <c r="H6450" i="3"/>
  <c r="H6449" i="3"/>
  <c r="H6448" i="3"/>
  <c r="H6447" i="3"/>
  <c r="H6446" i="3"/>
  <c r="H6445" i="3"/>
  <c r="H6444" i="3"/>
  <c r="H6443" i="3"/>
  <c r="H6442" i="3"/>
  <c r="H6441" i="3"/>
  <c r="H6440" i="3"/>
  <c r="H6439" i="3"/>
  <c r="H6438" i="3"/>
  <c r="H6437" i="3"/>
  <c r="H6436" i="3"/>
  <c r="H6428" i="3"/>
  <c r="H6427" i="3"/>
  <c r="H6426" i="3"/>
  <c r="H6425" i="3"/>
  <c r="H6424" i="3"/>
  <c r="H6423" i="3"/>
  <c r="H6422" i="3"/>
  <c r="H6421" i="3"/>
  <c r="H6420" i="3"/>
  <c r="H6419" i="3"/>
  <c r="H6418" i="3"/>
  <c r="H6417" i="3"/>
  <c r="H6416" i="3"/>
  <c r="H6415" i="3"/>
  <c r="H6414" i="3"/>
  <c r="H6413" i="3"/>
  <c r="H6412" i="3"/>
  <c r="H6411" i="3"/>
  <c r="H6410" i="3"/>
  <c r="H6409" i="3"/>
  <c r="H6408" i="3"/>
  <c r="H6407" i="3"/>
  <c r="H6406" i="3"/>
  <c r="H6405" i="3"/>
  <c r="H6404" i="3"/>
  <c r="H6403" i="3"/>
  <c r="H6402" i="3"/>
  <c r="H6401" i="3"/>
  <c r="H6400" i="3"/>
  <c r="H6399" i="3"/>
  <c r="H6398" i="3"/>
  <c r="H6397" i="3"/>
  <c r="H6396" i="3"/>
  <c r="H6395" i="3"/>
  <c r="H6394" i="3"/>
  <c r="H6393" i="3"/>
  <c r="H6392" i="3"/>
  <c r="H6391" i="3"/>
  <c r="H6390" i="3"/>
  <c r="H6389" i="3"/>
  <c r="H6387" i="3"/>
  <c r="H6386" i="3"/>
  <c r="H6385" i="3"/>
  <c r="H6384" i="3"/>
  <c r="H6383" i="3"/>
  <c r="H6382" i="3"/>
  <c r="H6381" i="3"/>
  <c r="H6380" i="3"/>
  <c r="H6379" i="3"/>
  <c r="H6378" i="3"/>
  <c r="H6377" i="3"/>
  <c r="H6376" i="3"/>
  <c r="H6375" i="3"/>
  <c r="H6374" i="3"/>
  <c r="H6373" i="3"/>
  <c r="H6372" i="3"/>
  <c r="H6371" i="3"/>
  <c r="H6370" i="3"/>
  <c r="H6369" i="3"/>
  <c r="H6368" i="3"/>
  <c r="H6367" i="3"/>
  <c r="H6366" i="3"/>
  <c r="H6365" i="3"/>
  <c r="H6364" i="3"/>
  <c r="H6363" i="3"/>
  <c r="H6362" i="3"/>
  <c r="H6361" i="3"/>
  <c r="H6360" i="3"/>
  <c r="H6359" i="3"/>
  <c r="H6358" i="3"/>
  <c r="H6357" i="3"/>
  <c r="H6356" i="3"/>
  <c r="H6355" i="3"/>
  <c r="H6354" i="3"/>
  <c r="H6353" i="3"/>
  <c r="H6352" i="3"/>
  <c r="H6351" i="3"/>
  <c r="H6350" i="3"/>
  <c r="H6349" i="3"/>
  <c r="H6348" i="3"/>
  <c r="H6347" i="3"/>
  <c r="H6346" i="3"/>
  <c r="H6345" i="3"/>
  <c r="H6344" i="3"/>
  <c r="H6343" i="3"/>
  <c r="H6342" i="3"/>
  <c r="H6341" i="3"/>
  <c r="H6340" i="3"/>
  <c r="H6339" i="3"/>
  <c r="H6338" i="3"/>
  <c r="H6337" i="3"/>
  <c r="H6336" i="3"/>
  <c r="H6335" i="3"/>
  <c r="H6334" i="3"/>
  <c r="H6333" i="3"/>
  <c r="H6332" i="3"/>
  <c r="H6331" i="3"/>
  <c r="H6330" i="3"/>
  <c r="H6329" i="3"/>
  <c r="H6328" i="3"/>
  <c r="H6327" i="3"/>
  <c r="H6326" i="3"/>
  <c r="H6325" i="3"/>
  <c r="H6324" i="3"/>
  <c r="H6323" i="3"/>
  <c r="H6322" i="3"/>
  <c r="H6321" i="3"/>
  <c r="H6320" i="3"/>
  <c r="H6319" i="3"/>
  <c r="H6318" i="3"/>
  <c r="H6317" i="3"/>
  <c r="H6309" i="3"/>
  <c r="H6308" i="3"/>
  <c r="H6307" i="3"/>
  <c r="H6306" i="3"/>
  <c r="H6305" i="3"/>
  <c r="H6304" i="3"/>
  <c r="H6303" i="3"/>
  <c r="H6302" i="3"/>
  <c r="H6301" i="3"/>
  <c r="H6300" i="3"/>
  <c r="H6299" i="3"/>
  <c r="H6298" i="3"/>
  <c r="H6297" i="3"/>
  <c r="H6296" i="3"/>
  <c r="H6295" i="3"/>
  <c r="H6294" i="3"/>
  <c r="H6293" i="3"/>
  <c r="H6292" i="3"/>
  <c r="H6291" i="3"/>
  <c r="H6290" i="3"/>
  <c r="H6289" i="3"/>
  <c r="H6288" i="3"/>
  <c r="H6287" i="3"/>
  <c r="H6286" i="3"/>
  <c r="H6285" i="3"/>
  <c r="H6284" i="3"/>
  <c r="H6283" i="3"/>
  <c r="H6282" i="3"/>
  <c r="H6281" i="3"/>
  <c r="H6280" i="3"/>
  <c r="H6279" i="3"/>
  <c r="H6278" i="3"/>
  <c r="H6277" i="3"/>
  <c r="H6276" i="3"/>
  <c r="H6275" i="3"/>
  <c r="H6274" i="3"/>
  <c r="H6273" i="3"/>
  <c r="H6272" i="3"/>
  <c r="H6271" i="3"/>
  <c r="H6270" i="3"/>
  <c r="H6268" i="3"/>
  <c r="H6267" i="3"/>
  <c r="H6266" i="3"/>
  <c r="H6265" i="3"/>
  <c r="H6264" i="3"/>
  <c r="H6263" i="3"/>
  <c r="H6262" i="3"/>
  <c r="H6261" i="3"/>
  <c r="H6260" i="3"/>
  <c r="H6259" i="3"/>
  <c r="H6258" i="3"/>
  <c r="H6257" i="3"/>
  <c r="H6256" i="3"/>
  <c r="H6255" i="3"/>
  <c r="H6254" i="3"/>
  <c r="H6253" i="3"/>
  <c r="H6252" i="3"/>
  <c r="H6251" i="3"/>
  <c r="H6250" i="3"/>
  <c r="H6249" i="3"/>
  <c r="H6248" i="3"/>
  <c r="H6247" i="3"/>
  <c r="H6246" i="3"/>
  <c r="H6245" i="3"/>
  <c r="H6244" i="3"/>
  <c r="H6243" i="3"/>
  <c r="H6242" i="3"/>
  <c r="H6241" i="3"/>
  <c r="H6240" i="3"/>
  <c r="H6239" i="3"/>
  <c r="H6238" i="3"/>
  <c r="H6237" i="3"/>
  <c r="H6236" i="3"/>
  <c r="H6235" i="3"/>
  <c r="H6234" i="3"/>
  <c r="H6233" i="3"/>
  <c r="H6232" i="3"/>
  <c r="H6231" i="3"/>
  <c r="H6230" i="3"/>
  <c r="H6229" i="3"/>
  <c r="H6228" i="3"/>
  <c r="H6227" i="3"/>
  <c r="H6226" i="3"/>
  <c r="H6225" i="3"/>
  <c r="H6224" i="3"/>
  <c r="H6223" i="3"/>
  <c r="H6222" i="3"/>
  <c r="H6221" i="3"/>
  <c r="H6220" i="3"/>
  <c r="H6219" i="3"/>
  <c r="H6218" i="3"/>
  <c r="H6217" i="3"/>
  <c r="H6216" i="3"/>
  <c r="H6215" i="3"/>
  <c r="H6214" i="3"/>
  <c r="H6213" i="3"/>
  <c r="H6212" i="3"/>
  <c r="H6211" i="3"/>
  <c r="H6210" i="3"/>
  <c r="H6209" i="3"/>
  <c r="H6208" i="3"/>
  <c r="H6207" i="3"/>
  <c r="H6206" i="3"/>
  <c r="H6205" i="3"/>
  <c r="H6204" i="3"/>
  <c r="H6203" i="3"/>
  <c r="H6202" i="3"/>
  <c r="H6201" i="3"/>
  <c r="H6200" i="3"/>
  <c r="H6199" i="3"/>
  <c r="H6198" i="3"/>
  <c r="H6190" i="3"/>
  <c r="H6189" i="3"/>
  <c r="H6188" i="3"/>
  <c r="H6187" i="3"/>
  <c r="H6186" i="3"/>
  <c r="H6185" i="3"/>
  <c r="H6184" i="3"/>
  <c r="H6183" i="3"/>
  <c r="H6182" i="3"/>
  <c r="H6181" i="3"/>
  <c r="H6180" i="3"/>
  <c r="H6179" i="3"/>
  <c r="H6178" i="3"/>
  <c r="H6177" i="3"/>
  <c r="H6176" i="3"/>
  <c r="H6175" i="3"/>
  <c r="H6174" i="3"/>
  <c r="H6173" i="3"/>
  <c r="H6172" i="3"/>
  <c r="H6171" i="3"/>
  <c r="H6170" i="3"/>
  <c r="H6169" i="3"/>
  <c r="H6168" i="3"/>
  <c r="H6167" i="3"/>
  <c r="H6166" i="3"/>
  <c r="H6165" i="3"/>
  <c r="H6164" i="3"/>
  <c r="H6163" i="3"/>
  <c r="H6162" i="3"/>
  <c r="H6161" i="3"/>
  <c r="H6160" i="3"/>
  <c r="H6159" i="3"/>
  <c r="H6158" i="3"/>
  <c r="H6157" i="3"/>
  <c r="H6156" i="3"/>
  <c r="H6155" i="3"/>
  <c r="H6154" i="3"/>
  <c r="H6153" i="3"/>
  <c r="H6152" i="3"/>
  <c r="H6151" i="3"/>
  <c r="H6149" i="3"/>
  <c r="H6148" i="3"/>
  <c r="H6147" i="3"/>
  <c r="H6146" i="3"/>
  <c r="H6145" i="3"/>
  <c r="H6144" i="3"/>
  <c r="H6143" i="3"/>
  <c r="H6142" i="3"/>
  <c r="H6141" i="3"/>
  <c r="H6140" i="3"/>
  <c r="H6139" i="3"/>
  <c r="H6138" i="3"/>
  <c r="H6137" i="3"/>
  <c r="H6136" i="3"/>
  <c r="H6135" i="3"/>
  <c r="H6134" i="3"/>
  <c r="H6133" i="3"/>
  <c r="H6132" i="3"/>
  <c r="H6131" i="3"/>
  <c r="H6130" i="3"/>
  <c r="H6129" i="3"/>
  <c r="H6128" i="3"/>
  <c r="H6127" i="3"/>
  <c r="H6126" i="3"/>
  <c r="H6125" i="3"/>
  <c r="H6124" i="3"/>
  <c r="H6123" i="3"/>
  <c r="H6122" i="3"/>
  <c r="H6121" i="3"/>
  <c r="H6120" i="3"/>
  <c r="H6119" i="3"/>
  <c r="H6118" i="3"/>
  <c r="H6117" i="3"/>
  <c r="H6116" i="3"/>
  <c r="H6115" i="3"/>
  <c r="H6114" i="3"/>
  <c r="H6113" i="3"/>
  <c r="H6112" i="3"/>
  <c r="H6111" i="3"/>
  <c r="H6110" i="3"/>
  <c r="H6109" i="3"/>
  <c r="H6108" i="3"/>
  <c r="H6107" i="3"/>
  <c r="H6106" i="3"/>
  <c r="H6105" i="3"/>
  <c r="H6104" i="3"/>
  <c r="H6103" i="3"/>
  <c r="H6102" i="3"/>
  <c r="H6101" i="3"/>
  <c r="H6100" i="3"/>
  <c r="H6099" i="3"/>
  <c r="H6098" i="3"/>
  <c r="H6097" i="3"/>
  <c r="H6096" i="3"/>
  <c r="H6095" i="3"/>
  <c r="H6094" i="3"/>
  <c r="H6093" i="3"/>
  <c r="H6092" i="3"/>
  <c r="H6091" i="3"/>
  <c r="H6090" i="3"/>
  <c r="H6089" i="3"/>
  <c r="H6088" i="3"/>
  <c r="H6087" i="3"/>
  <c r="H6086" i="3"/>
  <c r="H6085" i="3"/>
  <c r="H6084" i="3"/>
  <c r="H6083" i="3"/>
  <c r="H6082" i="3"/>
  <c r="H6081" i="3"/>
  <c r="H6080" i="3"/>
  <c r="H6079" i="3"/>
  <c r="H6071" i="3"/>
  <c r="H6070" i="3"/>
  <c r="H6069" i="3"/>
  <c r="H6068" i="3"/>
  <c r="H6067" i="3"/>
  <c r="H6066" i="3"/>
  <c r="H6065" i="3"/>
  <c r="H6064" i="3"/>
  <c r="H6063" i="3"/>
  <c r="H6062" i="3"/>
  <c r="H6061" i="3"/>
  <c r="H6060" i="3"/>
  <c r="H6059" i="3"/>
  <c r="H6058" i="3"/>
  <c r="H6057" i="3"/>
  <c r="H6056" i="3"/>
  <c r="H6055" i="3"/>
  <c r="H6054" i="3"/>
  <c r="H6053" i="3"/>
  <c r="H6052" i="3"/>
  <c r="H6051" i="3"/>
  <c r="H6050" i="3"/>
  <c r="H6049" i="3"/>
  <c r="H6048" i="3"/>
  <c r="H6047" i="3"/>
  <c r="H6046" i="3"/>
  <c r="H6045" i="3"/>
  <c r="H6044" i="3"/>
  <c r="H6043" i="3"/>
  <c r="H6042" i="3"/>
  <c r="H6041" i="3"/>
  <c r="H6040" i="3"/>
  <c r="H6039" i="3"/>
  <c r="H6038" i="3"/>
  <c r="H6037" i="3"/>
  <c r="H6036" i="3"/>
  <c r="H6035" i="3"/>
  <c r="H6034" i="3"/>
  <c r="H6033" i="3"/>
  <c r="H6032" i="3"/>
  <c r="H6031" i="3"/>
  <c r="H6030" i="3"/>
  <c r="H6029" i="3"/>
  <c r="H6028" i="3"/>
  <c r="H6027" i="3"/>
  <c r="H6026" i="3"/>
  <c r="H6025" i="3"/>
  <c r="H6024" i="3"/>
  <c r="H6023" i="3"/>
  <c r="H6022" i="3"/>
  <c r="H6021" i="3"/>
  <c r="H6020" i="3"/>
  <c r="H6019" i="3"/>
  <c r="H6018" i="3"/>
  <c r="H6017" i="3"/>
  <c r="H6016" i="3"/>
  <c r="H6015" i="3"/>
  <c r="H6014" i="3"/>
  <c r="H6013" i="3"/>
  <c r="H6012" i="3"/>
  <c r="H6011" i="3"/>
  <c r="H6010" i="3"/>
  <c r="H6009" i="3"/>
  <c r="H6008" i="3"/>
  <c r="H6007" i="3"/>
  <c r="H6006" i="3"/>
  <c r="H6005" i="3"/>
  <c r="H6004" i="3"/>
  <c r="H6003" i="3"/>
  <c r="H6002" i="3"/>
  <c r="H6001" i="3"/>
  <c r="H6000" i="3"/>
  <c r="H5999" i="3"/>
  <c r="H5998" i="3"/>
  <c r="H5997" i="3"/>
  <c r="H5996" i="3"/>
  <c r="H5995" i="3"/>
  <c r="H5994" i="3"/>
  <c r="H5993" i="3"/>
  <c r="H5992" i="3"/>
  <c r="H5991" i="3"/>
  <c r="H5990" i="3"/>
  <c r="H5989" i="3"/>
  <c r="H5988" i="3"/>
  <c r="H5987" i="3"/>
  <c r="H5986" i="3"/>
  <c r="H5985" i="3"/>
  <c r="H5984" i="3"/>
  <c r="H5983" i="3"/>
  <c r="H5982" i="3"/>
  <c r="H5981" i="3"/>
  <c r="H5980" i="3"/>
  <c r="H5979" i="3"/>
  <c r="H5978" i="3"/>
  <c r="H5977" i="3"/>
  <c r="H5976" i="3"/>
  <c r="H5975" i="3"/>
  <c r="H5974" i="3"/>
  <c r="H5973" i="3"/>
  <c r="H5972" i="3"/>
  <c r="H5971" i="3"/>
  <c r="H5970" i="3"/>
  <c r="H5969" i="3"/>
  <c r="H5968" i="3"/>
  <c r="H5967" i="3"/>
  <c r="H5966" i="3"/>
  <c r="H5965" i="3"/>
  <c r="H5964" i="3"/>
  <c r="H5963" i="3"/>
  <c r="H5962" i="3"/>
  <c r="H5961" i="3"/>
  <c r="H5960" i="3"/>
  <c r="H5952" i="3"/>
  <c r="H5951" i="3"/>
  <c r="H5950" i="3"/>
  <c r="H5949" i="3"/>
  <c r="H5948" i="3"/>
  <c r="H5947" i="3"/>
  <c r="H5946" i="3"/>
  <c r="H5945" i="3"/>
  <c r="H5944" i="3"/>
  <c r="H5943" i="3"/>
  <c r="H5942" i="3"/>
  <c r="H5941" i="3"/>
  <c r="H5940" i="3"/>
  <c r="H5939" i="3"/>
  <c r="H5938" i="3"/>
  <c r="H5937" i="3"/>
  <c r="H5936" i="3"/>
  <c r="H5935" i="3"/>
  <c r="H5934" i="3"/>
  <c r="H5933" i="3"/>
  <c r="H5932" i="3"/>
  <c r="H5931" i="3"/>
  <c r="H5930" i="3"/>
  <c r="H5929" i="3"/>
  <c r="H5928" i="3"/>
  <c r="H5927" i="3"/>
  <c r="H5926" i="3"/>
  <c r="H5925" i="3"/>
  <c r="H5924" i="3"/>
  <c r="H5923" i="3"/>
  <c r="H5922" i="3"/>
  <c r="H5921" i="3"/>
  <c r="H5920" i="3"/>
  <c r="H5919" i="3"/>
  <c r="H5918" i="3"/>
  <c r="H5917" i="3"/>
  <c r="H5916" i="3"/>
  <c r="H5915" i="3"/>
  <c r="H5914" i="3"/>
  <c r="H5913" i="3"/>
  <c r="H5911" i="3"/>
  <c r="H5910" i="3"/>
  <c r="H5909" i="3"/>
  <c r="H5908" i="3"/>
  <c r="H5907" i="3"/>
  <c r="H5906" i="3"/>
  <c r="H5905" i="3"/>
  <c r="H5904" i="3"/>
  <c r="H5903" i="3"/>
  <c r="H5902" i="3"/>
  <c r="H5901" i="3"/>
  <c r="H5900" i="3"/>
  <c r="H5899" i="3"/>
  <c r="H5898" i="3"/>
  <c r="H5897" i="3"/>
  <c r="H5896" i="3"/>
  <c r="H5895" i="3"/>
  <c r="H5894" i="3"/>
  <c r="H5893" i="3"/>
  <c r="H5892" i="3"/>
  <c r="H5891" i="3"/>
  <c r="H5890" i="3"/>
  <c r="H5889" i="3"/>
  <c r="H5888" i="3"/>
  <c r="H5887" i="3"/>
  <c r="H5886" i="3"/>
  <c r="H5885" i="3"/>
  <c r="H5884" i="3"/>
  <c r="H5883" i="3"/>
  <c r="H5882" i="3"/>
  <c r="H5881" i="3"/>
  <c r="H5880" i="3"/>
  <c r="H5879" i="3"/>
  <c r="H5878" i="3"/>
  <c r="H5877" i="3"/>
  <c r="H5876" i="3"/>
  <c r="H5875" i="3"/>
  <c r="H5874" i="3"/>
  <c r="H5873" i="3"/>
  <c r="H5872" i="3"/>
  <c r="H5871" i="3"/>
  <c r="H5870" i="3"/>
  <c r="H5869" i="3"/>
  <c r="H5868" i="3"/>
  <c r="H5867" i="3"/>
  <c r="H5866" i="3"/>
  <c r="H5865" i="3"/>
  <c r="H5864" i="3"/>
  <c r="H5863" i="3"/>
  <c r="H5862" i="3"/>
  <c r="H5861" i="3"/>
  <c r="H5860" i="3"/>
  <c r="H5859" i="3"/>
  <c r="H5858" i="3"/>
  <c r="H5857" i="3"/>
  <c r="H5856" i="3"/>
  <c r="H5855" i="3"/>
  <c r="H5854" i="3"/>
  <c r="H5853" i="3"/>
  <c r="H5852" i="3"/>
  <c r="H5851" i="3"/>
  <c r="H5850" i="3"/>
  <c r="H5849" i="3"/>
  <c r="H5848" i="3"/>
  <c r="H5847" i="3"/>
  <c r="H5846" i="3"/>
  <c r="H5845" i="3"/>
  <c r="H5844" i="3"/>
  <c r="H5843" i="3"/>
  <c r="H5842" i="3"/>
  <c r="H5841" i="3"/>
  <c r="H5833" i="3"/>
  <c r="H5832" i="3"/>
  <c r="H5831" i="3"/>
  <c r="H5830" i="3"/>
  <c r="H5829" i="3"/>
  <c r="H5828" i="3"/>
  <c r="H5827" i="3"/>
  <c r="H5826" i="3"/>
  <c r="H5825" i="3"/>
  <c r="H5824" i="3"/>
  <c r="H5823" i="3"/>
  <c r="H5822" i="3"/>
  <c r="H5821" i="3"/>
  <c r="H5820" i="3"/>
  <c r="H5819" i="3"/>
  <c r="H5818" i="3"/>
  <c r="H5817" i="3"/>
  <c r="H5816" i="3"/>
  <c r="H5815" i="3"/>
  <c r="H5814" i="3"/>
  <c r="H5813" i="3"/>
  <c r="H5812" i="3"/>
  <c r="H5811" i="3"/>
  <c r="H5810" i="3"/>
  <c r="H5809" i="3"/>
  <c r="H5808" i="3"/>
  <c r="H5807" i="3"/>
  <c r="H5806" i="3"/>
  <c r="H5805" i="3"/>
  <c r="H5804" i="3"/>
  <c r="H5803" i="3"/>
  <c r="H5802" i="3"/>
  <c r="H5801" i="3"/>
  <c r="H5800" i="3"/>
  <c r="H5799" i="3"/>
  <c r="H5798" i="3"/>
  <c r="H5797" i="3"/>
  <c r="H5796" i="3"/>
  <c r="H5795" i="3"/>
  <c r="H5794" i="3"/>
  <c r="H5792" i="3"/>
  <c r="H5791" i="3"/>
  <c r="H5790" i="3"/>
  <c r="H5789" i="3"/>
  <c r="H5788" i="3"/>
  <c r="H5787" i="3"/>
  <c r="H5786" i="3"/>
  <c r="H5785" i="3"/>
  <c r="H5784" i="3"/>
  <c r="H5783" i="3"/>
  <c r="H5782" i="3"/>
  <c r="H5781" i="3"/>
  <c r="H5780" i="3"/>
  <c r="H5779" i="3"/>
  <c r="H5778" i="3"/>
  <c r="H5777" i="3"/>
  <c r="H5776" i="3"/>
  <c r="H5775" i="3"/>
  <c r="H5774" i="3"/>
  <c r="H5773" i="3"/>
  <c r="H5772" i="3"/>
  <c r="H5771" i="3"/>
  <c r="H5770" i="3"/>
  <c r="H5769" i="3"/>
  <c r="H5768" i="3"/>
  <c r="H5767" i="3"/>
  <c r="H5766" i="3"/>
  <c r="H5765" i="3"/>
  <c r="H5764" i="3"/>
  <c r="H5763" i="3"/>
  <c r="H5762" i="3"/>
  <c r="H5761" i="3"/>
  <c r="H5760" i="3"/>
  <c r="H5759" i="3"/>
  <c r="H5758" i="3"/>
  <c r="H5757" i="3"/>
  <c r="H5756" i="3"/>
  <c r="H5755" i="3"/>
  <c r="H5754" i="3"/>
  <c r="H5753" i="3"/>
  <c r="H5752" i="3"/>
  <c r="H5751" i="3"/>
  <c r="H5750" i="3"/>
  <c r="H5749" i="3"/>
  <c r="H5748" i="3"/>
  <c r="H5747" i="3"/>
  <c r="H5746" i="3"/>
  <c r="H5745" i="3"/>
  <c r="H5744" i="3"/>
  <c r="H5743" i="3"/>
  <c r="H5742" i="3"/>
  <c r="H5741" i="3"/>
  <c r="H5740" i="3"/>
  <c r="H5739" i="3"/>
  <c r="H5738" i="3"/>
  <c r="H5737" i="3"/>
  <c r="H5736" i="3"/>
  <c r="H5735" i="3"/>
  <c r="H5734" i="3"/>
  <c r="H5733" i="3"/>
  <c r="H5732" i="3"/>
  <c r="H5731" i="3"/>
  <c r="H5730" i="3"/>
  <c r="H5729" i="3"/>
  <c r="H5728" i="3"/>
  <c r="H5727" i="3"/>
  <c r="H5726" i="3"/>
  <c r="H5725" i="3"/>
  <c r="H5724" i="3"/>
  <c r="H5723" i="3"/>
  <c r="H5722" i="3"/>
  <c r="H5714" i="3"/>
  <c r="H5713" i="3"/>
  <c r="H5712" i="3"/>
  <c r="H5711" i="3"/>
  <c r="H5710" i="3"/>
  <c r="H5709" i="3"/>
  <c r="H5708" i="3"/>
  <c r="H5707" i="3"/>
  <c r="H5706" i="3"/>
  <c r="H5705" i="3"/>
  <c r="H5704" i="3"/>
  <c r="H5703" i="3"/>
  <c r="H5702" i="3"/>
  <c r="H5701" i="3"/>
  <c r="H5700" i="3"/>
  <c r="H5699" i="3"/>
  <c r="H5698" i="3"/>
  <c r="H5697" i="3"/>
  <c r="H5696" i="3"/>
  <c r="H5695" i="3"/>
  <c r="H5693" i="3"/>
  <c r="H5692" i="3"/>
  <c r="H5691" i="3"/>
  <c r="H5690" i="3"/>
  <c r="H5689" i="3"/>
  <c r="H5688" i="3"/>
  <c r="H5687" i="3"/>
  <c r="H5686" i="3"/>
  <c r="H5685" i="3"/>
  <c r="H5684" i="3"/>
  <c r="H5683" i="3"/>
  <c r="H5682" i="3"/>
  <c r="H5681" i="3"/>
  <c r="H5680" i="3"/>
  <c r="H5679" i="3"/>
  <c r="H5678" i="3"/>
  <c r="H5677" i="3"/>
  <c r="H5676" i="3"/>
  <c r="H5675" i="3"/>
  <c r="H5674" i="3"/>
  <c r="H5673" i="3"/>
  <c r="H5672" i="3"/>
  <c r="H5671" i="3"/>
  <c r="H5670" i="3"/>
  <c r="H5669" i="3"/>
  <c r="H5668" i="3"/>
  <c r="H5667" i="3"/>
  <c r="H5666" i="3"/>
  <c r="H5665" i="3"/>
  <c r="H5664" i="3"/>
  <c r="H5663" i="3"/>
  <c r="H5662" i="3"/>
  <c r="H5661" i="3"/>
  <c r="H5660" i="3"/>
  <c r="H5659" i="3"/>
  <c r="H5658" i="3"/>
  <c r="H5657" i="3"/>
  <c r="H5656" i="3"/>
  <c r="H5655" i="3"/>
  <c r="H5654" i="3"/>
  <c r="H5653" i="3"/>
  <c r="H5652" i="3"/>
  <c r="H5651" i="3"/>
  <c r="H5650" i="3"/>
  <c r="H5649" i="3"/>
  <c r="H5648" i="3"/>
  <c r="H5647" i="3"/>
  <c r="H5646" i="3"/>
  <c r="H5645" i="3"/>
  <c r="H5644" i="3"/>
  <c r="H5643" i="3"/>
  <c r="H5642" i="3"/>
  <c r="H5641" i="3"/>
  <c r="H5640" i="3"/>
  <c r="H5639" i="3"/>
  <c r="H5638" i="3"/>
  <c r="H5637" i="3"/>
  <c r="H5636" i="3"/>
  <c r="H5635" i="3"/>
  <c r="H5634" i="3"/>
  <c r="H5633" i="3"/>
  <c r="H5632" i="3"/>
  <c r="H5631" i="3"/>
  <c r="H5630" i="3"/>
  <c r="H5629" i="3"/>
  <c r="H5628" i="3"/>
  <c r="H5627" i="3"/>
  <c r="H5626" i="3"/>
  <c r="H5625" i="3"/>
  <c r="H5624" i="3"/>
  <c r="H5622" i="3"/>
  <c r="H5621" i="3"/>
  <c r="H5620" i="3"/>
  <c r="H5619" i="3"/>
  <c r="H5618" i="3"/>
  <c r="H5617" i="3"/>
  <c r="H5616" i="3"/>
  <c r="H5615" i="3"/>
  <c r="H5614" i="3"/>
  <c r="H5613" i="3"/>
  <c r="H5612" i="3"/>
  <c r="H5611" i="3"/>
  <c r="H5610" i="3"/>
  <c r="H5609" i="3"/>
  <c r="H5608" i="3"/>
  <c r="H5607" i="3"/>
  <c r="H5606" i="3"/>
  <c r="H5605" i="3"/>
  <c r="H5604" i="3"/>
  <c r="H5603" i="3"/>
  <c r="H5595" i="3"/>
  <c r="H5594" i="3"/>
  <c r="H5593" i="3"/>
  <c r="H5592" i="3"/>
  <c r="H5591" i="3"/>
  <c r="H5590" i="3"/>
  <c r="H5589" i="3"/>
  <c r="H5588" i="3"/>
  <c r="H5587" i="3"/>
  <c r="H5586" i="3"/>
  <c r="H5585" i="3"/>
  <c r="H5584" i="3"/>
  <c r="H5583" i="3"/>
  <c r="H5582" i="3"/>
  <c r="H5581" i="3"/>
  <c r="H5580" i="3"/>
  <c r="H5579" i="3"/>
  <c r="H5578" i="3"/>
  <c r="H5577" i="3"/>
  <c r="H5576" i="3"/>
  <c r="H5574" i="3"/>
  <c r="H5573" i="3"/>
  <c r="H5572" i="3"/>
  <c r="H5571" i="3"/>
  <c r="H5570" i="3"/>
  <c r="H5569" i="3"/>
  <c r="H5568" i="3"/>
  <c r="H5567" i="3"/>
  <c r="H5566" i="3"/>
  <c r="H5565" i="3"/>
  <c r="H5564" i="3"/>
  <c r="H5563" i="3"/>
  <c r="H5562" i="3"/>
  <c r="H5561" i="3"/>
  <c r="H5560" i="3"/>
  <c r="H5559" i="3"/>
  <c r="H5558" i="3"/>
  <c r="H5557" i="3"/>
  <c r="H5556" i="3"/>
  <c r="H5555" i="3"/>
  <c r="H5554" i="3"/>
  <c r="H5553" i="3"/>
  <c r="H5552" i="3"/>
  <c r="H5551" i="3"/>
  <c r="H5550" i="3"/>
  <c r="H5549" i="3"/>
  <c r="H5548" i="3"/>
  <c r="H5547" i="3"/>
  <c r="H5546" i="3"/>
  <c r="H5545" i="3"/>
  <c r="H5544" i="3"/>
  <c r="H5543" i="3"/>
  <c r="H5542" i="3"/>
  <c r="H5541" i="3"/>
  <c r="H5540" i="3"/>
  <c r="H5539" i="3"/>
  <c r="H5538" i="3"/>
  <c r="H5537" i="3"/>
  <c r="H5536" i="3"/>
  <c r="H5535" i="3"/>
  <c r="H5534" i="3"/>
  <c r="H5533" i="3"/>
  <c r="H5532" i="3"/>
  <c r="H5531" i="3"/>
  <c r="H5530" i="3"/>
  <c r="H5529" i="3"/>
  <c r="H5528" i="3"/>
  <c r="H5527" i="3"/>
  <c r="H5526" i="3"/>
  <c r="H5525" i="3"/>
  <c r="H5524" i="3"/>
  <c r="H5523" i="3"/>
  <c r="H5522" i="3"/>
  <c r="H5521" i="3"/>
  <c r="H5520" i="3"/>
  <c r="H5519" i="3"/>
  <c r="H5518" i="3"/>
  <c r="H5517" i="3"/>
  <c r="H5516" i="3"/>
  <c r="H5515" i="3"/>
  <c r="H5514" i="3"/>
  <c r="H5513" i="3"/>
  <c r="H5512" i="3"/>
  <c r="H5511" i="3"/>
  <c r="H5510" i="3"/>
  <c r="H5509" i="3"/>
  <c r="H5508" i="3"/>
  <c r="H5507" i="3"/>
  <c r="H5506" i="3"/>
  <c r="H5505" i="3"/>
  <c r="H5503" i="3"/>
  <c r="H5502" i="3"/>
  <c r="H5501" i="3"/>
  <c r="H5500" i="3"/>
  <c r="H5499" i="3"/>
  <c r="H5498" i="3"/>
  <c r="H5497" i="3"/>
  <c r="H5496" i="3"/>
  <c r="H5495" i="3"/>
  <c r="H5494" i="3"/>
  <c r="H5493" i="3"/>
  <c r="H5492" i="3"/>
  <c r="H5491" i="3"/>
  <c r="H5490" i="3"/>
  <c r="H5489" i="3"/>
  <c r="H5488" i="3"/>
  <c r="H5487" i="3"/>
  <c r="H5486" i="3"/>
  <c r="H5485" i="3"/>
  <c r="H5484" i="3"/>
  <c r="H5483" i="3"/>
  <c r="H5482" i="3"/>
  <c r="H5481" i="3"/>
  <c r="H5480" i="3"/>
  <c r="H5479" i="3"/>
  <c r="H5478" i="3"/>
  <c r="H5477" i="3"/>
  <c r="H5476" i="3"/>
  <c r="H5475" i="3"/>
  <c r="H5474" i="3"/>
  <c r="H5473" i="3"/>
  <c r="H5472" i="3"/>
  <c r="H5471" i="3"/>
  <c r="H5470" i="3"/>
  <c r="H5469" i="3"/>
  <c r="H5468" i="3"/>
  <c r="H5467" i="3"/>
  <c r="H5466" i="3"/>
  <c r="H5465" i="3"/>
  <c r="H5464" i="3"/>
  <c r="H5463" i="3"/>
  <c r="H5462" i="3"/>
  <c r="H5461" i="3"/>
  <c r="H5460" i="3"/>
  <c r="H5459" i="3"/>
  <c r="H5458" i="3"/>
  <c r="H5457" i="3"/>
  <c r="H5456" i="3"/>
  <c r="H5455" i="3"/>
  <c r="H5454" i="3"/>
  <c r="H5453" i="3"/>
  <c r="H5452" i="3"/>
  <c r="H5451" i="3"/>
  <c r="H5450" i="3"/>
  <c r="H5449" i="3"/>
  <c r="H5448" i="3"/>
  <c r="H5447" i="3"/>
  <c r="H5446" i="3"/>
  <c r="H5445" i="3"/>
  <c r="H5444" i="3"/>
  <c r="H5443" i="3"/>
  <c r="H5442" i="3"/>
  <c r="H5441" i="3"/>
  <c r="H5440" i="3"/>
  <c r="H5439" i="3"/>
  <c r="H5438" i="3"/>
  <c r="H5437" i="3"/>
  <c r="H5435" i="3"/>
  <c r="H5434" i="3"/>
  <c r="H5433" i="3"/>
  <c r="H5432" i="3"/>
  <c r="H5431" i="3"/>
  <c r="H5430" i="3"/>
  <c r="H5429" i="3"/>
  <c r="H5428" i="3"/>
  <c r="H5427" i="3"/>
  <c r="H5426" i="3"/>
  <c r="H5425" i="3"/>
  <c r="H5424" i="3"/>
  <c r="H5423" i="3"/>
  <c r="H5422" i="3"/>
  <c r="H5421" i="3"/>
  <c r="H5420" i="3"/>
  <c r="H5419" i="3"/>
  <c r="H5418" i="3"/>
  <c r="H5417" i="3"/>
  <c r="H5416" i="3"/>
  <c r="H5415" i="3"/>
  <c r="H5414" i="3"/>
  <c r="H5413" i="3"/>
  <c r="H5412" i="3"/>
  <c r="H5411" i="3"/>
  <c r="H5410" i="3"/>
  <c r="H5409" i="3"/>
  <c r="H5408" i="3"/>
  <c r="H5407" i="3"/>
  <c r="H5406" i="3"/>
  <c r="H5405" i="3"/>
  <c r="H5404" i="3"/>
  <c r="H5403" i="3"/>
  <c r="H5402" i="3"/>
  <c r="H5401" i="3"/>
  <c r="H5400" i="3"/>
  <c r="H5399" i="3"/>
  <c r="H5398" i="3"/>
  <c r="H5397" i="3"/>
  <c r="H5396" i="3"/>
  <c r="H5395" i="3"/>
  <c r="H5394" i="3"/>
  <c r="H5393" i="3"/>
  <c r="H5392" i="3"/>
  <c r="H5391" i="3"/>
  <c r="H5390" i="3"/>
  <c r="H5389" i="3"/>
  <c r="H5388" i="3"/>
  <c r="H5387" i="3"/>
  <c r="H5386" i="3"/>
  <c r="H5385" i="3"/>
  <c r="H5384" i="3"/>
  <c r="H5383" i="3"/>
  <c r="H5382" i="3"/>
  <c r="H5381" i="3"/>
  <c r="H5380" i="3"/>
  <c r="H5379" i="3"/>
  <c r="H5378" i="3"/>
  <c r="H5377" i="3"/>
  <c r="H5376" i="3"/>
  <c r="H5375" i="3"/>
  <c r="H5374" i="3"/>
  <c r="H5373" i="3"/>
  <c r="H5372" i="3"/>
  <c r="H5371" i="3"/>
  <c r="H5370" i="3"/>
  <c r="H5369" i="3"/>
  <c r="H5368" i="3"/>
  <c r="H5367" i="3"/>
  <c r="H5366" i="3"/>
  <c r="H5365" i="3"/>
  <c r="H5357" i="3"/>
  <c r="H5356" i="3"/>
  <c r="H5355" i="3"/>
  <c r="H5354" i="3"/>
  <c r="H5353" i="3"/>
  <c r="H5352" i="3"/>
  <c r="H5351" i="3"/>
  <c r="H5350" i="3"/>
  <c r="H5349" i="3"/>
  <c r="H5348" i="3"/>
  <c r="H5347" i="3"/>
  <c r="H5346" i="3"/>
  <c r="H5345" i="3"/>
  <c r="H5344" i="3"/>
  <c r="H5343" i="3"/>
  <c r="H5342" i="3"/>
  <c r="H5341" i="3"/>
  <c r="H5340" i="3"/>
  <c r="H5339" i="3"/>
  <c r="H5338" i="3"/>
  <c r="H5337" i="3"/>
  <c r="H5336" i="3"/>
  <c r="H5335" i="3"/>
  <c r="H5334" i="3"/>
  <c r="H5333" i="3"/>
  <c r="H5332" i="3"/>
  <c r="H5331" i="3"/>
  <c r="H5330" i="3"/>
  <c r="H5329" i="3"/>
  <c r="H5328" i="3"/>
  <c r="H5327" i="3"/>
  <c r="H5326" i="3"/>
  <c r="H5325" i="3"/>
  <c r="H5324" i="3"/>
  <c r="H5323" i="3"/>
  <c r="H5322" i="3"/>
  <c r="H5321" i="3"/>
  <c r="H5320" i="3"/>
  <c r="H5319" i="3"/>
  <c r="H5318" i="3"/>
  <c r="H5316" i="3"/>
  <c r="H5315" i="3"/>
  <c r="H5314" i="3"/>
  <c r="H5313" i="3"/>
  <c r="H5312" i="3"/>
  <c r="H5311" i="3"/>
  <c r="H5310" i="3"/>
  <c r="H5309" i="3"/>
  <c r="H5308" i="3"/>
  <c r="H5307" i="3"/>
  <c r="H5306" i="3"/>
  <c r="H5305" i="3"/>
  <c r="H5304" i="3"/>
  <c r="H5303" i="3"/>
  <c r="H5302" i="3"/>
  <c r="H5301" i="3"/>
  <c r="H5300" i="3"/>
  <c r="H5299" i="3"/>
  <c r="H5298" i="3"/>
  <c r="H5297" i="3"/>
  <c r="H5296" i="3"/>
  <c r="H5295" i="3"/>
  <c r="H5294" i="3"/>
  <c r="H5293" i="3"/>
  <c r="H5292" i="3"/>
  <c r="H5291" i="3"/>
  <c r="H5290" i="3"/>
  <c r="H5289" i="3"/>
  <c r="H5288" i="3"/>
  <c r="H5287" i="3"/>
  <c r="H5286" i="3"/>
  <c r="H5285" i="3"/>
  <c r="H5284" i="3"/>
  <c r="H5283" i="3"/>
  <c r="H5282" i="3"/>
  <c r="H5281" i="3"/>
  <c r="H5280" i="3"/>
  <c r="H5279" i="3"/>
  <c r="H5278" i="3"/>
  <c r="H5277" i="3"/>
  <c r="H5276" i="3"/>
  <c r="H5275" i="3"/>
  <c r="H5274" i="3"/>
  <c r="H5273" i="3"/>
  <c r="H5272" i="3"/>
  <c r="H5271" i="3"/>
  <c r="H5270" i="3"/>
  <c r="H5269" i="3"/>
  <c r="H5268" i="3"/>
  <c r="H5267" i="3"/>
  <c r="H5266" i="3"/>
  <c r="H5265" i="3"/>
  <c r="H5264" i="3"/>
  <c r="H5263" i="3"/>
  <c r="H5262" i="3"/>
  <c r="H5261" i="3"/>
  <c r="H5260" i="3"/>
  <c r="H5259" i="3"/>
  <c r="H5258" i="3"/>
  <c r="H5257" i="3"/>
  <c r="H5256" i="3"/>
  <c r="H5255" i="3"/>
  <c r="H5254" i="3"/>
  <c r="H5253" i="3"/>
  <c r="H5252" i="3"/>
  <c r="H5251" i="3"/>
  <c r="H5250" i="3"/>
  <c r="H5249" i="3"/>
  <c r="H5248" i="3"/>
  <c r="H5247" i="3"/>
  <c r="H5246" i="3"/>
  <c r="H5238" i="3"/>
  <c r="H5237" i="3"/>
  <c r="H5236" i="3"/>
  <c r="H5235" i="3"/>
  <c r="H5234" i="3"/>
  <c r="H5233" i="3"/>
  <c r="H5232" i="3"/>
  <c r="H5231" i="3"/>
  <c r="H5230" i="3"/>
  <c r="H5229" i="3"/>
  <c r="H5228" i="3"/>
  <c r="H5227" i="3"/>
  <c r="H5226" i="3"/>
  <c r="H5225" i="3"/>
  <c r="H5224" i="3"/>
  <c r="H5223" i="3"/>
  <c r="H5222" i="3"/>
  <c r="H5221" i="3"/>
  <c r="H5220" i="3"/>
  <c r="H5219" i="3"/>
  <c r="H5218" i="3"/>
  <c r="H5217" i="3"/>
  <c r="H5216" i="3"/>
  <c r="H5215" i="3"/>
  <c r="H5214" i="3"/>
  <c r="H5213" i="3"/>
  <c r="H5212" i="3"/>
  <c r="H5211" i="3"/>
  <c r="H5210" i="3"/>
  <c r="H5209" i="3"/>
  <c r="H5208" i="3"/>
  <c r="H5207" i="3"/>
  <c r="H5206" i="3"/>
  <c r="H5205" i="3"/>
  <c r="H5204" i="3"/>
  <c r="H5203" i="3"/>
  <c r="H5202" i="3"/>
  <c r="H5201" i="3"/>
  <c r="H5200" i="3"/>
  <c r="H5199" i="3"/>
  <c r="H5198" i="3"/>
  <c r="H5197" i="3"/>
  <c r="H5196" i="3"/>
  <c r="H5195" i="3"/>
  <c r="H5194" i="3"/>
  <c r="H5193" i="3"/>
  <c r="H5192" i="3"/>
  <c r="H5191" i="3"/>
  <c r="H5190" i="3"/>
  <c r="H5189" i="3"/>
  <c r="H5188" i="3"/>
  <c r="H5187" i="3"/>
  <c r="H5186" i="3"/>
  <c r="H5185" i="3"/>
  <c r="H5184" i="3"/>
  <c r="H5183" i="3"/>
  <c r="H5182" i="3"/>
  <c r="H5181" i="3"/>
  <c r="H5180" i="3"/>
  <c r="H5179" i="3"/>
  <c r="H5178" i="3"/>
  <c r="H5177" i="3"/>
  <c r="H5176" i="3"/>
  <c r="H5175" i="3"/>
  <c r="H5174" i="3"/>
  <c r="H5173" i="3"/>
  <c r="H5172" i="3"/>
  <c r="H5171" i="3"/>
  <c r="H5170" i="3"/>
  <c r="H5169" i="3"/>
  <c r="H5168" i="3"/>
  <c r="H5167" i="3"/>
  <c r="H5166" i="3"/>
  <c r="H5165" i="3"/>
  <c r="H5164" i="3"/>
  <c r="H5163" i="3"/>
  <c r="H5162" i="3"/>
  <c r="H5161" i="3"/>
  <c r="H5160" i="3"/>
  <c r="H5159" i="3"/>
  <c r="H5158" i="3"/>
  <c r="H5157" i="3"/>
  <c r="H5156" i="3"/>
  <c r="H5155" i="3"/>
  <c r="H5154" i="3"/>
  <c r="H5153" i="3"/>
  <c r="H5152" i="3"/>
  <c r="H5151" i="3"/>
  <c r="H5150" i="3"/>
  <c r="H5149" i="3"/>
  <c r="H5148" i="3"/>
  <c r="H5147" i="3"/>
  <c r="H5146" i="3"/>
  <c r="H5145" i="3"/>
  <c r="H5144" i="3"/>
  <c r="H5143" i="3"/>
  <c r="H5142" i="3"/>
  <c r="H5141" i="3"/>
  <c r="H5140" i="3"/>
  <c r="H5139" i="3"/>
  <c r="H5138" i="3"/>
  <c r="H5137" i="3"/>
  <c r="H5136" i="3"/>
  <c r="H5135" i="3"/>
  <c r="H5134" i="3"/>
  <c r="H5133" i="3"/>
  <c r="H5132" i="3"/>
  <c r="H5131" i="3"/>
  <c r="H5130" i="3"/>
  <c r="H5129" i="3"/>
  <c r="H5128" i="3"/>
  <c r="H5127" i="3"/>
  <c r="H5119" i="3"/>
  <c r="H5118" i="3"/>
  <c r="H5117" i="3"/>
  <c r="H5116" i="3"/>
  <c r="H5115" i="3"/>
  <c r="H5114" i="3"/>
  <c r="H5113" i="3"/>
  <c r="H5112" i="3"/>
  <c r="H5111" i="3"/>
  <c r="H5110" i="3"/>
  <c r="H5109" i="3"/>
  <c r="H5108" i="3"/>
  <c r="H5107" i="3"/>
  <c r="H5106" i="3"/>
  <c r="H5105" i="3"/>
  <c r="H5104" i="3"/>
  <c r="H5103" i="3"/>
  <c r="H5102" i="3"/>
  <c r="H5101" i="3"/>
  <c r="H5100" i="3"/>
  <c r="H5099" i="3"/>
  <c r="H5098" i="3"/>
  <c r="H5097" i="3"/>
  <c r="H5096" i="3"/>
  <c r="H5095" i="3"/>
  <c r="H5094" i="3"/>
  <c r="H5093" i="3"/>
  <c r="H5092" i="3"/>
  <c r="H5091" i="3"/>
  <c r="H5090" i="3"/>
  <c r="H5089" i="3"/>
  <c r="H5088" i="3"/>
  <c r="H5087" i="3"/>
  <c r="H5086" i="3"/>
  <c r="H5085" i="3"/>
  <c r="H5084" i="3"/>
  <c r="H5083" i="3"/>
  <c r="H5082" i="3"/>
  <c r="H5081" i="3"/>
  <c r="H5080" i="3"/>
  <c r="H5078" i="3"/>
  <c r="H5077" i="3"/>
  <c r="H5076" i="3"/>
  <c r="H5075" i="3"/>
  <c r="H5074" i="3"/>
  <c r="H5073" i="3"/>
  <c r="H5072" i="3"/>
  <c r="H5071" i="3"/>
  <c r="H5070" i="3"/>
  <c r="H5069" i="3"/>
  <c r="H5068" i="3"/>
  <c r="H5067" i="3"/>
  <c r="H5066" i="3"/>
  <c r="H5065" i="3"/>
  <c r="H5064" i="3"/>
  <c r="H5063" i="3"/>
  <c r="H5062" i="3"/>
  <c r="H5061" i="3"/>
  <c r="H5060" i="3"/>
  <c r="H5059" i="3"/>
  <c r="H5058" i="3"/>
  <c r="H5057" i="3"/>
  <c r="H5056" i="3"/>
  <c r="H5055" i="3"/>
  <c r="H5054" i="3"/>
  <c r="H5053" i="3"/>
  <c r="H5052" i="3"/>
  <c r="H5051" i="3"/>
  <c r="H5050" i="3"/>
  <c r="H5049" i="3"/>
  <c r="H5048" i="3"/>
  <c r="H5047" i="3"/>
  <c r="H5046" i="3"/>
  <c r="H5045" i="3"/>
  <c r="H5044" i="3"/>
  <c r="H5043" i="3"/>
  <c r="H5042" i="3"/>
  <c r="H5041" i="3"/>
  <c r="H5040" i="3"/>
  <c r="H5039" i="3"/>
  <c r="H5038" i="3"/>
  <c r="H5037" i="3"/>
  <c r="H5036" i="3"/>
  <c r="H5035" i="3"/>
  <c r="H5034" i="3"/>
  <c r="H5033" i="3"/>
  <c r="H5032" i="3"/>
  <c r="H5031" i="3"/>
  <c r="H5030" i="3"/>
  <c r="H5029" i="3"/>
  <c r="H5028" i="3"/>
  <c r="H5027" i="3"/>
  <c r="H5026" i="3"/>
  <c r="H5025" i="3"/>
  <c r="H5024" i="3"/>
  <c r="H5023" i="3"/>
  <c r="H5022" i="3"/>
  <c r="H5021" i="3"/>
  <c r="H5020" i="3"/>
  <c r="H5019" i="3"/>
  <c r="H5018" i="3"/>
  <c r="H5017" i="3"/>
  <c r="H5016" i="3"/>
  <c r="H5015" i="3"/>
  <c r="H5014" i="3"/>
  <c r="H5013" i="3"/>
  <c r="H5012" i="3"/>
  <c r="H5011" i="3"/>
  <c r="H5010" i="3"/>
  <c r="H5009" i="3"/>
  <c r="H5008" i="3"/>
  <c r="H5000" i="3"/>
  <c r="H4999" i="3"/>
  <c r="H4998" i="3"/>
  <c r="H4997" i="3"/>
  <c r="H4996" i="3"/>
  <c r="H4995" i="3"/>
  <c r="H4994" i="3"/>
  <c r="H4993" i="3"/>
  <c r="H4992" i="3"/>
  <c r="H4991" i="3"/>
  <c r="H4990" i="3"/>
  <c r="H4989" i="3"/>
  <c r="H4988" i="3"/>
  <c r="H4987" i="3"/>
  <c r="H4986" i="3"/>
  <c r="H4985" i="3"/>
  <c r="H4984" i="3"/>
  <c r="H4983" i="3"/>
  <c r="H4982" i="3"/>
  <c r="H4981" i="3"/>
  <c r="H4980" i="3"/>
  <c r="H4979" i="3"/>
  <c r="H4978" i="3"/>
  <c r="H4977" i="3"/>
  <c r="H4976" i="3"/>
  <c r="H4975" i="3"/>
  <c r="H4974" i="3"/>
  <c r="H4973" i="3"/>
  <c r="H4972" i="3"/>
  <c r="H4971" i="3"/>
  <c r="H4970" i="3"/>
  <c r="H4969" i="3"/>
  <c r="H4968" i="3"/>
  <c r="H4967" i="3"/>
  <c r="H4966" i="3"/>
  <c r="H4965" i="3"/>
  <c r="H4964" i="3"/>
  <c r="H4963" i="3"/>
  <c r="H4962" i="3"/>
  <c r="H4961" i="3"/>
  <c r="H4960" i="3"/>
  <c r="H4959" i="3"/>
  <c r="H4958" i="3"/>
  <c r="H4957" i="3"/>
  <c r="H4956" i="3"/>
  <c r="H4955" i="3"/>
  <c r="H4954" i="3"/>
  <c r="H4953" i="3"/>
  <c r="H4952" i="3"/>
  <c r="H4951" i="3"/>
  <c r="H4950" i="3"/>
  <c r="H4949" i="3"/>
  <c r="H4948" i="3"/>
  <c r="H4947" i="3"/>
  <c r="H4946" i="3"/>
  <c r="H4945" i="3"/>
  <c r="H4944" i="3"/>
  <c r="H4943" i="3"/>
  <c r="H4942" i="3"/>
  <c r="H4941" i="3"/>
  <c r="H4940" i="3"/>
  <c r="H4939" i="3"/>
  <c r="H4938" i="3"/>
  <c r="H4937" i="3"/>
  <c r="H4936" i="3"/>
  <c r="H4935" i="3"/>
  <c r="H4934" i="3"/>
  <c r="H4933" i="3"/>
  <c r="H4932" i="3"/>
  <c r="H4931" i="3"/>
  <c r="H4930" i="3"/>
  <c r="H4929" i="3"/>
  <c r="H4928" i="3"/>
  <c r="H4927" i="3"/>
  <c r="H4926" i="3"/>
  <c r="H4925" i="3"/>
  <c r="H4924" i="3"/>
  <c r="H4923" i="3"/>
  <c r="H4922" i="3"/>
  <c r="H4921" i="3"/>
  <c r="H4920" i="3"/>
  <c r="H4919" i="3"/>
  <c r="H4918" i="3"/>
  <c r="H4917" i="3"/>
  <c r="H4916" i="3"/>
  <c r="H4915" i="3"/>
  <c r="H4914" i="3"/>
  <c r="H4913" i="3"/>
  <c r="H4912" i="3"/>
  <c r="H4911" i="3"/>
  <c r="H4910" i="3"/>
  <c r="H4909" i="3"/>
  <c r="H4908" i="3"/>
  <c r="H4907" i="3"/>
  <c r="H4906" i="3"/>
  <c r="H4905" i="3"/>
  <c r="H4904" i="3"/>
  <c r="H4903" i="3"/>
  <c r="H4902" i="3"/>
  <c r="H4901" i="3"/>
  <c r="H4900" i="3"/>
  <c r="H4899" i="3"/>
  <c r="H4898" i="3"/>
  <c r="H4897" i="3"/>
  <c r="H4896" i="3"/>
  <c r="H4895" i="3"/>
  <c r="H4894" i="3"/>
  <c r="H4893" i="3"/>
  <c r="H4892" i="3"/>
  <c r="H4891" i="3"/>
  <c r="H4890" i="3"/>
  <c r="H4889" i="3"/>
  <c r="H4881" i="3"/>
  <c r="H4880" i="3"/>
  <c r="H4879" i="3"/>
  <c r="H4878" i="3"/>
  <c r="H4877" i="3"/>
  <c r="H4876" i="3"/>
  <c r="H4875" i="3"/>
  <c r="H4874" i="3"/>
  <c r="H4873" i="3"/>
  <c r="H4872" i="3"/>
  <c r="H4871" i="3"/>
  <c r="H4870" i="3"/>
  <c r="H4869" i="3"/>
  <c r="H4868" i="3"/>
  <c r="H4867" i="3"/>
  <c r="H4866" i="3"/>
  <c r="H4865" i="3"/>
  <c r="H4864" i="3"/>
  <c r="H4863" i="3"/>
  <c r="H4862" i="3"/>
  <c r="H4861" i="3"/>
  <c r="H4860" i="3"/>
  <c r="H4859" i="3"/>
  <c r="H4858" i="3"/>
  <c r="H4857" i="3"/>
  <c r="H4856" i="3"/>
  <c r="H4855" i="3"/>
  <c r="H4854" i="3"/>
  <c r="H4853" i="3"/>
  <c r="H4852" i="3"/>
  <c r="H4851" i="3"/>
  <c r="H4850" i="3"/>
  <c r="H4849" i="3"/>
  <c r="H4848" i="3"/>
  <c r="H4847" i="3"/>
  <c r="H4846" i="3"/>
  <c r="H4845" i="3"/>
  <c r="H4844" i="3"/>
  <c r="H4843" i="3"/>
  <c r="H4842" i="3"/>
  <c r="H4840" i="3"/>
  <c r="H4839" i="3"/>
  <c r="H4838" i="3"/>
  <c r="H4837" i="3"/>
  <c r="H4836" i="3"/>
  <c r="H4835" i="3"/>
  <c r="H4834" i="3"/>
  <c r="H4833" i="3"/>
  <c r="H4832" i="3"/>
  <c r="H4831" i="3"/>
  <c r="H4830" i="3"/>
  <c r="H4829" i="3"/>
  <c r="H4828" i="3"/>
  <c r="H4827" i="3"/>
  <c r="H4826" i="3"/>
  <c r="H4825" i="3"/>
  <c r="H4824" i="3"/>
  <c r="H4823" i="3"/>
  <c r="H4822" i="3"/>
  <c r="H4821" i="3"/>
  <c r="H4820" i="3"/>
  <c r="H4819" i="3"/>
  <c r="H4818" i="3"/>
  <c r="H4817" i="3"/>
  <c r="H4816" i="3"/>
  <c r="H4815" i="3"/>
  <c r="H4814" i="3"/>
  <c r="H4813" i="3"/>
  <c r="H4812" i="3"/>
  <c r="H4811" i="3"/>
  <c r="H4810" i="3"/>
  <c r="H4809" i="3"/>
  <c r="H4808" i="3"/>
  <c r="H4807" i="3"/>
  <c r="H4806" i="3"/>
  <c r="H4805" i="3"/>
  <c r="H4804" i="3"/>
  <c r="H4803" i="3"/>
  <c r="H4802" i="3"/>
  <c r="H4801" i="3"/>
  <c r="H4800" i="3"/>
  <c r="H4799" i="3"/>
  <c r="H4798" i="3"/>
  <c r="H4797" i="3"/>
  <c r="H4796" i="3"/>
  <c r="H4795" i="3"/>
  <c r="H4794" i="3"/>
  <c r="H4793" i="3"/>
  <c r="H4792" i="3"/>
  <c r="H4791" i="3"/>
  <c r="H4790" i="3"/>
  <c r="H4789" i="3"/>
  <c r="H4788" i="3"/>
  <c r="H4787" i="3"/>
  <c r="H4786" i="3"/>
  <c r="H4785" i="3"/>
  <c r="H4784" i="3"/>
  <c r="H4783" i="3"/>
  <c r="H4782" i="3"/>
  <c r="H4781" i="3"/>
  <c r="H4780" i="3"/>
  <c r="H4779" i="3"/>
  <c r="H4778" i="3"/>
  <c r="H4777" i="3"/>
  <c r="H4776" i="3"/>
  <c r="H4775" i="3"/>
  <c r="H4774" i="3"/>
  <c r="H4773" i="3"/>
  <c r="H4772" i="3"/>
  <c r="H4771" i="3"/>
  <c r="H4770" i="3"/>
  <c r="H4762" i="3"/>
  <c r="H4761" i="3"/>
  <c r="H4760" i="3"/>
  <c r="H4759" i="3"/>
  <c r="H4758" i="3"/>
  <c r="H4757" i="3"/>
  <c r="H4756" i="3"/>
  <c r="H4755" i="3"/>
  <c r="H4754" i="3"/>
  <c r="H4753" i="3"/>
  <c r="H4752" i="3"/>
  <c r="H4751" i="3"/>
  <c r="H4750" i="3"/>
  <c r="H4749" i="3"/>
  <c r="H4748" i="3"/>
  <c r="H4747" i="3"/>
  <c r="H4746" i="3"/>
  <c r="H4745" i="3"/>
  <c r="H4744" i="3"/>
  <c r="H4743" i="3"/>
  <c r="H4742" i="3"/>
  <c r="H4741" i="3"/>
  <c r="H4740" i="3"/>
  <c r="H4739" i="3"/>
  <c r="H4738" i="3"/>
  <c r="H4737" i="3"/>
  <c r="H4736" i="3"/>
  <c r="H4735" i="3"/>
  <c r="H4734" i="3"/>
  <c r="H4733" i="3"/>
  <c r="H4732" i="3"/>
  <c r="H4731" i="3"/>
  <c r="H4730" i="3"/>
  <c r="H4729" i="3"/>
  <c r="H4728" i="3"/>
  <c r="H4727" i="3"/>
  <c r="H4726" i="3"/>
  <c r="H4725" i="3"/>
  <c r="H4724" i="3"/>
  <c r="H4723" i="3"/>
  <c r="H4722" i="3"/>
  <c r="H4721" i="3"/>
  <c r="H4720" i="3"/>
  <c r="H4719" i="3"/>
  <c r="H4718" i="3"/>
  <c r="H4717" i="3"/>
  <c r="H4716" i="3"/>
  <c r="H4715" i="3"/>
  <c r="H4714" i="3"/>
  <c r="H4713" i="3"/>
  <c r="H4712" i="3"/>
  <c r="H4711" i="3"/>
  <c r="H4710" i="3"/>
  <c r="H4709" i="3"/>
  <c r="H4708" i="3"/>
  <c r="H4707" i="3"/>
  <c r="H4706" i="3"/>
  <c r="H4705" i="3"/>
  <c r="H4704" i="3"/>
  <c r="H4703" i="3"/>
  <c r="H4702" i="3"/>
  <c r="H4701" i="3"/>
  <c r="H4700" i="3"/>
  <c r="H4699" i="3"/>
  <c r="H4698" i="3"/>
  <c r="H4697" i="3"/>
  <c r="H4696" i="3"/>
  <c r="H4695" i="3"/>
  <c r="H4694" i="3"/>
  <c r="H4693" i="3"/>
  <c r="H4692" i="3"/>
  <c r="H4691" i="3"/>
  <c r="H4690" i="3"/>
  <c r="H4689" i="3"/>
  <c r="H4688" i="3"/>
  <c r="H4687" i="3"/>
  <c r="H4686" i="3"/>
  <c r="H4685" i="3"/>
  <c r="H4684" i="3"/>
  <c r="H4683" i="3"/>
  <c r="H4682" i="3"/>
  <c r="H4681" i="3"/>
  <c r="H4680" i="3"/>
  <c r="H4679" i="3"/>
  <c r="H4678" i="3"/>
  <c r="H4677" i="3"/>
  <c r="H4676" i="3"/>
  <c r="H4675" i="3"/>
  <c r="H4674" i="3"/>
  <c r="H4673" i="3"/>
  <c r="H4672" i="3"/>
  <c r="H4671" i="3"/>
  <c r="H4670" i="3"/>
  <c r="H4669" i="3"/>
  <c r="H4668" i="3"/>
  <c r="H4667" i="3"/>
  <c r="H4666" i="3"/>
  <c r="H4665" i="3"/>
  <c r="H4664" i="3"/>
  <c r="H4663" i="3"/>
  <c r="H4662" i="3"/>
  <c r="H4661" i="3"/>
  <c r="H4660" i="3"/>
  <c r="H4659" i="3"/>
  <c r="H4658" i="3"/>
  <c r="H4657" i="3"/>
  <c r="H4656" i="3"/>
  <c r="H4655" i="3"/>
  <c r="H4654" i="3"/>
  <c r="H4653" i="3"/>
  <c r="H4652" i="3"/>
  <c r="H4651" i="3"/>
  <c r="H4643" i="3"/>
  <c r="H4642" i="3"/>
  <c r="H4641" i="3"/>
  <c r="H4640" i="3"/>
  <c r="H4639" i="3"/>
  <c r="H4638" i="3"/>
  <c r="H4637" i="3"/>
  <c r="H4636" i="3"/>
  <c r="H4635" i="3"/>
  <c r="H4634" i="3"/>
  <c r="H4633" i="3"/>
  <c r="H4632" i="3"/>
  <c r="H4631" i="3"/>
  <c r="H4630" i="3"/>
  <c r="H4629" i="3"/>
  <c r="H4628" i="3"/>
  <c r="H4627" i="3"/>
  <c r="H4626" i="3"/>
  <c r="H4625" i="3"/>
  <c r="H4624" i="3"/>
  <c r="H4623" i="3"/>
  <c r="H4622" i="3"/>
  <c r="H4621" i="3"/>
  <c r="H4620" i="3"/>
  <c r="H4619" i="3"/>
  <c r="H4618" i="3"/>
  <c r="H4617" i="3"/>
  <c r="H4616" i="3"/>
  <c r="H4615" i="3"/>
  <c r="H4614" i="3"/>
  <c r="H4613" i="3"/>
  <c r="H4612" i="3"/>
  <c r="H4611" i="3"/>
  <c r="H4610" i="3"/>
  <c r="H4609" i="3"/>
  <c r="H4608" i="3"/>
  <c r="H4607" i="3"/>
  <c r="H4606" i="3"/>
  <c r="H4605" i="3"/>
  <c r="H4604" i="3"/>
  <c r="H4602" i="3"/>
  <c r="H4601" i="3"/>
  <c r="H4600" i="3"/>
  <c r="H4599" i="3"/>
  <c r="H4598" i="3"/>
  <c r="H4597" i="3"/>
  <c r="H4596" i="3"/>
  <c r="H4595" i="3"/>
  <c r="H4594" i="3"/>
  <c r="H4593" i="3"/>
  <c r="H4592" i="3"/>
  <c r="H4591" i="3"/>
  <c r="H4590" i="3"/>
  <c r="H4589" i="3"/>
  <c r="H4588" i="3"/>
  <c r="H4587" i="3"/>
  <c r="H4586" i="3"/>
  <c r="H4585" i="3"/>
  <c r="H4584" i="3"/>
  <c r="H4583" i="3"/>
  <c r="H4582" i="3"/>
  <c r="H4581" i="3"/>
  <c r="H4580" i="3"/>
  <c r="H4579" i="3"/>
  <c r="H4578" i="3"/>
  <c r="H4577" i="3"/>
  <c r="H4576" i="3"/>
  <c r="H4575" i="3"/>
  <c r="H4574" i="3"/>
  <c r="H4573" i="3"/>
  <c r="H4572" i="3"/>
  <c r="H4571" i="3"/>
  <c r="H4570" i="3"/>
  <c r="H4569" i="3"/>
  <c r="H4568" i="3"/>
  <c r="H4567" i="3"/>
  <c r="H4566" i="3"/>
  <c r="H4565" i="3"/>
  <c r="H4564" i="3"/>
  <c r="H4563" i="3"/>
  <c r="H4562" i="3"/>
  <c r="H4561" i="3"/>
  <c r="H4560" i="3"/>
  <c r="H4559" i="3"/>
  <c r="H4558" i="3"/>
  <c r="H4557" i="3"/>
  <c r="H4556" i="3"/>
  <c r="H4555" i="3"/>
  <c r="H4554" i="3"/>
  <c r="H4553" i="3"/>
  <c r="H4552" i="3"/>
  <c r="H4551" i="3"/>
  <c r="H4550" i="3"/>
  <c r="H4549" i="3"/>
  <c r="H4548" i="3"/>
  <c r="H4547" i="3"/>
  <c r="H4546" i="3"/>
  <c r="H4545" i="3"/>
  <c r="H4544" i="3"/>
  <c r="H4543" i="3"/>
  <c r="H4542" i="3"/>
  <c r="H4541" i="3"/>
  <c r="H4540" i="3"/>
  <c r="H4539" i="3"/>
  <c r="H4538" i="3"/>
  <c r="H4537" i="3"/>
  <c r="H4536" i="3"/>
  <c r="H4535" i="3"/>
  <c r="H4534" i="3"/>
  <c r="H4533" i="3"/>
  <c r="H4532" i="3"/>
  <c r="H4524" i="3"/>
  <c r="H4523" i="3"/>
  <c r="H4522" i="3"/>
  <c r="H4521" i="3"/>
  <c r="H4520" i="3"/>
  <c r="H4519" i="3"/>
  <c r="H4518" i="3"/>
  <c r="H4517" i="3"/>
  <c r="H4516" i="3"/>
  <c r="H4515" i="3"/>
  <c r="H4514" i="3"/>
  <c r="H4513" i="3"/>
  <c r="H4512" i="3"/>
  <c r="H4511" i="3"/>
  <c r="H4510" i="3"/>
  <c r="H4509" i="3"/>
  <c r="H4508" i="3"/>
  <c r="H4507" i="3"/>
  <c r="H4506" i="3"/>
  <c r="H4505" i="3"/>
  <c r="H4504" i="3"/>
  <c r="H4503" i="3"/>
  <c r="H4502" i="3"/>
  <c r="H4501" i="3"/>
  <c r="H4500" i="3"/>
  <c r="H4499" i="3"/>
  <c r="H4498" i="3"/>
  <c r="H4497" i="3"/>
  <c r="H4496" i="3"/>
  <c r="H4495" i="3"/>
  <c r="H4494" i="3"/>
  <c r="H4493" i="3"/>
  <c r="H4492" i="3"/>
  <c r="H4491" i="3"/>
  <c r="H4490" i="3"/>
  <c r="H4489" i="3"/>
  <c r="H4488" i="3"/>
  <c r="H4487" i="3"/>
  <c r="H4486" i="3"/>
  <c r="H4485" i="3"/>
  <c r="H4483" i="3"/>
  <c r="H4482" i="3"/>
  <c r="H4481" i="3"/>
  <c r="H4480" i="3"/>
  <c r="H4479" i="3"/>
  <c r="H4478" i="3"/>
  <c r="H4477" i="3"/>
  <c r="H4476" i="3"/>
  <c r="H4475" i="3"/>
  <c r="H4474" i="3"/>
  <c r="H4473" i="3"/>
  <c r="H4472" i="3"/>
  <c r="H4471" i="3"/>
  <c r="H4470" i="3"/>
  <c r="H4469" i="3"/>
  <c r="H4468" i="3"/>
  <c r="H4467" i="3"/>
  <c r="H4466" i="3"/>
  <c r="H4465" i="3"/>
  <c r="H4464" i="3"/>
  <c r="H4463" i="3"/>
  <c r="H4462" i="3"/>
  <c r="H4461" i="3"/>
  <c r="H4460" i="3"/>
  <c r="H4459" i="3"/>
  <c r="H4458" i="3"/>
  <c r="H4457" i="3"/>
  <c r="H4456" i="3"/>
  <c r="H4455" i="3"/>
  <c r="H4454" i="3"/>
  <c r="H4453" i="3"/>
  <c r="H4452" i="3"/>
  <c r="H4451" i="3"/>
  <c r="H4450" i="3"/>
  <c r="H4449" i="3"/>
  <c r="H4448" i="3"/>
  <c r="H4447" i="3"/>
  <c r="H4446" i="3"/>
  <c r="H4445" i="3"/>
  <c r="H4444" i="3"/>
  <c r="H4443" i="3"/>
  <c r="H4442" i="3"/>
  <c r="H4441" i="3"/>
  <c r="H4440" i="3"/>
  <c r="H4439" i="3"/>
  <c r="H4438" i="3"/>
  <c r="H4437" i="3"/>
  <c r="H4436" i="3"/>
  <c r="H4435" i="3"/>
  <c r="H4434" i="3"/>
  <c r="H4433" i="3"/>
  <c r="H4432" i="3"/>
  <c r="H4431" i="3"/>
  <c r="H4430" i="3"/>
  <c r="H4429" i="3"/>
  <c r="H4428" i="3"/>
  <c r="H4427" i="3"/>
  <c r="H4426" i="3"/>
  <c r="H4425" i="3"/>
  <c r="H4424" i="3"/>
  <c r="H4423" i="3"/>
  <c r="H4422" i="3"/>
  <c r="H4421" i="3"/>
  <c r="H4420" i="3"/>
  <c r="H4419" i="3"/>
  <c r="H4418" i="3"/>
  <c r="H4417" i="3"/>
  <c r="H4416" i="3"/>
  <c r="H4415" i="3"/>
  <c r="H4414" i="3"/>
  <c r="H4413" i="3"/>
  <c r="H4405" i="3"/>
  <c r="H4404" i="3"/>
  <c r="H4403" i="3"/>
  <c r="H4402" i="3"/>
  <c r="H4401" i="3"/>
  <c r="H4400" i="3"/>
  <c r="H4399" i="3"/>
  <c r="H4398" i="3"/>
  <c r="H4397" i="3"/>
  <c r="H4396" i="3"/>
  <c r="H4395" i="3"/>
  <c r="H4394" i="3"/>
  <c r="H4393" i="3"/>
  <c r="H4392" i="3"/>
  <c r="H4391" i="3"/>
  <c r="H4390" i="3"/>
  <c r="H4389" i="3"/>
  <c r="H4388" i="3"/>
  <c r="H4387" i="3"/>
  <c r="H4386" i="3"/>
  <c r="H4385" i="3"/>
  <c r="H4384" i="3"/>
  <c r="H4383" i="3"/>
  <c r="H4382" i="3"/>
  <c r="H4381" i="3"/>
  <c r="H4380" i="3"/>
  <c r="H4379" i="3"/>
  <c r="H4378" i="3"/>
  <c r="H4377" i="3"/>
  <c r="H4376" i="3"/>
  <c r="H4375" i="3"/>
  <c r="H4374" i="3"/>
  <c r="H4373" i="3"/>
  <c r="H4372" i="3"/>
  <c r="H4371" i="3"/>
  <c r="H4370" i="3"/>
  <c r="H4369" i="3"/>
  <c r="H4368" i="3"/>
  <c r="H4367" i="3"/>
  <c r="H4366" i="3"/>
  <c r="H4364" i="3"/>
  <c r="H4363" i="3"/>
  <c r="H4362" i="3"/>
  <c r="H4361" i="3"/>
  <c r="H4360" i="3"/>
  <c r="H4359" i="3"/>
  <c r="H4358" i="3"/>
  <c r="H4357" i="3"/>
  <c r="H4356" i="3"/>
  <c r="H4355" i="3"/>
  <c r="H4354" i="3"/>
  <c r="H4353" i="3"/>
  <c r="H4352" i="3"/>
  <c r="H4351" i="3"/>
  <c r="H4350" i="3"/>
  <c r="H4349" i="3"/>
  <c r="H4348" i="3"/>
  <c r="H4347" i="3"/>
  <c r="H4346" i="3"/>
  <c r="H4345" i="3"/>
  <c r="H4344" i="3"/>
  <c r="H4343" i="3"/>
  <c r="H4342" i="3"/>
  <c r="H4341" i="3"/>
  <c r="H4340" i="3"/>
  <c r="H4339" i="3"/>
  <c r="H4338" i="3"/>
  <c r="H4337" i="3"/>
  <c r="H4336" i="3"/>
  <c r="H4335" i="3"/>
  <c r="H4334" i="3"/>
  <c r="H4333" i="3"/>
  <c r="H4332" i="3"/>
  <c r="H4331" i="3"/>
  <c r="H4330" i="3"/>
  <c r="H4329" i="3"/>
  <c r="H4328" i="3"/>
  <c r="H4327" i="3"/>
  <c r="H4326" i="3"/>
  <c r="H4325" i="3"/>
  <c r="H4324" i="3"/>
  <c r="H4323" i="3"/>
  <c r="H4322" i="3"/>
  <c r="H4321" i="3"/>
  <c r="H4320" i="3"/>
  <c r="H4319" i="3"/>
  <c r="H4318" i="3"/>
  <c r="H4317" i="3"/>
  <c r="H4316" i="3"/>
  <c r="H4315" i="3"/>
  <c r="H4314" i="3"/>
  <c r="H4313" i="3"/>
  <c r="H4312" i="3"/>
  <c r="H4311" i="3"/>
  <c r="H4310" i="3"/>
  <c r="H4309" i="3"/>
  <c r="H4308" i="3"/>
  <c r="H4307" i="3"/>
  <c r="H4306" i="3"/>
  <c r="H4305" i="3"/>
  <c r="H4304" i="3"/>
  <c r="H4303" i="3"/>
  <c r="H4302" i="3"/>
  <c r="H4301" i="3"/>
  <c r="H4300" i="3"/>
  <c r="H4299" i="3"/>
  <c r="H4298" i="3"/>
  <c r="H4297" i="3"/>
  <c r="H4296" i="3"/>
  <c r="H4295" i="3"/>
  <c r="H4294" i="3"/>
  <c r="H4286" i="3"/>
  <c r="H4285" i="3"/>
  <c r="H4284" i="3"/>
  <c r="H4283" i="3"/>
  <c r="H4282" i="3"/>
  <c r="H4281" i="3"/>
  <c r="H4280" i="3"/>
  <c r="H4279" i="3"/>
  <c r="H4278" i="3"/>
  <c r="H4277" i="3"/>
  <c r="H4276" i="3"/>
  <c r="H4275" i="3"/>
  <c r="H4274" i="3"/>
  <c r="H4273" i="3"/>
  <c r="H4272" i="3"/>
  <c r="H4271" i="3"/>
  <c r="H4270" i="3"/>
  <c r="H4269" i="3"/>
  <c r="H4268" i="3"/>
  <c r="H4267" i="3"/>
  <c r="H4266" i="3"/>
  <c r="H4265" i="3"/>
  <c r="H4264" i="3"/>
  <c r="H4263" i="3"/>
  <c r="H4262" i="3"/>
  <c r="H4261" i="3"/>
  <c r="H4260" i="3"/>
  <c r="H4259" i="3"/>
  <c r="H4258" i="3"/>
  <c r="H4257" i="3"/>
  <c r="H4256" i="3"/>
  <c r="H4255" i="3"/>
  <c r="H4254" i="3"/>
  <c r="H4253" i="3"/>
  <c r="H4252" i="3"/>
  <c r="H4251" i="3"/>
  <c r="H4250" i="3"/>
  <c r="H4249" i="3"/>
  <c r="H4248" i="3"/>
  <c r="H4247" i="3"/>
  <c r="H4245" i="3"/>
  <c r="H4244" i="3"/>
  <c r="H4243" i="3"/>
  <c r="H4242" i="3"/>
  <c r="H4241" i="3"/>
  <c r="H4240" i="3"/>
  <c r="H4239" i="3"/>
  <c r="H4238" i="3"/>
  <c r="H4237" i="3"/>
  <c r="H4236" i="3"/>
  <c r="H4235" i="3"/>
  <c r="H4234" i="3"/>
  <c r="H4233" i="3"/>
  <c r="H4232" i="3"/>
  <c r="H4231" i="3"/>
  <c r="H4230" i="3"/>
  <c r="H4229" i="3"/>
  <c r="H4228" i="3"/>
  <c r="H4227" i="3"/>
  <c r="H4226" i="3"/>
  <c r="H4225" i="3"/>
  <c r="H4224" i="3"/>
  <c r="H4223" i="3"/>
  <c r="H4222" i="3"/>
  <c r="H4221" i="3"/>
  <c r="H4220" i="3"/>
  <c r="H4219" i="3"/>
  <c r="H4218" i="3"/>
  <c r="H4217" i="3"/>
  <c r="H4216" i="3"/>
  <c r="H4215" i="3"/>
  <c r="H4214" i="3"/>
  <c r="H4213" i="3"/>
  <c r="H4212" i="3"/>
  <c r="H4211" i="3"/>
  <c r="H4210" i="3"/>
  <c r="H4209" i="3"/>
  <c r="H4208" i="3"/>
  <c r="H4207" i="3"/>
  <c r="H4206" i="3"/>
  <c r="H4205" i="3"/>
  <c r="H4204" i="3"/>
  <c r="H4203" i="3"/>
  <c r="H4202" i="3"/>
  <c r="H4201" i="3"/>
  <c r="H4200" i="3"/>
  <c r="H4199" i="3"/>
  <c r="H4198" i="3"/>
  <c r="H4197" i="3"/>
  <c r="H4196" i="3"/>
  <c r="H4195" i="3"/>
  <c r="H4194" i="3"/>
  <c r="H4193" i="3"/>
  <c r="H4192" i="3"/>
  <c r="H4191" i="3"/>
  <c r="H4190" i="3"/>
  <c r="H4189" i="3"/>
  <c r="H4188" i="3"/>
  <c r="H4187" i="3"/>
  <c r="H4186" i="3"/>
  <c r="H4185" i="3"/>
  <c r="H4184" i="3"/>
  <c r="H4183" i="3"/>
  <c r="H4182" i="3"/>
  <c r="H4181" i="3"/>
  <c r="H4180" i="3"/>
  <c r="H4179" i="3"/>
  <c r="H4178" i="3"/>
  <c r="H4177" i="3"/>
  <c r="H4176" i="3"/>
  <c r="H4175" i="3"/>
  <c r="H4167" i="3"/>
  <c r="H4166" i="3"/>
  <c r="H4165" i="3"/>
  <c r="H4164" i="3"/>
  <c r="H4163" i="3"/>
  <c r="H4162" i="3"/>
  <c r="H4161" i="3"/>
  <c r="H4160" i="3"/>
  <c r="H4159" i="3"/>
  <c r="H4158" i="3"/>
  <c r="H4157" i="3"/>
  <c r="H4156" i="3"/>
  <c r="H4155" i="3"/>
  <c r="H4154" i="3"/>
  <c r="H4153" i="3"/>
  <c r="H4152" i="3"/>
  <c r="H4151" i="3"/>
  <c r="H4150" i="3"/>
  <c r="H4149" i="3"/>
  <c r="H4148" i="3"/>
  <c r="H4147" i="3"/>
  <c r="H4146" i="3"/>
  <c r="H4145" i="3"/>
  <c r="H4144" i="3"/>
  <c r="H4143" i="3"/>
  <c r="H4142" i="3"/>
  <c r="H4141" i="3"/>
  <c r="H4140" i="3"/>
  <c r="H4139" i="3"/>
  <c r="H4138" i="3"/>
  <c r="H4137" i="3"/>
  <c r="H4136" i="3"/>
  <c r="H4135" i="3"/>
  <c r="H4134" i="3"/>
  <c r="H4133" i="3"/>
  <c r="H4132" i="3"/>
  <c r="H4131" i="3"/>
  <c r="H4130" i="3"/>
  <c r="H4129" i="3"/>
  <c r="H4128" i="3"/>
  <c r="H4126" i="3"/>
  <c r="H4125" i="3"/>
  <c r="H4124" i="3"/>
  <c r="H4123" i="3"/>
  <c r="H4122" i="3"/>
  <c r="H4121" i="3"/>
  <c r="H4120" i="3"/>
  <c r="H4119" i="3"/>
  <c r="H4118" i="3"/>
  <c r="H4117" i="3"/>
  <c r="H4116" i="3"/>
  <c r="H4115" i="3"/>
  <c r="H4114" i="3"/>
  <c r="H4113" i="3"/>
  <c r="H4112" i="3"/>
  <c r="H4111" i="3"/>
  <c r="H4110" i="3"/>
  <c r="H4109" i="3"/>
  <c r="H4108" i="3"/>
  <c r="H4107" i="3"/>
  <c r="H4106" i="3"/>
  <c r="H4105" i="3"/>
  <c r="H4104" i="3"/>
  <c r="H4103" i="3"/>
  <c r="H4102" i="3"/>
  <c r="H4101" i="3"/>
  <c r="H4100" i="3"/>
  <c r="H4099" i="3"/>
  <c r="H4098" i="3"/>
  <c r="H4097" i="3"/>
  <c r="H4096" i="3"/>
  <c r="H4095" i="3"/>
  <c r="H4094" i="3"/>
  <c r="H4093" i="3"/>
  <c r="H4092" i="3"/>
  <c r="H4091" i="3"/>
  <c r="H4090" i="3"/>
  <c r="H4089" i="3"/>
  <c r="H4088" i="3"/>
  <c r="H4087" i="3"/>
  <c r="H4086" i="3"/>
  <c r="H4085" i="3"/>
  <c r="H4084" i="3"/>
  <c r="H4083" i="3"/>
  <c r="H4082" i="3"/>
  <c r="H4081" i="3"/>
  <c r="H4080" i="3"/>
  <c r="H4079" i="3"/>
  <c r="H4078" i="3"/>
  <c r="H4077" i="3"/>
  <c r="H4076" i="3"/>
  <c r="H4075" i="3"/>
  <c r="H4074" i="3"/>
  <c r="H4073" i="3"/>
  <c r="H4072" i="3"/>
  <c r="H4071" i="3"/>
  <c r="H4070" i="3"/>
  <c r="H4069" i="3"/>
  <c r="H4068" i="3"/>
  <c r="H4067" i="3"/>
  <c r="H4066" i="3"/>
  <c r="H4065" i="3"/>
  <c r="H4064" i="3"/>
  <c r="H4063" i="3"/>
  <c r="H4062" i="3"/>
  <c r="H4061" i="3"/>
  <c r="H4060" i="3"/>
  <c r="H4059" i="3"/>
  <c r="H4058" i="3"/>
  <c r="H4057" i="3"/>
  <c r="H4056" i="3"/>
  <c r="H4048" i="3"/>
  <c r="H4047" i="3"/>
  <c r="H4046" i="3"/>
  <c r="H4045" i="3"/>
  <c r="H4044" i="3"/>
  <c r="H4043" i="3"/>
  <c r="H4042" i="3"/>
  <c r="H4041" i="3"/>
  <c r="H4040" i="3"/>
  <c r="H4039" i="3"/>
  <c r="H4038" i="3"/>
  <c r="H4037" i="3"/>
  <c r="H4036" i="3"/>
  <c r="H4035" i="3"/>
  <c r="H4034" i="3"/>
  <c r="H4033" i="3"/>
  <c r="H4032" i="3"/>
  <c r="H4031" i="3"/>
  <c r="H4030" i="3"/>
  <c r="H4029" i="3"/>
  <c r="H4028" i="3"/>
  <c r="H4027" i="3"/>
  <c r="H4026" i="3"/>
  <c r="H4025" i="3"/>
  <c r="H4024" i="3"/>
  <c r="H4023" i="3"/>
  <c r="H4022" i="3"/>
  <c r="H4021" i="3"/>
  <c r="H4020" i="3"/>
  <c r="H4019" i="3"/>
  <c r="H4018" i="3"/>
  <c r="H4017" i="3"/>
  <c r="H4016" i="3"/>
  <c r="H4015" i="3"/>
  <c r="H4014" i="3"/>
  <c r="H4013" i="3"/>
  <c r="H4012" i="3"/>
  <c r="H4011" i="3"/>
  <c r="H4010" i="3"/>
  <c r="H4009" i="3"/>
  <c r="H4007" i="3"/>
  <c r="H4006" i="3"/>
  <c r="H4005" i="3"/>
  <c r="H4004" i="3"/>
  <c r="H4003" i="3"/>
  <c r="H4002" i="3"/>
  <c r="H4001" i="3"/>
  <c r="H4000" i="3"/>
  <c r="H3999" i="3"/>
  <c r="H3998" i="3"/>
  <c r="H3997" i="3"/>
  <c r="H3996" i="3"/>
  <c r="H3995" i="3"/>
  <c r="H3994" i="3"/>
  <c r="H3993" i="3"/>
  <c r="H3992" i="3"/>
  <c r="H3991" i="3"/>
  <c r="H3990" i="3"/>
  <c r="H3989" i="3"/>
  <c r="H3988" i="3"/>
  <c r="H3987" i="3"/>
  <c r="H3986" i="3"/>
  <c r="H3985" i="3"/>
  <c r="H3984" i="3"/>
  <c r="H3983" i="3"/>
  <c r="H3982" i="3"/>
  <c r="H3981" i="3"/>
  <c r="H3980" i="3"/>
  <c r="H3979" i="3"/>
  <c r="H3978" i="3"/>
  <c r="H3977" i="3"/>
  <c r="H3976" i="3"/>
  <c r="H3975" i="3"/>
  <c r="H3974" i="3"/>
  <c r="H3973" i="3"/>
  <c r="H3972" i="3"/>
  <c r="H3971" i="3"/>
  <c r="H3970" i="3"/>
  <c r="H3969" i="3"/>
  <c r="H3968" i="3"/>
  <c r="H3967" i="3"/>
  <c r="H3966" i="3"/>
  <c r="H3965" i="3"/>
  <c r="H3964" i="3"/>
  <c r="H3963" i="3"/>
  <c r="H3962" i="3"/>
  <c r="H3961" i="3"/>
  <c r="H3960" i="3"/>
  <c r="H3959" i="3"/>
  <c r="H3958" i="3"/>
  <c r="H3957" i="3"/>
  <c r="H3956" i="3"/>
  <c r="H3955" i="3"/>
  <c r="H3954" i="3"/>
  <c r="H3953" i="3"/>
  <c r="H3952" i="3"/>
  <c r="H3951" i="3"/>
  <c r="H3950" i="3"/>
  <c r="H3949" i="3"/>
  <c r="H3948" i="3"/>
  <c r="H3947" i="3"/>
  <c r="H3946" i="3"/>
  <c r="H3945" i="3"/>
  <c r="H3944" i="3"/>
  <c r="H3943" i="3"/>
  <c r="H3942" i="3"/>
  <c r="H3941" i="3"/>
  <c r="H3940" i="3"/>
  <c r="H3939" i="3"/>
  <c r="H3938" i="3"/>
  <c r="H3937" i="3"/>
  <c r="H3929" i="3"/>
  <c r="H3928" i="3"/>
  <c r="H3927" i="3"/>
  <c r="H3926" i="3"/>
  <c r="H3925" i="3"/>
  <c r="H3924" i="3"/>
  <c r="H3923" i="3"/>
  <c r="H3922" i="3"/>
  <c r="H3921" i="3"/>
  <c r="H3920" i="3"/>
  <c r="H3919" i="3"/>
  <c r="H3918" i="3"/>
  <c r="H3917" i="3"/>
  <c r="H3916" i="3"/>
  <c r="H3915" i="3"/>
  <c r="H3914" i="3"/>
  <c r="H3913" i="3"/>
  <c r="H3912" i="3"/>
  <c r="H3911" i="3"/>
  <c r="H3910" i="3"/>
  <c r="H3909" i="3"/>
  <c r="H3908" i="3"/>
  <c r="H3907" i="3"/>
  <c r="H3906" i="3"/>
  <c r="H3905" i="3"/>
  <c r="H3904" i="3"/>
  <c r="H3903" i="3"/>
  <c r="H3902" i="3"/>
  <c r="H3901" i="3"/>
  <c r="H3900" i="3"/>
  <c r="H3899" i="3"/>
  <c r="H3898" i="3"/>
  <c r="H3897" i="3"/>
  <c r="H3896" i="3"/>
  <c r="H3895" i="3"/>
  <c r="H3894" i="3"/>
  <c r="H3893" i="3"/>
  <c r="H3892" i="3"/>
  <c r="H3891" i="3"/>
  <c r="H3890" i="3"/>
  <c r="H3888" i="3"/>
  <c r="H3887" i="3"/>
  <c r="H3886" i="3"/>
  <c r="H3885" i="3"/>
  <c r="H3884" i="3"/>
  <c r="H3883" i="3"/>
  <c r="H3882" i="3"/>
  <c r="H3881" i="3"/>
  <c r="H3880" i="3"/>
  <c r="H3879" i="3"/>
  <c r="H3878" i="3"/>
  <c r="H3877" i="3"/>
  <c r="H3876" i="3"/>
  <c r="H3875" i="3"/>
  <c r="H3874" i="3"/>
  <c r="H3873" i="3"/>
  <c r="H3872" i="3"/>
  <c r="H3871" i="3"/>
  <c r="H3870" i="3"/>
  <c r="H3869" i="3"/>
  <c r="H3868" i="3"/>
  <c r="H3867" i="3"/>
  <c r="H3866" i="3"/>
  <c r="H3865" i="3"/>
  <c r="H3864" i="3"/>
  <c r="H3863" i="3"/>
  <c r="H3862" i="3"/>
  <c r="H3861" i="3"/>
  <c r="H3860" i="3"/>
  <c r="H3859" i="3"/>
  <c r="H3858" i="3"/>
  <c r="H3857" i="3"/>
  <c r="H3856" i="3"/>
  <c r="H3855" i="3"/>
  <c r="H3854" i="3"/>
  <c r="H3853" i="3"/>
  <c r="H3852" i="3"/>
  <c r="H3851" i="3"/>
  <c r="H3850" i="3"/>
  <c r="H3849" i="3"/>
  <c r="H3848" i="3"/>
  <c r="H3847" i="3"/>
  <c r="H3846" i="3"/>
  <c r="H3845" i="3"/>
  <c r="H3844" i="3"/>
  <c r="H3843" i="3"/>
  <c r="H3842" i="3"/>
  <c r="H3841" i="3"/>
  <c r="H3840" i="3"/>
  <c r="H3839" i="3"/>
  <c r="H3838" i="3"/>
  <c r="H3837" i="3"/>
  <c r="H3836" i="3"/>
  <c r="H3835" i="3"/>
  <c r="H3834" i="3"/>
  <c r="H3833" i="3"/>
  <c r="H3832" i="3"/>
  <c r="H3831" i="3"/>
  <c r="H3830" i="3"/>
  <c r="H3829" i="3"/>
  <c r="H3828" i="3"/>
  <c r="H3827" i="3"/>
  <c r="H3826" i="3"/>
  <c r="H3825" i="3"/>
  <c r="H3824" i="3"/>
  <c r="H3823" i="3"/>
  <c r="H3822" i="3"/>
  <c r="H3821" i="3"/>
  <c r="H3820" i="3"/>
  <c r="H3819" i="3"/>
  <c r="H3818" i="3"/>
  <c r="H3810" i="3"/>
  <c r="H3809" i="3"/>
  <c r="H3808" i="3"/>
  <c r="H3807" i="3"/>
  <c r="H3806" i="3"/>
  <c r="H3805" i="3"/>
  <c r="H3804" i="3"/>
  <c r="H3803" i="3"/>
  <c r="H3802" i="3"/>
  <c r="H3801" i="3"/>
  <c r="H3800" i="3"/>
  <c r="H3799" i="3"/>
  <c r="H3798" i="3"/>
  <c r="H3797" i="3"/>
  <c r="H3796" i="3"/>
  <c r="H3795" i="3"/>
  <c r="H3794" i="3"/>
  <c r="H3793" i="3"/>
  <c r="H3792" i="3"/>
  <c r="H3791" i="3"/>
  <c r="H3790" i="3"/>
  <c r="H3789" i="3"/>
  <c r="H3788" i="3"/>
  <c r="H3787" i="3"/>
  <c r="H3786" i="3"/>
  <c r="H3785" i="3"/>
  <c r="H3784" i="3"/>
  <c r="H3783" i="3"/>
  <c r="H3782" i="3"/>
  <c r="H3781" i="3"/>
  <c r="H3780" i="3"/>
  <c r="H3779" i="3"/>
  <c r="H3778" i="3"/>
  <c r="H3777" i="3"/>
  <c r="H3776" i="3"/>
  <c r="H3775" i="3"/>
  <c r="H3774" i="3"/>
  <c r="H3773" i="3"/>
  <c r="H3772" i="3"/>
  <c r="H3771" i="3"/>
  <c r="H3769" i="3"/>
  <c r="H3768" i="3"/>
  <c r="H3767" i="3"/>
  <c r="H3766" i="3"/>
  <c r="H3765" i="3"/>
  <c r="H3764" i="3"/>
  <c r="H3763" i="3"/>
  <c r="H3762" i="3"/>
  <c r="H3761" i="3"/>
  <c r="H3760" i="3"/>
  <c r="H3759" i="3"/>
  <c r="H3758" i="3"/>
  <c r="H3757" i="3"/>
  <c r="H3756" i="3"/>
  <c r="H3755" i="3"/>
  <c r="H3754" i="3"/>
  <c r="H3753" i="3"/>
  <c r="H3752" i="3"/>
  <c r="H3751" i="3"/>
  <c r="H3750" i="3"/>
  <c r="H3749" i="3"/>
  <c r="H3748" i="3"/>
  <c r="H3747" i="3"/>
  <c r="H3746" i="3"/>
  <c r="H3745" i="3"/>
  <c r="H3744" i="3"/>
  <c r="H3743" i="3"/>
  <c r="H3742" i="3"/>
  <c r="H3741" i="3"/>
  <c r="H3740" i="3"/>
  <c r="H3739" i="3"/>
  <c r="H3738" i="3"/>
  <c r="H3737" i="3"/>
  <c r="H3736" i="3"/>
  <c r="H3735" i="3"/>
  <c r="H3734" i="3"/>
  <c r="H3733" i="3"/>
  <c r="H3732" i="3"/>
  <c r="H3731" i="3"/>
  <c r="H3730" i="3"/>
  <c r="H3729" i="3"/>
  <c r="H3728" i="3"/>
  <c r="H3727" i="3"/>
  <c r="H3726" i="3"/>
  <c r="H3725" i="3"/>
  <c r="H3724" i="3"/>
  <c r="H3723" i="3"/>
  <c r="H3722" i="3"/>
  <c r="H3721" i="3"/>
  <c r="H3720" i="3"/>
  <c r="H3719" i="3"/>
  <c r="H3718" i="3"/>
  <c r="H3717" i="3"/>
  <c r="H3716" i="3"/>
  <c r="H3715" i="3"/>
  <c r="H3714" i="3"/>
  <c r="H3713" i="3"/>
  <c r="H3712" i="3"/>
  <c r="H3711" i="3"/>
  <c r="H3710" i="3"/>
  <c r="H3709" i="3"/>
  <c r="H3708" i="3"/>
  <c r="H3707" i="3"/>
  <c r="H3706" i="3"/>
  <c r="H3705" i="3"/>
  <c r="H3704" i="3"/>
  <c r="H3703" i="3"/>
  <c r="H3702" i="3"/>
  <c r="H3701" i="3"/>
  <c r="H3700" i="3"/>
  <c r="H3699" i="3"/>
  <c r="H3691" i="3"/>
  <c r="H3690" i="3"/>
  <c r="H3689" i="3"/>
  <c r="H3688" i="3"/>
  <c r="H3687" i="3"/>
  <c r="H3686" i="3"/>
  <c r="H3685" i="3"/>
  <c r="H3684" i="3"/>
  <c r="H3683" i="3"/>
  <c r="H3682" i="3"/>
  <c r="H3681" i="3"/>
  <c r="H3680" i="3"/>
  <c r="H3679" i="3"/>
  <c r="H3678" i="3"/>
  <c r="H3677" i="3"/>
  <c r="H3676" i="3"/>
  <c r="H3675" i="3"/>
  <c r="H3674" i="3"/>
  <c r="H3673" i="3"/>
  <c r="H3672" i="3"/>
  <c r="H3671" i="3"/>
  <c r="H3670" i="3"/>
  <c r="H3669" i="3"/>
  <c r="H3668" i="3"/>
  <c r="H3667" i="3"/>
  <c r="H3666" i="3"/>
  <c r="H3665" i="3"/>
  <c r="H3664" i="3"/>
  <c r="H3663" i="3"/>
  <c r="H3662" i="3"/>
  <c r="H3661" i="3"/>
  <c r="H3660" i="3"/>
  <c r="H3659" i="3"/>
  <c r="H3658" i="3"/>
  <c r="H3657" i="3"/>
  <c r="H3656" i="3"/>
  <c r="H3655" i="3"/>
  <c r="H3654" i="3"/>
  <c r="H3653" i="3"/>
  <c r="H3652" i="3"/>
  <c r="H3650" i="3"/>
  <c r="H3649" i="3"/>
  <c r="H3648" i="3"/>
  <c r="H3647" i="3"/>
  <c r="H3646" i="3"/>
  <c r="H3645" i="3"/>
  <c r="H3644" i="3"/>
  <c r="H3643" i="3"/>
  <c r="H3642" i="3"/>
  <c r="H3641" i="3"/>
  <c r="H3640" i="3"/>
  <c r="H3639" i="3"/>
  <c r="H3638" i="3"/>
  <c r="H3637" i="3"/>
  <c r="H3636" i="3"/>
  <c r="H3635" i="3"/>
  <c r="H3634" i="3"/>
  <c r="H3633" i="3"/>
  <c r="H3632" i="3"/>
  <c r="H3631" i="3"/>
  <c r="H3630" i="3"/>
  <c r="H3629" i="3"/>
  <c r="H3628" i="3"/>
  <c r="H3627" i="3"/>
  <c r="H3626" i="3"/>
  <c r="H3625" i="3"/>
  <c r="H3624" i="3"/>
  <c r="H3623" i="3"/>
  <c r="H3622" i="3"/>
  <c r="H3621" i="3"/>
  <c r="H3620" i="3"/>
  <c r="H3619" i="3"/>
  <c r="H3618" i="3"/>
  <c r="H3617" i="3"/>
  <c r="H3616" i="3"/>
  <c r="H3615" i="3"/>
  <c r="H3614" i="3"/>
  <c r="H3613" i="3"/>
  <c r="H3612" i="3"/>
  <c r="H3611" i="3"/>
  <c r="H3610" i="3"/>
  <c r="H3609" i="3"/>
  <c r="H3608" i="3"/>
  <c r="H3607" i="3"/>
  <c r="H3606" i="3"/>
  <c r="H3605" i="3"/>
  <c r="H3604" i="3"/>
  <c r="H3603" i="3"/>
  <c r="H3602" i="3"/>
  <c r="H3601" i="3"/>
  <c r="H3600" i="3"/>
  <c r="H3599" i="3"/>
  <c r="H3598" i="3"/>
  <c r="H3597" i="3"/>
  <c r="H3596" i="3"/>
  <c r="H3595" i="3"/>
  <c r="H3594" i="3"/>
  <c r="H3593" i="3"/>
  <c r="H3592" i="3"/>
  <c r="H3591" i="3"/>
  <c r="H3590" i="3"/>
  <c r="H3589" i="3"/>
  <c r="H3588" i="3"/>
  <c r="H3587" i="3"/>
  <c r="H3586" i="3"/>
  <c r="H3585" i="3"/>
  <c r="H3584" i="3"/>
  <c r="H3583" i="3"/>
  <c r="H3582" i="3"/>
  <c r="H3581" i="3"/>
  <c r="H3580" i="3"/>
  <c r="H3572" i="3"/>
  <c r="H3571" i="3"/>
  <c r="H3570" i="3"/>
  <c r="H3569" i="3"/>
  <c r="H3568" i="3"/>
  <c r="H3567" i="3"/>
  <c r="H3566" i="3"/>
  <c r="H3565" i="3"/>
  <c r="H3564" i="3"/>
  <c r="H3563" i="3"/>
  <c r="H3562" i="3"/>
  <c r="H3561" i="3"/>
  <c r="H3560" i="3"/>
  <c r="H3559" i="3"/>
  <c r="H3558" i="3"/>
  <c r="H3557" i="3"/>
  <c r="H3556" i="3"/>
  <c r="H3555" i="3"/>
  <c r="H3554" i="3"/>
  <c r="H3553" i="3"/>
  <c r="H3552" i="3"/>
  <c r="H3551" i="3"/>
  <c r="H3550" i="3"/>
  <c r="H3549" i="3"/>
  <c r="H3548" i="3"/>
  <c r="H3547" i="3"/>
  <c r="H3546" i="3"/>
  <c r="H3545" i="3"/>
  <c r="H3544" i="3"/>
  <c r="H3543" i="3"/>
  <c r="H3542" i="3"/>
  <c r="H3541" i="3"/>
  <c r="H3540" i="3"/>
  <c r="H3539" i="3"/>
  <c r="H3538" i="3"/>
  <c r="H3537" i="3"/>
  <c r="H3536" i="3"/>
  <c r="H3535" i="3"/>
  <c r="H3534" i="3"/>
  <c r="H3533" i="3"/>
  <c r="H3531" i="3"/>
  <c r="H3530" i="3"/>
  <c r="H3529" i="3"/>
  <c r="H3528" i="3"/>
  <c r="H3527" i="3"/>
  <c r="H3526" i="3"/>
  <c r="H3525" i="3"/>
  <c r="H3524" i="3"/>
  <c r="H3523" i="3"/>
  <c r="H3522" i="3"/>
  <c r="H3521" i="3"/>
  <c r="H3520" i="3"/>
  <c r="H3519" i="3"/>
  <c r="H3518" i="3"/>
  <c r="H3517" i="3"/>
  <c r="H3516" i="3"/>
  <c r="H3515" i="3"/>
  <c r="H3514" i="3"/>
  <c r="H3513" i="3"/>
  <c r="H3512" i="3"/>
  <c r="H3511" i="3"/>
  <c r="H3510" i="3"/>
  <c r="H3509" i="3"/>
  <c r="H3508" i="3"/>
  <c r="H3507" i="3"/>
  <c r="H3506" i="3"/>
  <c r="H3505" i="3"/>
  <c r="H3504" i="3"/>
  <c r="H3503" i="3"/>
  <c r="H3502" i="3"/>
  <c r="H3501" i="3"/>
  <c r="H3500" i="3"/>
  <c r="H3499" i="3"/>
  <c r="H3498" i="3"/>
  <c r="H3497" i="3"/>
  <c r="H3496" i="3"/>
  <c r="H3495" i="3"/>
  <c r="H3494" i="3"/>
  <c r="H3493" i="3"/>
  <c r="H3492" i="3"/>
  <c r="H3491" i="3"/>
  <c r="H3490" i="3"/>
  <c r="H3489" i="3"/>
  <c r="H3488" i="3"/>
  <c r="H3487" i="3"/>
  <c r="H3486" i="3"/>
  <c r="H3485" i="3"/>
  <c r="H3484" i="3"/>
  <c r="H3483" i="3"/>
  <c r="H3482" i="3"/>
  <c r="H3481" i="3"/>
  <c r="H3480" i="3"/>
  <c r="H3479" i="3"/>
  <c r="H3478" i="3"/>
  <c r="H3477" i="3"/>
  <c r="H3476" i="3"/>
  <c r="H3475" i="3"/>
  <c r="H3474" i="3"/>
  <c r="H3473" i="3"/>
  <c r="H3472" i="3"/>
  <c r="H3471" i="3"/>
  <c r="H3470" i="3"/>
  <c r="H3469" i="3"/>
  <c r="H3468" i="3"/>
  <c r="H3467" i="3"/>
  <c r="H3466" i="3"/>
  <c r="H3465" i="3"/>
  <c r="H3464" i="3"/>
  <c r="H3463" i="3"/>
  <c r="H3462" i="3"/>
  <c r="H3461" i="3"/>
  <c r="H3453" i="3"/>
  <c r="H3452" i="3"/>
  <c r="H3451" i="3"/>
  <c r="H3450" i="3"/>
  <c r="H3449" i="3"/>
  <c r="H3448" i="3"/>
  <c r="H3447" i="3"/>
  <c r="H3446" i="3"/>
  <c r="H3445" i="3"/>
  <c r="H3444" i="3"/>
  <c r="H3443" i="3"/>
  <c r="H3442" i="3"/>
  <c r="H3441" i="3"/>
  <c r="H3440" i="3"/>
  <c r="H3439" i="3"/>
  <c r="H3438" i="3"/>
  <c r="H3437" i="3"/>
  <c r="H3436" i="3"/>
  <c r="H3435" i="3"/>
  <c r="H3434" i="3"/>
  <c r="H3433" i="3"/>
  <c r="H3432" i="3"/>
  <c r="H3431" i="3"/>
  <c r="H3430" i="3"/>
  <c r="H3429" i="3"/>
  <c r="H3428" i="3"/>
  <c r="H3427" i="3"/>
  <c r="H3426" i="3"/>
  <c r="H3425" i="3"/>
  <c r="H3424" i="3"/>
  <c r="H3423" i="3"/>
  <c r="H3422" i="3"/>
  <c r="H3421" i="3"/>
  <c r="H3420" i="3"/>
  <c r="H3419" i="3"/>
  <c r="H3418" i="3"/>
  <c r="H3417" i="3"/>
  <c r="H3416" i="3"/>
  <c r="H3415" i="3"/>
  <c r="H3414" i="3"/>
  <c r="H3412" i="3"/>
  <c r="H3411" i="3"/>
  <c r="H3410" i="3"/>
  <c r="H3409" i="3"/>
  <c r="H3408" i="3"/>
  <c r="H3407" i="3"/>
  <c r="H3406" i="3"/>
  <c r="H3405" i="3"/>
  <c r="H3404" i="3"/>
  <c r="H3403" i="3"/>
  <c r="H3402" i="3"/>
  <c r="H3401" i="3"/>
  <c r="H3400" i="3"/>
  <c r="H3399" i="3"/>
  <c r="H3398" i="3"/>
  <c r="H3397" i="3"/>
  <c r="H3396" i="3"/>
  <c r="H3395" i="3"/>
  <c r="H3394" i="3"/>
  <c r="H3393" i="3"/>
  <c r="H3392" i="3"/>
  <c r="H3391" i="3"/>
  <c r="H3390" i="3"/>
  <c r="H3389" i="3"/>
  <c r="H3388" i="3"/>
  <c r="H3387" i="3"/>
  <c r="H3386" i="3"/>
  <c r="H3385" i="3"/>
  <c r="H3384" i="3"/>
  <c r="H3383" i="3"/>
  <c r="H3382" i="3"/>
  <c r="H3381" i="3"/>
  <c r="H3380" i="3"/>
  <c r="H3379" i="3"/>
  <c r="H3378" i="3"/>
  <c r="H3377" i="3"/>
  <c r="H3376" i="3"/>
  <c r="H3375" i="3"/>
  <c r="H3374" i="3"/>
  <c r="H3373" i="3"/>
  <c r="H3372" i="3"/>
  <c r="H3371" i="3"/>
  <c r="H3370" i="3"/>
  <c r="H3369" i="3"/>
  <c r="H3368" i="3"/>
  <c r="H3367" i="3"/>
  <c r="H3366" i="3"/>
  <c r="H3365" i="3"/>
  <c r="H3364" i="3"/>
  <c r="H3363" i="3"/>
  <c r="H3362" i="3"/>
  <c r="H3361" i="3"/>
  <c r="H3360" i="3"/>
  <c r="H3359" i="3"/>
  <c r="H3358" i="3"/>
  <c r="H3357" i="3"/>
  <c r="H3356" i="3"/>
  <c r="H3355" i="3"/>
  <c r="H3354" i="3"/>
  <c r="H3353" i="3"/>
  <c r="H3352" i="3"/>
  <c r="H3351" i="3"/>
  <c r="H3350" i="3"/>
  <c r="H3349" i="3"/>
  <c r="H3348" i="3"/>
  <c r="H3347" i="3"/>
  <c r="H3346" i="3"/>
  <c r="H3345" i="3"/>
  <c r="H3344" i="3"/>
  <c r="H3343" i="3"/>
  <c r="H3342" i="3"/>
  <c r="H3334" i="3"/>
  <c r="H3333" i="3"/>
  <c r="H3332" i="3"/>
  <c r="H3331" i="3"/>
  <c r="H3330" i="3"/>
  <c r="H3329" i="3"/>
  <c r="H3328" i="3"/>
  <c r="H3327" i="3"/>
  <c r="H3326" i="3"/>
  <c r="H3325" i="3"/>
  <c r="H3324" i="3"/>
  <c r="H3323" i="3"/>
  <c r="H3322" i="3"/>
  <c r="H3321" i="3"/>
  <c r="H3320" i="3"/>
  <c r="H3319" i="3"/>
  <c r="H3318" i="3"/>
  <c r="H3317" i="3"/>
  <c r="H3316" i="3"/>
  <c r="H3315" i="3"/>
  <c r="H3314" i="3"/>
  <c r="H3313" i="3"/>
  <c r="H3312" i="3"/>
  <c r="H3311" i="3"/>
  <c r="H3310" i="3"/>
  <c r="H3309" i="3"/>
  <c r="H3308" i="3"/>
  <c r="H3307" i="3"/>
  <c r="H3306" i="3"/>
  <c r="H3305" i="3"/>
  <c r="H3304" i="3"/>
  <c r="H3303" i="3"/>
  <c r="H3302" i="3"/>
  <c r="H3301" i="3"/>
  <c r="H3300" i="3"/>
  <c r="H3299" i="3"/>
  <c r="H3298" i="3"/>
  <c r="H3297" i="3"/>
  <c r="H3296" i="3"/>
  <c r="H3295" i="3"/>
  <c r="H3293" i="3"/>
  <c r="H3292" i="3"/>
  <c r="H3291" i="3"/>
  <c r="H3290" i="3"/>
  <c r="H3289" i="3"/>
  <c r="H3288" i="3"/>
  <c r="H3287" i="3"/>
  <c r="H3286" i="3"/>
  <c r="H3285" i="3"/>
  <c r="H3284" i="3"/>
  <c r="H3283" i="3"/>
  <c r="H3282" i="3"/>
  <c r="H3281" i="3"/>
  <c r="H3280" i="3"/>
  <c r="H3279" i="3"/>
  <c r="H3278" i="3"/>
  <c r="H3277" i="3"/>
  <c r="H3276" i="3"/>
  <c r="H3275" i="3"/>
  <c r="H3274" i="3"/>
  <c r="H3273" i="3"/>
  <c r="H3272" i="3"/>
  <c r="H3271" i="3"/>
  <c r="H3270" i="3"/>
  <c r="H3269" i="3"/>
  <c r="H3268" i="3"/>
  <c r="H3267" i="3"/>
  <c r="H3266" i="3"/>
  <c r="H3265" i="3"/>
  <c r="H3264" i="3"/>
  <c r="H3263" i="3"/>
  <c r="H3262" i="3"/>
  <c r="H3261" i="3"/>
  <c r="H3260" i="3"/>
  <c r="H3259" i="3"/>
  <c r="H3258" i="3"/>
  <c r="H3257" i="3"/>
  <c r="H3256" i="3"/>
  <c r="H3255" i="3"/>
  <c r="H3254" i="3"/>
  <c r="H3253" i="3"/>
  <c r="H3252" i="3"/>
  <c r="H3251" i="3"/>
  <c r="H3250" i="3"/>
  <c r="H3249" i="3"/>
  <c r="H3248" i="3"/>
  <c r="H3247" i="3"/>
  <c r="H3246" i="3"/>
  <c r="H3245" i="3"/>
  <c r="H3244" i="3"/>
  <c r="H3243" i="3"/>
  <c r="H3242" i="3"/>
  <c r="H3241" i="3"/>
  <c r="H3240" i="3"/>
  <c r="H3239" i="3"/>
  <c r="H3238" i="3"/>
  <c r="H3237" i="3"/>
  <c r="H3236" i="3"/>
  <c r="H3235" i="3"/>
  <c r="H3234" i="3"/>
  <c r="H3233" i="3"/>
  <c r="H3232" i="3"/>
  <c r="H3231" i="3"/>
  <c r="H3230" i="3"/>
  <c r="H3229" i="3"/>
  <c r="H3228" i="3"/>
  <c r="H3227" i="3"/>
  <c r="H3226" i="3"/>
  <c r="H3225" i="3"/>
  <c r="H3224" i="3"/>
  <c r="H3223" i="3"/>
  <c r="H3215" i="3"/>
  <c r="H3214" i="3"/>
  <c r="H3213" i="3"/>
  <c r="H3212" i="3"/>
  <c r="H3211" i="3"/>
  <c r="H3210" i="3"/>
  <c r="H3209" i="3"/>
  <c r="H3208" i="3"/>
  <c r="H3207" i="3"/>
  <c r="H3206" i="3"/>
  <c r="H3205" i="3"/>
  <c r="H3204" i="3"/>
  <c r="H3203" i="3"/>
  <c r="H3202" i="3"/>
  <c r="H3201" i="3"/>
  <c r="H3200" i="3"/>
  <c r="H3199" i="3"/>
  <c r="H3198" i="3"/>
  <c r="H3197" i="3"/>
  <c r="H3196" i="3"/>
  <c r="H3195" i="3"/>
  <c r="H3194" i="3"/>
  <c r="H3193" i="3"/>
  <c r="H3192" i="3"/>
  <c r="H3191" i="3"/>
  <c r="H3190" i="3"/>
  <c r="H3189" i="3"/>
  <c r="H3188" i="3"/>
  <c r="H3187" i="3"/>
  <c r="H3186" i="3"/>
  <c r="H3185" i="3"/>
  <c r="H3184" i="3"/>
  <c r="H3183" i="3"/>
  <c r="H3182" i="3"/>
  <c r="H3181" i="3"/>
  <c r="H3180" i="3"/>
  <c r="H3179" i="3"/>
  <c r="H3178" i="3"/>
  <c r="H3177" i="3"/>
  <c r="H3176" i="3"/>
  <c r="H3174" i="3"/>
  <c r="H3173" i="3"/>
  <c r="H3172" i="3"/>
  <c r="H3171" i="3"/>
  <c r="H3170" i="3"/>
  <c r="H3169" i="3"/>
  <c r="H3168" i="3"/>
  <c r="H3167" i="3"/>
  <c r="H3166" i="3"/>
  <c r="H3165" i="3"/>
  <c r="H3164" i="3"/>
  <c r="H3163" i="3"/>
  <c r="H3162" i="3"/>
  <c r="H3161" i="3"/>
  <c r="H3160" i="3"/>
  <c r="H3159" i="3"/>
  <c r="H3158" i="3"/>
  <c r="H3157" i="3"/>
  <c r="H3156" i="3"/>
  <c r="H3155" i="3"/>
  <c r="H3154" i="3"/>
  <c r="H3153" i="3"/>
  <c r="H3152" i="3"/>
  <c r="H3151" i="3"/>
  <c r="H3150" i="3"/>
  <c r="H3149" i="3"/>
  <c r="H3148" i="3"/>
  <c r="H3147" i="3"/>
  <c r="H3146" i="3"/>
  <c r="H3145" i="3"/>
  <c r="H3144" i="3"/>
  <c r="H3143" i="3"/>
  <c r="H3142" i="3"/>
  <c r="H3141" i="3"/>
  <c r="H3140" i="3"/>
  <c r="H3139" i="3"/>
  <c r="H3138" i="3"/>
  <c r="H3137" i="3"/>
  <c r="H3136" i="3"/>
  <c r="H3135" i="3"/>
  <c r="H3134" i="3"/>
  <c r="H3133" i="3"/>
  <c r="H3132" i="3"/>
  <c r="H3131" i="3"/>
  <c r="H3130" i="3"/>
  <c r="H3129" i="3"/>
  <c r="H3128" i="3"/>
  <c r="H3127" i="3"/>
  <c r="H3126" i="3"/>
  <c r="H3125" i="3"/>
  <c r="H3124" i="3"/>
  <c r="H3123" i="3"/>
  <c r="H3122" i="3"/>
  <c r="H3121" i="3"/>
  <c r="H3120" i="3"/>
  <c r="H3119" i="3"/>
  <c r="H3118" i="3"/>
  <c r="H3117" i="3"/>
  <c r="H3116" i="3"/>
  <c r="H3115" i="3"/>
  <c r="H3114" i="3"/>
  <c r="H3113" i="3"/>
  <c r="H3112" i="3"/>
  <c r="H3111" i="3"/>
  <c r="H3110" i="3"/>
  <c r="H3109" i="3"/>
  <c r="H3108" i="3"/>
  <c r="H3107" i="3"/>
  <c r="H3106" i="3"/>
  <c r="H3105" i="3"/>
  <c r="H3104" i="3"/>
  <c r="H3096" i="3"/>
  <c r="H3095" i="3"/>
  <c r="H3094" i="3"/>
  <c r="H3093" i="3"/>
  <c r="H3092" i="3"/>
  <c r="H3091" i="3"/>
  <c r="H3090" i="3"/>
  <c r="H3089" i="3"/>
  <c r="H3088" i="3"/>
  <c r="H3087" i="3"/>
  <c r="H3086" i="3"/>
  <c r="H3085" i="3"/>
  <c r="H3084" i="3"/>
  <c r="H3083" i="3"/>
  <c r="H3082" i="3"/>
  <c r="H3081" i="3"/>
  <c r="H3080" i="3"/>
  <c r="H3079" i="3"/>
  <c r="H3078" i="3"/>
  <c r="H3077" i="3"/>
  <c r="H3076" i="3"/>
  <c r="H3075" i="3"/>
  <c r="H3074" i="3"/>
  <c r="H3073" i="3"/>
  <c r="H3072" i="3"/>
  <c r="H3071" i="3"/>
  <c r="H3070" i="3"/>
  <c r="H3069" i="3"/>
  <c r="H3068" i="3"/>
  <c r="H3067" i="3"/>
  <c r="H3066" i="3"/>
  <c r="H3065" i="3"/>
  <c r="H3064" i="3"/>
  <c r="H3063" i="3"/>
  <c r="H3062" i="3"/>
  <c r="H3061" i="3"/>
  <c r="H3060" i="3"/>
  <c r="H3059" i="3"/>
  <c r="H3058" i="3"/>
  <c r="H3057" i="3"/>
  <c r="H3055" i="3"/>
  <c r="H3054" i="3"/>
  <c r="H3053" i="3"/>
  <c r="H3052" i="3"/>
  <c r="H3051" i="3"/>
  <c r="H3050" i="3"/>
  <c r="H3049" i="3"/>
  <c r="H3048" i="3"/>
  <c r="H3047" i="3"/>
  <c r="H3046" i="3"/>
  <c r="H3045" i="3"/>
  <c r="H3044" i="3"/>
  <c r="H3043" i="3"/>
  <c r="H3042" i="3"/>
  <c r="H3041" i="3"/>
  <c r="H3040" i="3"/>
  <c r="H3039" i="3"/>
  <c r="H3038" i="3"/>
  <c r="H3037" i="3"/>
  <c r="H3036" i="3"/>
  <c r="H3035" i="3"/>
  <c r="H3034" i="3"/>
  <c r="H3033" i="3"/>
  <c r="H3032" i="3"/>
  <c r="H3031" i="3"/>
  <c r="H3030" i="3"/>
  <c r="H3029" i="3"/>
  <c r="H3028" i="3"/>
  <c r="H3027" i="3"/>
  <c r="H3026" i="3"/>
  <c r="H3025" i="3"/>
  <c r="H3024" i="3"/>
  <c r="H3023" i="3"/>
  <c r="H3022" i="3"/>
  <c r="H3021" i="3"/>
  <c r="H3020" i="3"/>
  <c r="H3019" i="3"/>
  <c r="H3018" i="3"/>
  <c r="H3017" i="3"/>
  <c r="H3016" i="3"/>
  <c r="H3015" i="3"/>
  <c r="H3014" i="3"/>
  <c r="H3013" i="3"/>
  <c r="H3012" i="3"/>
  <c r="H3011" i="3"/>
  <c r="H3010" i="3"/>
  <c r="H3009" i="3"/>
  <c r="H3008" i="3"/>
  <c r="H3007" i="3"/>
  <c r="H3006" i="3"/>
  <c r="H3005" i="3"/>
  <c r="H3004" i="3"/>
  <c r="H3003" i="3"/>
  <c r="H3002" i="3"/>
  <c r="H3001" i="3"/>
  <c r="H3000" i="3"/>
  <c r="H2999" i="3"/>
  <c r="H2998" i="3"/>
  <c r="H2997" i="3"/>
  <c r="H2996" i="3"/>
  <c r="H2995" i="3"/>
  <c r="H2994" i="3"/>
  <c r="H2993" i="3"/>
  <c r="H2992" i="3"/>
  <c r="H2991" i="3"/>
  <c r="H2990" i="3"/>
  <c r="H2989" i="3"/>
  <c r="H2988" i="3"/>
  <c r="H2987" i="3"/>
  <c r="H2986" i="3"/>
  <c r="H2985" i="3"/>
  <c r="H2977" i="3"/>
  <c r="H2976" i="3"/>
  <c r="H2975" i="3"/>
  <c r="H2974" i="3"/>
  <c r="H2973" i="3"/>
  <c r="H2972" i="3"/>
  <c r="H2971" i="3"/>
  <c r="H2970" i="3"/>
  <c r="H2969" i="3"/>
  <c r="H2968" i="3"/>
  <c r="H2967" i="3"/>
  <c r="H2966" i="3"/>
  <c r="H2965" i="3"/>
  <c r="H2964" i="3"/>
  <c r="H2963" i="3"/>
  <c r="H2962" i="3"/>
  <c r="H2961" i="3"/>
  <c r="H2960" i="3"/>
  <c r="H2959" i="3"/>
  <c r="H2958" i="3"/>
  <c r="H2957" i="3"/>
  <c r="H2956" i="3"/>
  <c r="H2955" i="3"/>
  <c r="H2954" i="3"/>
  <c r="H2953" i="3"/>
  <c r="H2952" i="3"/>
  <c r="H2951" i="3"/>
  <c r="H2950" i="3"/>
  <c r="H2949" i="3"/>
  <c r="H2948" i="3"/>
  <c r="H2947" i="3"/>
  <c r="H2946" i="3"/>
  <c r="H2945" i="3"/>
  <c r="H2944" i="3"/>
  <c r="H2943" i="3"/>
  <c r="H2942" i="3"/>
  <c r="H2941" i="3"/>
  <c r="H2940" i="3"/>
  <c r="H2939" i="3"/>
  <c r="H2938" i="3"/>
  <c r="H2936" i="3"/>
  <c r="H2935" i="3"/>
  <c r="H2934" i="3"/>
  <c r="H2933" i="3"/>
  <c r="H2932" i="3"/>
  <c r="H2931" i="3"/>
  <c r="H2930" i="3"/>
  <c r="H2929" i="3"/>
  <c r="H2928" i="3"/>
  <c r="H2927" i="3"/>
  <c r="H2926" i="3"/>
  <c r="H2925" i="3"/>
  <c r="H2924" i="3"/>
  <c r="H2923" i="3"/>
  <c r="H2922" i="3"/>
  <c r="H2921" i="3"/>
  <c r="H2920" i="3"/>
  <c r="H2919" i="3"/>
  <c r="H2918" i="3"/>
  <c r="H2917" i="3"/>
  <c r="H2916" i="3"/>
  <c r="H2915" i="3"/>
  <c r="H2914" i="3"/>
  <c r="H2913" i="3"/>
  <c r="H2912" i="3"/>
  <c r="H2911" i="3"/>
  <c r="H2910" i="3"/>
  <c r="H2909" i="3"/>
  <c r="H2908" i="3"/>
  <c r="H2907" i="3"/>
  <c r="H2906" i="3"/>
  <c r="H2905" i="3"/>
  <c r="H2904" i="3"/>
  <c r="H2903" i="3"/>
  <c r="H2902" i="3"/>
  <c r="H2901" i="3"/>
  <c r="H2900" i="3"/>
  <c r="H2899" i="3"/>
  <c r="H2898" i="3"/>
  <c r="H2897" i="3"/>
  <c r="H2896" i="3"/>
  <c r="H2895" i="3"/>
  <c r="H2894" i="3"/>
  <c r="H2893" i="3"/>
  <c r="H2892" i="3"/>
  <c r="H2891" i="3"/>
  <c r="H2890" i="3"/>
  <c r="H2889" i="3"/>
  <c r="H2888" i="3"/>
  <c r="H2887" i="3"/>
  <c r="H2886" i="3"/>
  <c r="H2885" i="3"/>
  <c r="H2884" i="3"/>
  <c r="H2883" i="3"/>
  <c r="H2882" i="3"/>
  <c r="H2881" i="3"/>
  <c r="H2880" i="3"/>
  <c r="H2879" i="3"/>
  <c r="H2878" i="3"/>
  <c r="H2877" i="3"/>
  <c r="H2876" i="3"/>
  <c r="H2875" i="3"/>
  <c r="H2874" i="3"/>
  <c r="H2873" i="3"/>
  <c r="H2872" i="3"/>
  <c r="H2871" i="3"/>
  <c r="H2870" i="3"/>
  <c r="H2869" i="3"/>
  <c r="H2868" i="3"/>
  <c r="H2867" i="3"/>
  <c r="H2866" i="3"/>
  <c r="H2858" i="3"/>
  <c r="H2857" i="3"/>
  <c r="H2856" i="3"/>
  <c r="H2855" i="3"/>
  <c r="H2854" i="3"/>
  <c r="H2853" i="3"/>
  <c r="H2852" i="3"/>
  <c r="H2851" i="3"/>
  <c r="H2850" i="3"/>
  <c r="H2849" i="3"/>
  <c r="H2848" i="3"/>
  <c r="H2847" i="3"/>
  <c r="H2846" i="3"/>
  <c r="H2845" i="3"/>
  <c r="H2844" i="3"/>
  <c r="H2843" i="3"/>
  <c r="H2842" i="3"/>
  <c r="H2841" i="3"/>
  <c r="H2840" i="3"/>
  <c r="H2839" i="3"/>
  <c r="H2838" i="3"/>
  <c r="H2837" i="3"/>
  <c r="H2836" i="3"/>
  <c r="H2835" i="3"/>
  <c r="H2834" i="3"/>
  <c r="H2833" i="3"/>
  <c r="H2832" i="3"/>
  <c r="H2831" i="3"/>
  <c r="H2830" i="3"/>
  <c r="H2829" i="3"/>
  <c r="H2828" i="3"/>
  <c r="H2827" i="3"/>
  <c r="H2826" i="3"/>
  <c r="H2825" i="3"/>
  <c r="H2824" i="3"/>
  <c r="H2823" i="3"/>
  <c r="H2822" i="3"/>
  <c r="H2821" i="3"/>
  <c r="H2820" i="3"/>
  <c r="H2819" i="3"/>
  <c r="H2817" i="3"/>
  <c r="H2816" i="3"/>
  <c r="H2815" i="3"/>
  <c r="H2814" i="3"/>
  <c r="H2813" i="3"/>
  <c r="H2812" i="3"/>
  <c r="H2811" i="3"/>
  <c r="H2810" i="3"/>
  <c r="H2809" i="3"/>
  <c r="H2808" i="3"/>
  <c r="H2807" i="3"/>
  <c r="H2806" i="3"/>
  <c r="H2805" i="3"/>
  <c r="H2804" i="3"/>
  <c r="H2803" i="3"/>
  <c r="H2802" i="3"/>
  <c r="H2801" i="3"/>
  <c r="H2800" i="3"/>
  <c r="H2799" i="3"/>
  <c r="H2798" i="3"/>
  <c r="H2797" i="3"/>
  <c r="H2796" i="3"/>
  <c r="H2795" i="3"/>
  <c r="H2794" i="3"/>
  <c r="H2793" i="3"/>
  <c r="H2792" i="3"/>
  <c r="H2791" i="3"/>
  <c r="H2790" i="3"/>
  <c r="H2789" i="3"/>
  <c r="H2788" i="3"/>
  <c r="H2787" i="3"/>
  <c r="H2786" i="3"/>
  <c r="H2785" i="3"/>
  <c r="H2784" i="3"/>
  <c r="H2783" i="3"/>
  <c r="H2782" i="3"/>
  <c r="H2781" i="3"/>
  <c r="H2780" i="3"/>
  <c r="H2779" i="3"/>
  <c r="H2778" i="3"/>
  <c r="H2777" i="3"/>
  <c r="H2776" i="3"/>
  <c r="H2775" i="3"/>
  <c r="H2774" i="3"/>
  <c r="H2773" i="3"/>
  <c r="H2772" i="3"/>
  <c r="H2771" i="3"/>
  <c r="H2770" i="3"/>
  <c r="H2769" i="3"/>
  <c r="H2768" i="3"/>
  <c r="H2767" i="3"/>
  <c r="H2766" i="3"/>
  <c r="H2765" i="3"/>
  <c r="H2764" i="3"/>
  <c r="H2763" i="3"/>
  <c r="H2762" i="3"/>
  <c r="H2761" i="3"/>
  <c r="H2760" i="3"/>
  <c r="H2759" i="3"/>
  <c r="H2758" i="3"/>
  <c r="H2757" i="3"/>
  <c r="H2756" i="3"/>
  <c r="H2755" i="3"/>
  <c r="H2754" i="3"/>
  <c r="H2753" i="3"/>
  <c r="H2752" i="3"/>
  <c r="H2751" i="3"/>
  <c r="H2750" i="3"/>
  <c r="H2749" i="3"/>
  <c r="H2748" i="3"/>
  <c r="H2747" i="3"/>
  <c r="H2739" i="3"/>
  <c r="H2738" i="3"/>
  <c r="H2737" i="3"/>
  <c r="H2736" i="3"/>
  <c r="H2735" i="3"/>
  <c r="H2734" i="3"/>
  <c r="H2733" i="3"/>
  <c r="H2732" i="3"/>
  <c r="H2731" i="3"/>
  <c r="H2730" i="3"/>
  <c r="H2729" i="3"/>
  <c r="H2728" i="3"/>
  <c r="H2727" i="3"/>
  <c r="H2726" i="3"/>
  <c r="H2725" i="3"/>
  <c r="H2724" i="3"/>
  <c r="H2723" i="3"/>
  <c r="H2722" i="3"/>
  <c r="H2721" i="3"/>
  <c r="H2720" i="3"/>
  <c r="H2719" i="3"/>
  <c r="H2718" i="3"/>
  <c r="H2717" i="3"/>
  <c r="H2716" i="3"/>
  <c r="H2715" i="3"/>
  <c r="H2714" i="3"/>
  <c r="H2713" i="3"/>
  <c r="H2712" i="3"/>
  <c r="H2711" i="3"/>
  <c r="H2710" i="3"/>
  <c r="H2709" i="3"/>
  <c r="H2708" i="3"/>
  <c r="H2707" i="3"/>
  <c r="H2706" i="3"/>
  <c r="H2705" i="3"/>
  <c r="H2704" i="3"/>
  <c r="H2703" i="3"/>
  <c r="H2702" i="3"/>
  <c r="H2701" i="3"/>
  <c r="H2700" i="3"/>
  <c r="H2698" i="3"/>
  <c r="H2697" i="3"/>
  <c r="H2696" i="3"/>
  <c r="H2695" i="3"/>
  <c r="H2694" i="3"/>
  <c r="H2693" i="3"/>
  <c r="H2692" i="3"/>
  <c r="H2691" i="3"/>
  <c r="H2690" i="3"/>
  <c r="H2689" i="3"/>
  <c r="H2688" i="3"/>
  <c r="H2687" i="3"/>
  <c r="H2686" i="3"/>
  <c r="H2685" i="3"/>
  <c r="H2684" i="3"/>
  <c r="H2683" i="3"/>
  <c r="H2682" i="3"/>
  <c r="H2681" i="3"/>
  <c r="H2680" i="3"/>
  <c r="H2679" i="3"/>
  <c r="H2678" i="3"/>
  <c r="H2677" i="3"/>
  <c r="H2676" i="3"/>
  <c r="H2675" i="3"/>
  <c r="H2674" i="3"/>
  <c r="H2673" i="3"/>
  <c r="H2672" i="3"/>
  <c r="H2671" i="3"/>
  <c r="H2670" i="3"/>
  <c r="H2669" i="3"/>
  <c r="H2668" i="3"/>
  <c r="H2667" i="3"/>
  <c r="H2666" i="3"/>
  <c r="H2665" i="3"/>
  <c r="H2664" i="3"/>
  <c r="H2663" i="3"/>
  <c r="H2662" i="3"/>
  <c r="H2661" i="3"/>
  <c r="H2660" i="3"/>
  <c r="H2659" i="3"/>
  <c r="H2658" i="3"/>
  <c r="H2657" i="3"/>
  <c r="H2656" i="3"/>
  <c r="H2655" i="3"/>
  <c r="H2654" i="3"/>
  <c r="H2653" i="3"/>
  <c r="H2652" i="3"/>
  <c r="H2651" i="3"/>
  <c r="H2650" i="3"/>
  <c r="H2649" i="3"/>
  <c r="H2648" i="3"/>
  <c r="H2647" i="3"/>
  <c r="H2646" i="3"/>
  <c r="H2645" i="3"/>
  <c r="H2644" i="3"/>
  <c r="H2643" i="3"/>
  <c r="H2642" i="3"/>
  <c r="H2641" i="3"/>
  <c r="H2640" i="3"/>
  <c r="H2639" i="3"/>
  <c r="H2638" i="3"/>
  <c r="H2637" i="3"/>
  <c r="H2636" i="3"/>
  <c r="H2635" i="3"/>
  <c r="H2634" i="3"/>
  <c r="H2633" i="3"/>
  <c r="H2632" i="3"/>
  <c r="H2631" i="3"/>
  <c r="H2630" i="3"/>
  <c r="H2629" i="3"/>
  <c r="H2628" i="3"/>
  <c r="H2620" i="3"/>
  <c r="H2619" i="3"/>
  <c r="H2618" i="3"/>
  <c r="H2617" i="3"/>
  <c r="H2616" i="3"/>
  <c r="H2615" i="3"/>
  <c r="H2614" i="3"/>
  <c r="H2613" i="3"/>
  <c r="H2612" i="3"/>
  <c r="H2611" i="3"/>
  <c r="H2610" i="3"/>
  <c r="H2609" i="3"/>
  <c r="H2608" i="3"/>
  <c r="H2607" i="3"/>
  <c r="H2606" i="3"/>
  <c r="H2605" i="3"/>
  <c r="H2604" i="3"/>
  <c r="H2603" i="3"/>
  <c r="H2602" i="3"/>
  <c r="H2601" i="3"/>
  <c r="H2600" i="3"/>
  <c r="H2599" i="3"/>
  <c r="H2598" i="3"/>
  <c r="H2597" i="3"/>
  <c r="H2596" i="3"/>
  <c r="H2595" i="3"/>
  <c r="H2594" i="3"/>
  <c r="H2593" i="3"/>
  <c r="H2592" i="3"/>
  <c r="H2591" i="3"/>
  <c r="H2590" i="3"/>
  <c r="H2589" i="3"/>
  <c r="H2588" i="3"/>
  <c r="H2587" i="3"/>
  <c r="H2586" i="3"/>
  <c r="H2585" i="3"/>
  <c r="H2584" i="3"/>
  <c r="H2583" i="3"/>
  <c r="H2582" i="3"/>
  <c r="H2581" i="3"/>
  <c r="H2579" i="3"/>
  <c r="H2578" i="3"/>
  <c r="H2577" i="3"/>
  <c r="H2576" i="3"/>
  <c r="H2575" i="3"/>
  <c r="H2574" i="3"/>
  <c r="H2573" i="3"/>
  <c r="H2572" i="3"/>
  <c r="H2571" i="3"/>
  <c r="H2570" i="3"/>
  <c r="H2569" i="3"/>
  <c r="H2568" i="3"/>
  <c r="H2567" i="3"/>
  <c r="H2566" i="3"/>
  <c r="H2565" i="3"/>
  <c r="H2564" i="3"/>
  <c r="H2563" i="3"/>
  <c r="H2562" i="3"/>
  <c r="H2561" i="3"/>
  <c r="H2560" i="3"/>
  <c r="H2559" i="3"/>
  <c r="H2558" i="3"/>
  <c r="H2557" i="3"/>
  <c r="H2556" i="3"/>
  <c r="H2555" i="3"/>
  <c r="H2554" i="3"/>
  <c r="H2553" i="3"/>
  <c r="H2552" i="3"/>
  <c r="H2551" i="3"/>
  <c r="H2550" i="3"/>
  <c r="H2549" i="3"/>
  <c r="H2548" i="3"/>
  <c r="H2547" i="3"/>
  <c r="H2546" i="3"/>
  <c r="H2545" i="3"/>
  <c r="H2544" i="3"/>
  <c r="H2543" i="3"/>
  <c r="H2542" i="3"/>
  <c r="H2541" i="3"/>
  <c r="H2540" i="3"/>
  <c r="H2539" i="3"/>
  <c r="H2538" i="3"/>
  <c r="H2537" i="3"/>
  <c r="H2536" i="3"/>
  <c r="H2535" i="3"/>
  <c r="H2534" i="3"/>
  <c r="H2533" i="3"/>
  <c r="H2532" i="3"/>
  <c r="H2531" i="3"/>
  <c r="H2530" i="3"/>
  <c r="H2529" i="3"/>
  <c r="H2528" i="3"/>
  <c r="H2527" i="3"/>
  <c r="H2526" i="3"/>
  <c r="H2525" i="3"/>
  <c r="H2524" i="3"/>
  <c r="H2523" i="3"/>
  <c r="H2522" i="3"/>
  <c r="H2521" i="3"/>
  <c r="H2520" i="3"/>
  <c r="H2519" i="3"/>
  <c r="H2518" i="3"/>
  <c r="H2517" i="3"/>
  <c r="H2516" i="3"/>
  <c r="H2515" i="3"/>
  <c r="H2514" i="3"/>
  <c r="H2513" i="3"/>
  <c r="H2512" i="3"/>
  <c r="H2511" i="3"/>
  <c r="H2510" i="3"/>
  <c r="H2509" i="3"/>
  <c r="H2501" i="3"/>
  <c r="H2500" i="3"/>
  <c r="H2499" i="3"/>
  <c r="H2498" i="3"/>
  <c r="H2497" i="3"/>
  <c r="H2496" i="3"/>
  <c r="H2495" i="3"/>
  <c r="H2494" i="3"/>
  <c r="H2493" i="3"/>
  <c r="H2492" i="3"/>
  <c r="H2491" i="3"/>
  <c r="H2490" i="3"/>
  <c r="H2489" i="3"/>
  <c r="H2488" i="3"/>
  <c r="H2487" i="3"/>
  <c r="H2486" i="3"/>
  <c r="H2485" i="3"/>
  <c r="H2484" i="3"/>
  <c r="H2483" i="3"/>
  <c r="H2482" i="3"/>
  <c r="H2481" i="3"/>
  <c r="H2480" i="3"/>
  <c r="H2479" i="3"/>
  <c r="H2478" i="3"/>
  <c r="H2477" i="3"/>
  <c r="H2476" i="3"/>
  <c r="H2475" i="3"/>
  <c r="H2474" i="3"/>
  <c r="H2473" i="3"/>
  <c r="H2472" i="3"/>
  <c r="H2471" i="3"/>
  <c r="H2470" i="3"/>
  <c r="H2469" i="3"/>
  <c r="H2468" i="3"/>
  <c r="H2467" i="3"/>
  <c r="H2466" i="3"/>
  <c r="H2465" i="3"/>
  <c r="H2464" i="3"/>
  <c r="H2463" i="3"/>
  <c r="H2462" i="3"/>
  <c r="H2460" i="3"/>
  <c r="H2459" i="3"/>
  <c r="H2458" i="3"/>
  <c r="H2457" i="3"/>
  <c r="H2456" i="3"/>
  <c r="H2455" i="3"/>
  <c r="H2454" i="3"/>
  <c r="H2453" i="3"/>
  <c r="H2452" i="3"/>
  <c r="H2451" i="3"/>
  <c r="H2450" i="3"/>
  <c r="H2449" i="3"/>
  <c r="H2448" i="3"/>
  <c r="H2447" i="3"/>
  <c r="H2446" i="3"/>
  <c r="H2445" i="3"/>
  <c r="H2444" i="3"/>
  <c r="H2443" i="3"/>
  <c r="H2442" i="3"/>
  <c r="H2441" i="3"/>
  <c r="H2440" i="3"/>
  <c r="H2439" i="3"/>
  <c r="H2438" i="3"/>
  <c r="H2437" i="3"/>
  <c r="H2436" i="3"/>
  <c r="H2435" i="3"/>
  <c r="H2434" i="3"/>
  <c r="H2433" i="3"/>
  <c r="H2432" i="3"/>
  <c r="H2431" i="3"/>
  <c r="H2430" i="3"/>
  <c r="H2429" i="3"/>
  <c r="H2428" i="3"/>
  <c r="H2427" i="3"/>
  <c r="H2426" i="3"/>
  <c r="H2425" i="3"/>
  <c r="H2424" i="3"/>
  <c r="H2423" i="3"/>
  <c r="H2422" i="3"/>
  <c r="H2421" i="3"/>
  <c r="H2420" i="3"/>
  <c r="H2419" i="3"/>
  <c r="H2418" i="3"/>
  <c r="H2417" i="3"/>
  <c r="H2416" i="3"/>
  <c r="H2415" i="3"/>
  <c r="H2414" i="3"/>
  <c r="H2413" i="3"/>
  <c r="H2412" i="3"/>
  <c r="H2411" i="3"/>
  <c r="H2410" i="3"/>
  <c r="H2409" i="3"/>
  <c r="H2408" i="3"/>
  <c r="H2407" i="3"/>
  <c r="H2406" i="3"/>
  <c r="H2405" i="3"/>
  <c r="H2404" i="3"/>
  <c r="H2403" i="3"/>
  <c r="H2402" i="3"/>
  <c r="H2401" i="3"/>
  <c r="H2400" i="3"/>
  <c r="H2399" i="3"/>
  <c r="H2398" i="3"/>
  <c r="H2397" i="3"/>
  <c r="H2396" i="3"/>
  <c r="H2395" i="3"/>
  <c r="H2394" i="3"/>
  <c r="H2393" i="3"/>
  <c r="H2392" i="3"/>
  <c r="H2391" i="3"/>
  <c r="H2390" i="3"/>
  <c r="H2382" i="3"/>
  <c r="H2381" i="3"/>
  <c r="H2380" i="3"/>
  <c r="H2379" i="3"/>
  <c r="H2378" i="3"/>
  <c r="H2377" i="3"/>
  <c r="H2376" i="3"/>
  <c r="H2375" i="3"/>
  <c r="H2374" i="3"/>
  <c r="H2373" i="3"/>
  <c r="H2372" i="3"/>
  <c r="H2371" i="3"/>
  <c r="H2370" i="3"/>
  <c r="H2369" i="3"/>
  <c r="H2368" i="3"/>
  <c r="H2367" i="3"/>
  <c r="H2366" i="3"/>
  <c r="H2365" i="3"/>
  <c r="H2364" i="3"/>
  <c r="H2363" i="3"/>
  <c r="H2362" i="3"/>
  <c r="H2361" i="3"/>
  <c r="H2360" i="3"/>
  <c r="H2359" i="3"/>
  <c r="H2358" i="3"/>
  <c r="H2357" i="3"/>
  <c r="H2356" i="3"/>
  <c r="H2355" i="3"/>
  <c r="H2354" i="3"/>
  <c r="H2353" i="3"/>
  <c r="H2352" i="3"/>
  <c r="H2351" i="3"/>
  <c r="H2350" i="3"/>
  <c r="H2349" i="3"/>
  <c r="H2348" i="3"/>
  <c r="H2347" i="3"/>
  <c r="H2346" i="3"/>
  <c r="H2345" i="3"/>
  <c r="H2344" i="3"/>
  <c r="H2343" i="3"/>
  <c r="H2341" i="3"/>
  <c r="H2340" i="3"/>
  <c r="H2339" i="3"/>
  <c r="H2338" i="3"/>
  <c r="H2337" i="3"/>
  <c r="H2336" i="3"/>
  <c r="H2335" i="3"/>
  <c r="H2334" i="3"/>
  <c r="H2333" i="3"/>
  <c r="H2332" i="3"/>
  <c r="H2331" i="3"/>
  <c r="H2330" i="3"/>
  <c r="H2329" i="3"/>
  <c r="H2328" i="3"/>
  <c r="H2327" i="3"/>
  <c r="H2326" i="3"/>
  <c r="H2325" i="3"/>
  <c r="H2324" i="3"/>
  <c r="H2323" i="3"/>
  <c r="H2322" i="3"/>
  <c r="H2321" i="3"/>
  <c r="H2320" i="3"/>
  <c r="H2319" i="3"/>
  <c r="H2318" i="3"/>
  <c r="H2317" i="3"/>
  <c r="H2316" i="3"/>
  <c r="H2315" i="3"/>
  <c r="H2314" i="3"/>
  <c r="H2313" i="3"/>
  <c r="H2312" i="3"/>
  <c r="H2311" i="3"/>
  <c r="H2310" i="3"/>
  <c r="H2309" i="3"/>
  <c r="H2308" i="3"/>
  <c r="H2307" i="3"/>
  <c r="H2306" i="3"/>
  <c r="H2305" i="3"/>
  <c r="H2304" i="3"/>
  <c r="H2303" i="3"/>
  <c r="H2302" i="3"/>
  <c r="H2301" i="3"/>
  <c r="H2300" i="3"/>
  <c r="H2299" i="3"/>
  <c r="H2298" i="3"/>
  <c r="H2297" i="3"/>
  <c r="H2296" i="3"/>
  <c r="H2295" i="3"/>
  <c r="H2294" i="3"/>
  <c r="H2293" i="3"/>
  <c r="H2292" i="3"/>
  <c r="H2291" i="3"/>
  <c r="H2290" i="3"/>
  <c r="H2289" i="3"/>
  <c r="H2288" i="3"/>
  <c r="H2287" i="3"/>
  <c r="H2286" i="3"/>
  <c r="H2285" i="3"/>
  <c r="H2284" i="3"/>
  <c r="H2283" i="3"/>
  <c r="H2282" i="3"/>
  <c r="H2281" i="3"/>
  <c r="H2280" i="3"/>
  <c r="H2279" i="3"/>
  <c r="H2278" i="3"/>
  <c r="H2277" i="3"/>
  <c r="H2276" i="3"/>
  <c r="H2275" i="3"/>
  <c r="H2274" i="3"/>
  <c r="H2273" i="3"/>
  <c r="H2272" i="3"/>
  <c r="H2271" i="3"/>
  <c r="H2263" i="3"/>
  <c r="H2262" i="3"/>
  <c r="H2261" i="3"/>
  <c r="H2260" i="3"/>
  <c r="H2259" i="3"/>
  <c r="H2258" i="3"/>
  <c r="H2257" i="3"/>
  <c r="H2256" i="3"/>
  <c r="H2255" i="3"/>
  <c r="H2254" i="3"/>
  <c r="H2253" i="3"/>
  <c r="H2252" i="3"/>
  <c r="H2251" i="3"/>
  <c r="H2250" i="3"/>
  <c r="H2249" i="3"/>
  <c r="H2248" i="3"/>
  <c r="H2247" i="3"/>
  <c r="H2246" i="3"/>
  <c r="H2245" i="3"/>
  <c r="H2244" i="3"/>
  <c r="H2243" i="3"/>
  <c r="H2242" i="3"/>
  <c r="H2241" i="3"/>
  <c r="H2240" i="3"/>
  <c r="H2239" i="3"/>
  <c r="H2238" i="3"/>
  <c r="H2237" i="3"/>
  <c r="H2236" i="3"/>
  <c r="H2235" i="3"/>
  <c r="H2234" i="3"/>
  <c r="H2233" i="3"/>
  <c r="H2232" i="3"/>
  <c r="H2231" i="3"/>
  <c r="H2230" i="3"/>
  <c r="H2229" i="3"/>
  <c r="H2228" i="3"/>
  <c r="H2227" i="3"/>
  <c r="H2226" i="3"/>
  <c r="H2225" i="3"/>
  <c r="H2224" i="3"/>
  <c r="H2222" i="3"/>
  <c r="H2221" i="3"/>
  <c r="H2220" i="3"/>
  <c r="H2219" i="3"/>
  <c r="H2218" i="3"/>
  <c r="H2217" i="3"/>
  <c r="H2216" i="3"/>
  <c r="H2215" i="3"/>
  <c r="H2214" i="3"/>
  <c r="H2213" i="3"/>
  <c r="H2212" i="3"/>
  <c r="H2211" i="3"/>
  <c r="H2210" i="3"/>
  <c r="H2209" i="3"/>
  <c r="H2208" i="3"/>
  <c r="H2207" i="3"/>
  <c r="H2206" i="3"/>
  <c r="H2205" i="3"/>
  <c r="H2204" i="3"/>
  <c r="H2203" i="3"/>
  <c r="H2202" i="3"/>
  <c r="H2201" i="3"/>
  <c r="H2200" i="3"/>
  <c r="H2199" i="3"/>
  <c r="H2198" i="3"/>
  <c r="H2197" i="3"/>
  <c r="H2196" i="3"/>
  <c r="H2195" i="3"/>
  <c r="H2194" i="3"/>
  <c r="H2193" i="3"/>
  <c r="H2192" i="3"/>
  <c r="H2191" i="3"/>
  <c r="H2190" i="3"/>
  <c r="H2189" i="3"/>
  <c r="H2188" i="3"/>
  <c r="H2187" i="3"/>
  <c r="H2186" i="3"/>
  <c r="H2185" i="3"/>
  <c r="H2184" i="3"/>
  <c r="H2183" i="3"/>
  <c r="H2182" i="3"/>
  <c r="H2181" i="3"/>
  <c r="H2180" i="3"/>
  <c r="H2179" i="3"/>
  <c r="H2178" i="3"/>
  <c r="H2177" i="3"/>
  <c r="H2176" i="3"/>
  <c r="H2175" i="3"/>
  <c r="H2174" i="3"/>
  <c r="H2173" i="3"/>
  <c r="H2172" i="3"/>
  <c r="H2171" i="3"/>
  <c r="H2170" i="3"/>
  <c r="H2169" i="3"/>
  <c r="H2168" i="3"/>
  <c r="H2167" i="3"/>
  <c r="H2166" i="3"/>
  <c r="H2165" i="3"/>
  <c r="H2164" i="3"/>
  <c r="H2163" i="3"/>
  <c r="H2162" i="3"/>
  <c r="H2161" i="3"/>
  <c r="H2160" i="3"/>
  <c r="H2159" i="3"/>
  <c r="H2158" i="3"/>
  <c r="H2157" i="3"/>
  <c r="H2156" i="3"/>
  <c r="H2155" i="3"/>
  <c r="H2154" i="3"/>
  <c r="H2153" i="3"/>
  <c r="H2152" i="3"/>
  <c r="H2144" i="3"/>
  <c r="H2143" i="3"/>
  <c r="H2142" i="3"/>
  <c r="H2141" i="3"/>
  <c r="H2140" i="3"/>
  <c r="H2139" i="3"/>
  <c r="H2138" i="3"/>
  <c r="H2137" i="3"/>
  <c r="H2136" i="3"/>
  <c r="H2135" i="3"/>
  <c r="H2134" i="3"/>
  <c r="H2133" i="3"/>
  <c r="H2132" i="3"/>
  <c r="H2131" i="3"/>
  <c r="H2130" i="3"/>
  <c r="H2129" i="3"/>
  <c r="H2128" i="3"/>
  <c r="H2127" i="3"/>
  <c r="H2126" i="3"/>
  <c r="H2125" i="3"/>
  <c r="H2124" i="3"/>
  <c r="H2123" i="3"/>
  <c r="H2122" i="3"/>
  <c r="H2121" i="3"/>
  <c r="H2120" i="3"/>
  <c r="H2119" i="3"/>
  <c r="H2118" i="3"/>
  <c r="H2117" i="3"/>
  <c r="H2116" i="3"/>
  <c r="H2115" i="3"/>
  <c r="H2114" i="3"/>
  <c r="H2113" i="3"/>
  <c r="H2112" i="3"/>
  <c r="H2111" i="3"/>
  <c r="H2110" i="3"/>
  <c r="H2109" i="3"/>
  <c r="H2108" i="3"/>
  <c r="H2107" i="3"/>
  <c r="H2106" i="3"/>
  <c r="H2105" i="3"/>
  <c r="H2103" i="3"/>
  <c r="H2102" i="3"/>
  <c r="H2101" i="3"/>
  <c r="H2100" i="3"/>
  <c r="H2099" i="3"/>
  <c r="H2098" i="3"/>
  <c r="H2097" i="3"/>
  <c r="H2096" i="3"/>
  <c r="H2095" i="3"/>
  <c r="H2094" i="3"/>
  <c r="H2093" i="3"/>
  <c r="H2092" i="3"/>
  <c r="H2091" i="3"/>
  <c r="H2090" i="3"/>
  <c r="H2089" i="3"/>
  <c r="H2088" i="3"/>
  <c r="H2087" i="3"/>
  <c r="H2086" i="3"/>
  <c r="H2085" i="3"/>
  <c r="H2084" i="3"/>
  <c r="H2083" i="3"/>
  <c r="H2082" i="3"/>
  <c r="H2081" i="3"/>
  <c r="H2080" i="3"/>
  <c r="H2079" i="3"/>
  <c r="H2078" i="3"/>
  <c r="H2077" i="3"/>
  <c r="H2076" i="3"/>
  <c r="H2075" i="3"/>
  <c r="H2074" i="3"/>
  <c r="H2073" i="3"/>
  <c r="H2072" i="3"/>
  <c r="H2071" i="3"/>
  <c r="H2070" i="3"/>
  <c r="H2069" i="3"/>
  <c r="H2068" i="3"/>
  <c r="H2067" i="3"/>
  <c r="H2066" i="3"/>
  <c r="H2065" i="3"/>
  <c r="H2064" i="3"/>
  <c r="H2063" i="3"/>
  <c r="H2062" i="3"/>
  <c r="H2061" i="3"/>
  <c r="H2060" i="3"/>
  <c r="H2059" i="3"/>
  <c r="H2058" i="3"/>
  <c r="H2057" i="3"/>
  <c r="H2056" i="3"/>
  <c r="H2055" i="3"/>
  <c r="H2054" i="3"/>
  <c r="H2053" i="3"/>
  <c r="H2052" i="3"/>
  <c r="H2051" i="3"/>
  <c r="H2050" i="3"/>
  <c r="H2049" i="3"/>
  <c r="H2048" i="3"/>
  <c r="H2047" i="3"/>
  <c r="H2046" i="3"/>
  <c r="H2045" i="3"/>
  <c r="H2044" i="3"/>
  <c r="H2043" i="3"/>
  <c r="H2042" i="3"/>
  <c r="H2041" i="3"/>
  <c r="H2040" i="3"/>
  <c r="H2039" i="3"/>
  <c r="H2038" i="3"/>
  <c r="H2037" i="3"/>
  <c r="H2036" i="3"/>
  <c r="H2035" i="3"/>
  <c r="H2034" i="3"/>
  <c r="H2033" i="3"/>
  <c r="H2025" i="3"/>
  <c r="H2024" i="3"/>
  <c r="H2023" i="3"/>
  <c r="H2022" i="3"/>
  <c r="H2021" i="3"/>
  <c r="H2020" i="3"/>
  <c r="H2019" i="3"/>
  <c r="H2018" i="3"/>
  <c r="H2017" i="3"/>
  <c r="H2016" i="3"/>
  <c r="H2015" i="3"/>
  <c r="H2014" i="3"/>
  <c r="H2013" i="3"/>
  <c r="H2012" i="3"/>
  <c r="H2011" i="3"/>
  <c r="H2010" i="3"/>
  <c r="H2009" i="3"/>
  <c r="H2008" i="3"/>
  <c r="H2007" i="3"/>
  <c r="H2006" i="3"/>
  <c r="H2005" i="3"/>
  <c r="H2004" i="3"/>
  <c r="H2003" i="3"/>
  <c r="H2002" i="3"/>
  <c r="H2001" i="3"/>
  <c r="H2000" i="3"/>
  <c r="H1999" i="3"/>
  <c r="H1998" i="3"/>
  <c r="H1997" i="3"/>
  <c r="H1996" i="3"/>
  <c r="H1995" i="3"/>
  <c r="H1994" i="3"/>
  <c r="H1993" i="3"/>
  <c r="H1992" i="3"/>
  <c r="H1991" i="3"/>
  <c r="H1990" i="3"/>
  <c r="H1989" i="3"/>
  <c r="H1988" i="3"/>
  <c r="H1987" i="3"/>
  <c r="H1986" i="3"/>
  <c r="H1984" i="3"/>
  <c r="H1983" i="3"/>
  <c r="H1982" i="3"/>
  <c r="H1981" i="3"/>
  <c r="H1980" i="3"/>
  <c r="H1979" i="3"/>
  <c r="H1978" i="3"/>
  <c r="H1977" i="3"/>
  <c r="H1976" i="3"/>
  <c r="H1975" i="3"/>
  <c r="H1974" i="3"/>
  <c r="H1973" i="3"/>
  <c r="H1972" i="3"/>
  <c r="H1971" i="3"/>
  <c r="H1970" i="3"/>
  <c r="H1969" i="3"/>
  <c r="H1968" i="3"/>
  <c r="H1967" i="3"/>
  <c r="H1966" i="3"/>
  <c r="H1965" i="3"/>
  <c r="H1964" i="3"/>
  <c r="H1963" i="3"/>
  <c r="H1962" i="3"/>
  <c r="H1961" i="3"/>
  <c r="H1960" i="3"/>
  <c r="H1959" i="3"/>
  <c r="H1958" i="3"/>
  <c r="H1957" i="3"/>
  <c r="H1956" i="3"/>
  <c r="H1955" i="3"/>
  <c r="H1954" i="3"/>
  <c r="H1953" i="3"/>
  <c r="H1952" i="3"/>
  <c r="H1951" i="3"/>
  <c r="H1950" i="3"/>
  <c r="H1949" i="3"/>
  <c r="H1948" i="3"/>
  <c r="H1947" i="3"/>
  <c r="H1946" i="3"/>
  <c r="H1945" i="3"/>
  <c r="H1944" i="3"/>
  <c r="H1943" i="3"/>
  <c r="H1942" i="3"/>
  <c r="H1941" i="3"/>
  <c r="H1940" i="3"/>
  <c r="H1939" i="3"/>
  <c r="H1938" i="3"/>
  <c r="H1937" i="3"/>
  <c r="H1936" i="3"/>
  <c r="H1935" i="3"/>
  <c r="H1934" i="3"/>
  <c r="H1933" i="3"/>
  <c r="H1932" i="3"/>
  <c r="H1931" i="3"/>
  <c r="H1930" i="3"/>
  <c r="H1929" i="3"/>
  <c r="H1928" i="3"/>
  <c r="H1927" i="3"/>
  <c r="H1926" i="3"/>
  <c r="H1925" i="3"/>
  <c r="H1924" i="3"/>
  <c r="H1923" i="3"/>
  <c r="H1922" i="3"/>
  <c r="H1921" i="3"/>
  <c r="H1920" i="3"/>
  <c r="H1919" i="3"/>
  <c r="H1918" i="3"/>
  <c r="H1917" i="3"/>
  <c r="H1916" i="3"/>
  <c r="H1915" i="3"/>
  <c r="H1914" i="3"/>
  <c r="H1906" i="3"/>
  <c r="H1905" i="3"/>
  <c r="H1904" i="3"/>
  <c r="H1903" i="3"/>
  <c r="H1902" i="3"/>
  <c r="H1901" i="3"/>
  <c r="H1900" i="3"/>
  <c r="H1899" i="3"/>
  <c r="H1898" i="3"/>
  <c r="H1897" i="3"/>
  <c r="H1896" i="3"/>
  <c r="H1895" i="3"/>
  <c r="H1894" i="3"/>
  <c r="H1893" i="3"/>
  <c r="H1892" i="3"/>
  <c r="H1891" i="3"/>
  <c r="H1890" i="3"/>
  <c r="H1889" i="3"/>
  <c r="H1888" i="3"/>
  <c r="H1887" i="3"/>
  <c r="H1886" i="3"/>
  <c r="H1885" i="3"/>
  <c r="H1884" i="3"/>
  <c r="H1883" i="3"/>
  <c r="H1882" i="3"/>
  <c r="H1881" i="3"/>
  <c r="H1880" i="3"/>
  <c r="H1879" i="3"/>
  <c r="H1878" i="3"/>
  <c r="H1877" i="3"/>
  <c r="H1876" i="3"/>
  <c r="H1875" i="3"/>
  <c r="H1874" i="3"/>
  <c r="H1873" i="3"/>
  <c r="H1872" i="3"/>
  <c r="H1871" i="3"/>
  <c r="H1870" i="3"/>
  <c r="H1869" i="3"/>
  <c r="H1868" i="3"/>
  <c r="H1867" i="3"/>
  <c r="H1865" i="3"/>
  <c r="H1864" i="3"/>
  <c r="H1863" i="3"/>
  <c r="H1862" i="3"/>
  <c r="H1861" i="3"/>
  <c r="H1860" i="3"/>
  <c r="H1859" i="3"/>
  <c r="H1858" i="3"/>
  <c r="H1857" i="3"/>
  <c r="H1856" i="3"/>
  <c r="H1855" i="3"/>
  <c r="H1854" i="3"/>
  <c r="H1853" i="3"/>
  <c r="H1852" i="3"/>
  <c r="H1851" i="3"/>
  <c r="H1850" i="3"/>
  <c r="H1849" i="3"/>
  <c r="H1848" i="3"/>
  <c r="H1847" i="3"/>
  <c r="H1846" i="3"/>
  <c r="H1845" i="3"/>
  <c r="H1844" i="3"/>
  <c r="H1843" i="3"/>
  <c r="H1842" i="3"/>
  <c r="H1841" i="3"/>
  <c r="H1840" i="3"/>
  <c r="H1839" i="3"/>
  <c r="H1838" i="3"/>
  <c r="H1837" i="3"/>
  <c r="H1836" i="3"/>
  <c r="H1835" i="3"/>
  <c r="H1834" i="3"/>
  <c r="H1833" i="3"/>
  <c r="H1832" i="3"/>
  <c r="H1831" i="3"/>
  <c r="H1830" i="3"/>
  <c r="H1829" i="3"/>
  <c r="H1828" i="3"/>
  <c r="H1827" i="3"/>
  <c r="H1826" i="3"/>
  <c r="H1825" i="3"/>
  <c r="H1824" i="3"/>
  <c r="H1823" i="3"/>
  <c r="H1822" i="3"/>
  <c r="H1821" i="3"/>
  <c r="H1820" i="3"/>
  <c r="H1819" i="3"/>
  <c r="H1818" i="3"/>
  <c r="H1817" i="3"/>
  <c r="H1816" i="3"/>
  <c r="H1815" i="3"/>
  <c r="H1814" i="3"/>
  <c r="H1813" i="3"/>
  <c r="H1812" i="3"/>
  <c r="H1811" i="3"/>
  <c r="H1810" i="3"/>
  <c r="H1809" i="3"/>
  <c r="H1808" i="3"/>
  <c r="H1807" i="3"/>
  <c r="H1806" i="3"/>
  <c r="H1805" i="3"/>
  <c r="H1804" i="3"/>
  <c r="H1803" i="3"/>
  <c r="H1802" i="3"/>
  <c r="H1801" i="3"/>
  <c r="H1800" i="3"/>
  <c r="H1799" i="3"/>
  <c r="H1798" i="3"/>
  <c r="H1797" i="3"/>
  <c r="H1796" i="3"/>
  <c r="H1795" i="3"/>
  <c r="H1787" i="3"/>
  <c r="H1786" i="3"/>
  <c r="H1785" i="3"/>
  <c r="H1784" i="3"/>
  <c r="H1783" i="3"/>
  <c r="H1782" i="3"/>
  <c r="H1781" i="3"/>
  <c r="H1780" i="3"/>
  <c r="H1779" i="3"/>
  <c r="H1778" i="3"/>
  <c r="H1777" i="3"/>
  <c r="H1776" i="3"/>
  <c r="H1775" i="3"/>
  <c r="H1774" i="3"/>
  <c r="H1773" i="3"/>
  <c r="H1772" i="3"/>
  <c r="H1771" i="3"/>
  <c r="H1770" i="3"/>
  <c r="H1769" i="3"/>
  <c r="H1768" i="3"/>
  <c r="H1767" i="3"/>
  <c r="H1766" i="3"/>
  <c r="H1765" i="3"/>
  <c r="H1764" i="3"/>
  <c r="H1763" i="3"/>
  <c r="H1762" i="3"/>
  <c r="H1761" i="3"/>
  <c r="H1760" i="3"/>
  <c r="H1759" i="3"/>
  <c r="H1758" i="3"/>
  <c r="H1757" i="3"/>
  <c r="H1756" i="3"/>
  <c r="H1755" i="3"/>
  <c r="H1754" i="3"/>
  <c r="H1753" i="3"/>
  <c r="H1752" i="3"/>
  <c r="H1751" i="3"/>
  <c r="H1750" i="3"/>
  <c r="H1749" i="3"/>
  <c r="H1748" i="3"/>
  <c r="H1746" i="3"/>
  <c r="H1745" i="3"/>
  <c r="H1744" i="3"/>
  <c r="H1743" i="3"/>
  <c r="H1742" i="3"/>
  <c r="H1741" i="3"/>
  <c r="H1740" i="3"/>
  <c r="H1739" i="3"/>
  <c r="H1738" i="3"/>
  <c r="H1737" i="3"/>
  <c r="H1736" i="3"/>
  <c r="H1735" i="3"/>
  <c r="H1734" i="3"/>
  <c r="H1733" i="3"/>
  <c r="H1732" i="3"/>
  <c r="H1731" i="3"/>
  <c r="H1730" i="3"/>
  <c r="H1729" i="3"/>
  <c r="H1728" i="3"/>
  <c r="H1727" i="3"/>
  <c r="H1726" i="3"/>
  <c r="H1725" i="3"/>
  <c r="H1724" i="3"/>
  <c r="H1723" i="3"/>
  <c r="H1722" i="3"/>
  <c r="H1721" i="3"/>
  <c r="H1720" i="3"/>
  <c r="H1719" i="3"/>
  <c r="H1718" i="3"/>
  <c r="H1717" i="3"/>
  <c r="H1716" i="3"/>
  <c r="H1715" i="3"/>
  <c r="H1714" i="3"/>
  <c r="H1713" i="3"/>
  <c r="H1712" i="3"/>
  <c r="H1711" i="3"/>
  <c r="H1710" i="3"/>
  <c r="H1709" i="3"/>
  <c r="H1708" i="3"/>
  <c r="H1707" i="3"/>
  <c r="H1706" i="3"/>
  <c r="H1705" i="3"/>
  <c r="H1704" i="3"/>
  <c r="H1703" i="3"/>
  <c r="H1702" i="3"/>
  <c r="H1701" i="3"/>
  <c r="H1700" i="3"/>
  <c r="H1699" i="3"/>
  <c r="H1698" i="3"/>
  <c r="H1697" i="3"/>
  <c r="H1696" i="3"/>
  <c r="H1695" i="3"/>
  <c r="H1694" i="3"/>
  <c r="H1693" i="3"/>
  <c r="H1692" i="3"/>
  <c r="H1691" i="3"/>
  <c r="H1690" i="3"/>
  <c r="H1689" i="3"/>
  <c r="H1688" i="3"/>
  <c r="H1687" i="3"/>
  <c r="H1686" i="3"/>
  <c r="H1685" i="3"/>
  <c r="H1684" i="3"/>
  <c r="H1683" i="3"/>
  <c r="H1682" i="3"/>
  <c r="H1681" i="3"/>
  <c r="H1680" i="3"/>
  <c r="H1679" i="3"/>
  <c r="H1678" i="3"/>
  <c r="H1677" i="3"/>
  <c r="H1676" i="3"/>
  <c r="H1668" i="3"/>
  <c r="H1667" i="3"/>
  <c r="H1666" i="3"/>
  <c r="H1665" i="3"/>
  <c r="H1664" i="3"/>
  <c r="H1663" i="3"/>
  <c r="H1662" i="3"/>
  <c r="H1661" i="3"/>
  <c r="H1660" i="3"/>
  <c r="H1659" i="3"/>
  <c r="H1658" i="3"/>
  <c r="H1657" i="3"/>
  <c r="H1656" i="3"/>
  <c r="H1655" i="3"/>
  <c r="H1654" i="3"/>
  <c r="H1653" i="3"/>
  <c r="H1652" i="3"/>
  <c r="H1651" i="3"/>
  <c r="H1650" i="3"/>
  <c r="H1649" i="3"/>
  <c r="H1648" i="3"/>
  <c r="H1647" i="3"/>
  <c r="H1646" i="3"/>
  <c r="H1645" i="3"/>
  <c r="H1644" i="3"/>
  <c r="H1643" i="3"/>
  <c r="H1642" i="3"/>
  <c r="H1641" i="3"/>
  <c r="H1640" i="3"/>
  <c r="H1639" i="3"/>
  <c r="H1638" i="3"/>
  <c r="H1637" i="3"/>
  <c r="H1636" i="3"/>
  <c r="H1635" i="3"/>
  <c r="H1634" i="3"/>
  <c r="H1633" i="3"/>
  <c r="H1632" i="3"/>
  <c r="H1631" i="3"/>
  <c r="H1630" i="3"/>
  <c r="H1629" i="3"/>
  <c r="H1627" i="3"/>
  <c r="H1626" i="3"/>
  <c r="H1625" i="3"/>
  <c r="H1624" i="3"/>
  <c r="H1623" i="3"/>
  <c r="H1622" i="3"/>
  <c r="H1621" i="3"/>
  <c r="H1620" i="3"/>
  <c r="H1619" i="3"/>
  <c r="H1618" i="3"/>
  <c r="H1617" i="3"/>
  <c r="H1616" i="3"/>
  <c r="H1615" i="3"/>
  <c r="H1614" i="3"/>
  <c r="H1613" i="3"/>
  <c r="H1612" i="3"/>
  <c r="H1611" i="3"/>
  <c r="H1610" i="3"/>
  <c r="H1609" i="3"/>
  <c r="H1608" i="3"/>
  <c r="H1607" i="3"/>
  <c r="H1606" i="3"/>
  <c r="H1605" i="3"/>
  <c r="H1604" i="3"/>
  <c r="H1603" i="3"/>
  <c r="H1602" i="3"/>
  <c r="H1601" i="3"/>
  <c r="H1600" i="3"/>
  <c r="H1599" i="3"/>
  <c r="H1598" i="3"/>
  <c r="H1597" i="3"/>
  <c r="H1596" i="3"/>
  <c r="H1595" i="3"/>
  <c r="H1594" i="3"/>
  <c r="H1593" i="3"/>
  <c r="H1592" i="3"/>
  <c r="H1591" i="3"/>
  <c r="H1590" i="3"/>
  <c r="H1589" i="3"/>
  <c r="H1588" i="3"/>
  <c r="H1587" i="3"/>
  <c r="H1586" i="3"/>
  <c r="H1585" i="3"/>
  <c r="H1584" i="3"/>
  <c r="H1583" i="3"/>
  <c r="H1582" i="3"/>
  <c r="H1581" i="3"/>
  <c r="H1580" i="3"/>
  <c r="H1579" i="3"/>
  <c r="H1578" i="3"/>
  <c r="H1577" i="3"/>
  <c r="H1576" i="3"/>
  <c r="H1575" i="3"/>
  <c r="H1574" i="3"/>
  <c r="H1573" i="3"/>
  <c r="H1572" i="3"/>
  <c r="H1571" i="3"/>
  <c r="H1570" i="3"/>
  <c r="H1569" i="3"/>
  <c r="H1568" i="3"/>
  <c r="H1567" i="3"/>
  <c r="H1566" i="3"/>
  <c r="H1565" i="3"/>
  <c r="H1564" i="3"/>
  <c r="H1563" i="3"/>
  <c r="H1562" i="3"/>
  <c r="H1561" i="3"/>
  <c r="H1560" i="3"/>
  <c r="H1559" i="3"/>
  <c r="H1558" i="3"/>
  <c r="H1557" i="3"/>
  <c r="H1549" i="3"/>
  <c r="H1548" i="3"/>
  <c r="H1547" i="3"/>
  <c r="H1546" i="3"/>
  <c r="H1545" i="3"/>
  <c r="H1544" i="3"/>
  <c r="H1543" i="3"/>
  <c r="H1542" i="3"/>
  <c r="H1541" i="3"/>
  <c r="H1540" i="3"/>
  <c r="H1539" i="3"/>
  <c r="H1538" i="3"/>
  <c r="H1537" i="3"/>
  <c r="H1536" i="3"/>
  <c r="H1535" i="3"/>
  <c r="H1534" i="3"/>
  <c r="H1533" i="3"/>
  <c r="H1532" i="3"/>
  <c r="H1531" i="3"/>
  <c r="H1530" i="3"/>
  <c r="H1529" i="3"/>
  <c r="H1528" i="3"/>
  <c r="H1527" i="3"/>
  <c r="H1526" i="3"/>
  <c r="H1525" i="3"/>
  <c r="H1524" i="3"/>
  <c r="H1523" i="3"/>
  <c r="H1522" i="3"/>
  <c r="H1521" i="3"/>
  <c r="H1520" i="3"/>
  <c r="H1519" i="3"/>
  <c r="H1518" i="3"/>
  <c r="H1517" i="3"/>
  <c r="H1516" i="3"/>
  <c r="H1515" i="3"/>
  <c r="H1514" i="3"/>
  <c r="H1513" i="3"/>
  <c r="H1512" i="3"/>
  <c r="H1511" i="3"/>
  <c r="H1510" i="3"/>
  <c r="H1508" i="3"/>
  <c r="H1507" i="3"/>
  <c r="H1506" i="3"/>
  <c r="H1505" i="3"/>
  <c r="H1504" i="3"/>
  <c r="H1503" i="3"/>
  <c r="H1502" i="3"/>
  <c r="H1501" i="3"/>
  <c r="H1500" i="3"/>
  <c r="H1499" i="3"/>
  <c r="H1498" i="3"/>
  <c r="H1497" i="3"/>
  <c r="H1496" i="3"/>
  <c r="H1495" i="3"/>
  <c r="H1494" i="3"/>
  <c r="H1493" i="3"/>
  <c r="H1492" i="3"/>
  <c r="H1491" i="3"/>
  <c r="H1490" i="3"/>
  <c r="H1489" i="3"/>
  <c r="H1488" i="3"/>
  <c r="H1487" i="3"/>
  <c r="H1486" i="3"/>
  <c r="H1485" i="3"/>
  <c r="H1484" i="3"/>
  <c r="H1483" i="3"/>
  <c r="H1482" i="3"/>
  <c r="H1481" i="3"/>
  <c r="H1480" i="3"/>
  <c r="H1479" i="3"/>
  <c r="H1478" i="3"/>
  <c r="H1477" i="3"/>
  <c r="H1476" i="3"/>
  <c r="H1475" i="3"/>
  <c r="H1474" i="3"/>
  <c r="H1473" i="3"/>
  <c r="H1472" i="3"/>
  <c r="H1471" i="3"/>
  <c r="H1470" i="3"/>
  <c r="H1469" i="3"/>
  <c r="H1468" i="3"/>
  <c r="H1467" i="3"/>
  <c r="H1466" i="3"/>
  <c r="H1465" i="3"/>
  <c r="H1464" i="3"/>
  <c r="H1463" i="3"/>
  <c r="H1462" i="3"/>
  <c r="H1461" i="3"/>
  <c r="H1460" i="3"/>
  <c r="H1459" i="3"/>
  <c r="H1458" i="3"/>
  <c r="H1457" i="3"/>
  <c r="H1456" i="3"/>
  <c r="H1455" i="3"/>
  <c r="H1454" i="3"/>
  <c r="H1453" i="3"/>
  <c r="H1452" i="3"/>
  <c r="H1451" i="3"/>
  <c r="H1450" i="3"/>
  <c r="H1449" i="3"/>
  <c r="H1448" i="3"/>
  <c r="H1447" i="3"/>
  <c r="H1446" i="3"/>
  <c r="H1445" i="3"/>
  <c r="H1444" i="3"/>
  <c r="H1443" i="3"/>
  <c r="H1442" i="3"/>
  <c r="H1441" i="3"/>
  <c r="H1440" i="3"/>
  <c r="H1439" i="3"/>
  <c r="H1438" i="3"/>
  <c r="H1430" i="3"/>
  <c r="H1429" i="3"/>
  <c r="H1428" i="3"/>
  <c r="H1427" i="3"/>
  <c r="H1426" i="3"/>
  <c r="H1425" i="3"/>
  <c r="H1424" i="3"/>
  <c r="H1423" i="3"/>
  <c r="H1422" i="3"/>
  <c r="H1421" i="3"/>
  <c r="H1420" i="3"/>
  <c r="H1419" i="3"/>
  <c r="H1418" i="3"/>
  <c r="H1417" i="3"/>
  <c r="H1416" i="3"/>
  <c r="H1415" i="3"/>
  <c r="H1414" i="3"/>
  <c r="H1413" i="3"/>
  <c r="H1412" i="3"/>
  <c r="H1411" i="3"/>
  <c r="H1410" i="3"/>
  <c r="H1409" i="3"/>
  <c r="H1408" i="3"/>
  <c r="H1407" i="3"/>
  <c r="H1406" i="3"/>
  <c r="H1405" i="3"/>
  <c r="H1404" i="3"/>
  <c r="H1403" i="3"/>
  <c r="H1402" i="3"/>
  <c r="H1401" i="3"/>
  <c r="H1400" i="3"/>
  <c r="H1399" i="3"/>
  <c r="H1398" i="3"/>
  <c r="H1397" i="3"/>
  <c r="H1396" i="3"/>
  <c r="H1395" i="3"/>
  <c r="H1394" i="3"/>
  <c r="H1393" i="3"/>
  <c r="H1392" i="3"/>
  <c r="H1391" i="3"/>
  <c r="H1389" i="3"/>
  <c r="H1388" i="3"/>
  <c r="H1387" i="3"/>
  <c r="H1386" i="3"/>
  <c r="H1385" i="3"/>
  <c r="H1384" i="3"/>
  <c r="H1383" i="3"/>
  <c r="H1382" i="3"/>
  <c r="H1381" i="3"/>
  <c r="H1380" i="3"/>
  <c r="H1379" i="3"/>
  <c r="H1378" i="3"/>
  <c r="H1377" i="3"/>
  <c r="H1376" i="3"/>
  <c r="H1375" i="3"/>
  <c r="H1374" i="3"/>
  <c r="H1373" i="3"/>
  <c r="H1372" i="3"/>
  <c r="H1371" i="3"/>
  <c r="H1370" i="3"/>
  <c r="H1369" i="3"/>
  <c r="H1368" i="3"/>
  <c r="H1367" i="3"/>
  <c r="H1366" i="3"/>
  <c r="H1365" i="3"/>
  <c r="H1364" i="3"/>
  <c r="H1363" i="3"/>
  <c r="H1362" i="3"/>
  <c r="H1361" i="3"/>
  <c r="H1360" i="3"/>
  <c r="H1359" i="3"/>
  <c r="H1358" i="3"/>
  <c r="H1357" i="3"/>
  <c r="H1356" i="3"/>
  <c r="H1355" i="3"/>
  <c r="H1354" i="3"/>
  <c r="H1353" i="3"/>
  <c r="H1352" i="3"/>
  <c r="H1351" i="3"/>
  <c r="H1350" i="3"/>
  <c r="H1349" i="3"/>
  <c r="H1348" i="3"/>
  <c r="H1347" i="3"/>
  <c r="H1346" i="3"/>
  <c r="H1345" i="3"/>
  <c r="H1344" i="3"/>
  <c r="H1343" i="3"/>
  <c r="H1342" i="3"/>
  <c r="H1341" i="3"/>
  <c r="H1340" i="3"/>
  <c r="H1339" i="3"/>
  <c r="H1338" i="3"/>
  <c r="H1337" i="3"/>
  <c r="H1336" i="3"/>
  <c r="H1335" i="3"/>
  <c r="H1334" i="3"/>
  <c r="H1333" i="3"/>
  <c r="H1332" i="3"/>
  <c r="H1331" i="3"/>
  <c r="H1330" i="3"/>
  <c r="H1329" i="3"/>
  <c r="H1328" i="3"/>
  <c r="H1327" i="3"/>
  <c r="H1326" i="3"/>
  <c r="H1325" i="3"/>
  <c r="H1324" i="3"/>
  <c r="H1323" i="3"/>
  <c r="H1322" i="3"/>
  <c r="H1321" i="3"/>
  <c r="H1320" i="3"/>
  <c r="H1319" i="3"/>
  <c r="H1311" i="3"/>
  <c r="H1310" i="3"/>
  <c r="H1309" i="3"/>
  <c r="H1308" i="3"/>
  <c r="H1307" i="3"/>
  <c r="H1306" i="3"/>
  <c r="H1305" i="3"/>
  <c r="H1304" i="3"/>
  <c r="H1303" i="3"/>
  <c r="H1302" i="3"/>
  <c r="H1301" i="3"/>
  <c r="H1300" i="3"/>
  <c r="H1299" i="3"/>
  <c r="H1298" i="3"/>
  <c r="H1297" i="3"/>
  <c r="H1296" i="3"/>
  <c r="H1295" i="3"/>
  <c r="H1294" i="3"/>
  <c r="H1293" i="3"/>
  <c r="H1292" i="3"/>
  <c r="H1291" i="3"/>
  <c r="H1290" i="3"/>
  <c r="H1289" i="3"/>
  <c r="H1288" i="3"/>
  <c r="H1287" i="3"/>
  <c r="H1286" i="3"/>
  <c r="H1285" i="3"/>
  <c r="H1284" i="3"/>
  <c r="H1283" i="3"/>
  <c r="H1282" i="3"/>
  <c r="H1281" i="3"/>
  <c r="H1280" i="3"/>
  <c r="H1279" i="3"/>
  <c r="H1278" i="3"/>
  <c r="H1277" i="3"/>
  <c r="H1276" i="3"/>
  <c r="H1275" i="3"/>
  <c r="H1274" i="3"/>
  <c r="H1273" i="3"/>
  <c r="H1272" i="3"/>
  <c r="H1270" i="3"/>
  <c r="H1269" i="3"/>
  <c r="H1268" i="3"/>
  <c r="H1267" i="3"/>
  <c r="H1266" i="3"/>
  <c r="H1265" i="3"/>
  <c r="H1264" i="3"/>
  <c r="H1263" i="3"/>
  <c r="H1262" i="3"/>
  <c r="H1261" i="3"/>
  <c r="H1260" i="3"/>
  <c r="H1259" i="3"/>
  <c r="H1258" i="3"/>
  <c r="H1257" i="3"/>
  <c r="H1256" i="3"/>
  <c r="H1255" i="3"/>
  <c r="H1254" i="3"/>
  <c r="H1253" i="3"/>
  <c r="H1252" i="3"/>
  <c r="H1251" i="3"/>
  <c r="H1250" i="3"/>
  <c r="H1249" i="3"/>
  <c r="H1248" i="3"/>
  <c r="H1247" i="3"/>
  <c r="H1246" i="3"/>
  <c r="H1245" i="3"/>
  <c r="H1244" i="3"/>
  <c r="H1243" i="3"/>
  <c r="H1242" i="3"/>
  <c r="H1241" i="3"/>
  <c r="H1240" i="3"/>
  <c r="H1239" i="3"/>
  <c r="H1238" i="3"/>
  <c r="H1237" i="3"/>
  <c r="H1236" i="3"/>
  <c r="H1235" i="3"/>
  <c r="H1234" i="3"/>
  <c r="H1233" i="3"/>
  <c r="H1232" i="3"/>
  <c r="H1231" i="3"/>
  <c r="H1230" i="3"/>
  <c r="H1229" i="3"/>
  <c r="H1228" i="3"/>
  <c r="H1227" i="3"/>
  <c r="H1226" i="3"/>
  <c r="H1225" i="3"/>
  <c r="H1224" i="3"/>
  <c r="H1223" i="3"/>
  <c r="H1222" i="3"/>
  <c r="H1221" i="3"/>
  <c r="H1220" i="3"/>
  <c r="H1219" i="3"/>
  <c r="H1218" i="3"/>
  <c r="H1217" i="3"/>
  <c r="H1216" i="3"/>
  <c r="H1215" i="3"/>
  <c r="H1214" i="3"/>
  <c r="H1213" i="3"/>
  <c r="H1212" i="3"/>
  <c r="H1211" i="3"/>
  <c r="H1210" i="3"/>
  <c r="H1209" i="3"/>
  <c r="H1208" i="3"/>
  <c r="H1207" i="3"/>
  <c r="H1206" i="3"/>
  <c r="H1205" i="3"/>
  <c r="H1204" i="3"/>
  <c r="H1203" i="3"/>
  <c r="H1202" i="3"/>
  <c r="H1201" i="3"/>
  <c r="H1200" i="3"/>
  <c r="H1192" i="3"/>
  <c r="H1191" i="3"/>
  <c r="H1190" i="3"/>
  <c r="H1189" i="3"/>
  <c r="H1188" i="3"/>
  <c r="H1187" i="3"/>
  <c r="H1186" i="3"/>
  <c r="H1185" i="3"/>
  <c r="H1184" i="3"/>
  <c r="H1183" i="3"/>
  <c r="H1182" i="3"/>
  <c r="H1181" i="3"/>
  <c r="H1180" i="3"/>
  <c r="H1179" i="3"/>
  <c r="H1178" i="3"/>
  <c r="H1177" i="3"/>
  <c r="H1176" i="3"/>
  <c r="H1175" i="3"/>
  <c r="H1174" i="3"/>
  <c r="H1173" i="3"/>
  <c r="H1172" i="3"/>
  <c r="H1171" i="3"/>
  <c r="H1170" i="3"/>
  <c r="H1169" i="3"/>
  <c r="H1168" i="3"/>
  <c r="H1167" i="3"/>
  <c r="H1166" i="3"/>
  <c r="H1165" i="3"/>
  <c r="H1164" i="3"/>
  <c r="H1163" i="3"/>
  <c r="H1162" i="3"/>
  <c r="H1161" i="3"/>
  <c r="H1160" i="3"/>
  <c r="H1159" i="3"/>
  <c r="H1158" i="3"/>
  <c r="H1157" i="3"/>
  <c r="H1156" i="3"/>
  <c r="H1155" i="3"/>
  <c r="H1154" i="3"/>
  <c r="H1153" i="3"/>
  <c r="H1151" i="3"/>
  <c r="H1150" i="3"/>
  <c r="H1149" i="3"/>
  <c r="H1148" i="3"/>
  <c r="H1147" i="3"/>
  <c r="H1146" i="3"/>
  <c r="H1145" i="3"/>
  <c r="H1144" i="3"/>
  <c r="H1143" i="3"/>
  <c r="H1142" i="3"/>
  <c r="H1141" i="3"/>
  <c r="H1140" i="3"/>
  <c r="H1139" i="3"/>
  <c r="H1138" i="3"/>
  <c r="H1137" i="3"/>
  <c r="H1136" i="3"/>
  <c r="H1135" i="3"/>
  <c r="H1134" i="3"/>
  <c r="H1133" i="3"/>
  <c r="H1132" i="3"/>
  <c r="H1131" i="3"/>
  <c r="H1130" i="3"/>
  <c r="H1129" i="3"/>
  <c r="H1128" i="3"/>
  <c r="H1127" i="3"/>
  <c r="H1126" i="3"/>
  <c r="H1125" i="3"/>
  <c r="H1124" i="3"/>
  <c r="H1123" i="3"/>
  <c r="H1122" i="3"/>
  <c r="H1121" i="3"/>
  <c r="H1120" i="3"/>
  <c r="H1119" i="3"/>
  <c r="H1118" i="3"/>
  <c r="H1117" i="3"/>
  <c r="H1116" i="3"/>
  <c r="H1115" i="3"/>
  <c r="H1114" i="3"/>
  <c r="H1113" i="3"/>
  <c r="H1112" i="3"/>
  <c r="H1111" i="3"/>
  <c r="H1110" i="3"/>
  <c r="H1109" i="3"/>
  <c r="H1108" i="3"/>
  <c r="H1107" i="3"/>
  <c r="H1106" i="3"/>
  <c r="H1105" i="3"/>
  <c r="H1104" i="3"/>
  <c r="H1103" i="3"/>
  <c r="H1102" i="3"/>
  <c r="H1101" i="3"/>
  <c r="H1100" i="3"/>
  <c r="H1099" i="3"/>
  <c r="H1098" i="3"/>
  <c r="H1097" i="3"/>
  <c r="H1096" i="3"/>
  <c r="H1095" i="3"/>
  <c r="H1094" i="3"/>
  <c r="H1093" i="3"/>
  <c r="H1092" i="3"/>
  <c r="H1091" i="3"/>
  <c r="H1090" i="3"/>
  <c r="H1089" i="3"/>
  <c r="H1088" i="3"/>
  <c r="H1087" i="3"/>
  <c r="H1086" i="3"/>
  <c r="H1085" i="3"/>
  <c r="H1084" i="3"/>
  <c r="H1083" i="3"/>
  <c r="H1082" i="3"/>
  <c r="H1081" i="3"/>
  <c r="H1073" i="3"/>
  <c r="H1072" i="3"/>
  <c r="H1071" i="3"/>
  <c r="H1070" i="3"/>
  <c r="H1069" i="3"/>
  <c r="H1068" i="3"/>
  <c r="H1067" i="3"/>
  <c r="H1066" i="3"/>
  <c r="H1065" i="3"/>
  <c r="H1064" i="3"/>
  <c r="H1063" i="3"/>
  <c r="H1062" i="3"/>
  <c r="H1061" i="3"/>
  <c r="H1060" i="3"/>
  <c r="H1059" i="3"/>
  <c r="H1058" i="3"/>
  <c r="H1057" i="3"/>
  <c r="H1056" i="3"/>
  <c r="H1055" i="3"/>
  <c r="H1054" i="3"/>
  <c r="H1053" i="3"/>
  <c r="H1052" i="3"/>
  <c r="H1051" i="3"/>
  <c r="H1050" i="3"/>
  <c r="H1049" i="3"/>
  <c r="H1048" i="3"/>
  <c r="H1047" i="3"/>
  <c r="H1046" i="3"/>
  <c r="H1045" i="3"/>
  <c r="H1044" i="3"/>
  <c r="H1043" i="3"/>
  <c r="H1042" i="3"/>
  <c r="H1041" i="3"/>
  <c r="H1040" i="3"/>
  <c r="H1039" i="3"/>
  <c r="H1038" i="3"/>
  <c r="H1037" i="3"/>
  <c r="H1036" i="3"/>
  <c r="H1035" i="3"/>
  <c r="H1034" i="3"/>
  <c r="H1032" i="3"/>
  <c r="H1031" i="3"/>
  <c r="H1030" i="3"/>
  <c r="H1029" i="3"/>
  <c r="H1028" i="3"/>
  <c r="H1027" i="3"/>
  <c r="H1026" i="3"/>
  <c r="H1025" i="3"/>
  <c r="H1024" i="3"/>
  <c r="H1023" i="3"/>
  <c r="H1022" i="3"/>
  <c r="H1021" i="3"/>
  <c r="H1020" i="3"/>
  <c r="H1019" i="3"/>
  <c r="H1018" i="3"/>
  <c r="H1017" i="3"/>
  <c r="H1016" i="3"/>
  <c r="H1015" i="3"/>
  <c r="H1014" i="3"/>
  <c r="H1013" i="3"/>
  <c r="H1012" i="3"/>
  <c r="H1011" i="3"/>
  <c r="H1010" i="3"/>
  <c r="H1009" i="3"/>
  <c r="H1008" i="3"/>
  <c r="H1007" i="3"/>
  <c r="H1006" i="3"/>
  <c r="H1005" i="3"/>
  <c r="H1004" i="3"/>
  <c r="H1003" i="3"/>
  <c r="H1002" i="3"/>
  <c r="H1001" i="3"/>
  <c r="H1000" i="3"/>
  <c r="H999" i="3"/>
  <c r="H998" i="3"/>
  <c r="H997" i="3"/>
  <c r="H996" i="3"/>
  <c r="H995" i="3"/>
  <c r="H994" i="3"/>
  <c r="H993" i="3"/>
  <c r="H992" i="3"/>
  <c r="H991" i="3"/>
  <c r="H990" i="3"/>
  <c r="H989" i="3"/>
  <c r="H988" i="3"/>
  <c r="H987" i="3"/>
  <c r="H986" i="3"/>
  <c r="H985" i="3"/>
  <c r="H984" i="3"/>
  <c r="H983" i="3"/>
  <c r="H982" i="3"/>
  <c r="H981" i="3"/>
  <c r="H980" i="3"/>
  <c r="H979" i="3"/>
  <c r="H978" i="3"/>
  <c r="H977" i="3"/>
  <c r="H976" i="3"/>
  <c r="H975" i="3"/>
  <c r="H974" i="3"/>
  <c r="H973" i="3"/>
  <c r="H972" i="3"/>
  <c r="H971" i="3"/>
  <c r="H970" i="3"/>
  <c r="H969" i="3"/>
  <c r="H968" i="3"/>
  <c r="H967" i="3"/>
  <c r="H966" i="3"/>
  <c r="H965" i="3"/>
  <c r="H964" i="3"/>
  <c r="H963" i="3"/>
  <c r="H962" i="3"/>
  <c r="H954" i="3"/>
  <c r="H953" i="3"/>
  <c r="H952" i="3"/>
  <c r="H951" i="3"/>
  <c r="H950" i="3"/>
  <c r="H949" i="3"/>
  <c r="H948" i="3"/>
  <c r="H947" i="3"/>
  <c r="H946" i="3"/>
  <c r="H945" i="3"/>
  <c r="H944" i="3"/>
  <c r="H943" i="3"/>
  <c r="H942" i="3"/>
  <c r="H941" i="3"/>
  <c r="H940" i="3"/>
  <c r="H939" i="3"/>
  <c r="H938" i="3"/>
  <c r="H937" i="3"/>
  <c r="H936" i="3"/>
  <c r="H935" i="3"/>
  <c r="H934" i="3"/>
  <c r="H933" i="3"/>
  <c r="H932" i="3"/>
  <c r="H931" i="3"/>
  <c r="H930" i="3"/>
  <c r="H929" i="3"/>
  <c r="H928" i="3"/>
  <c r="H927" i="3"/>
  <c r="H926" i="3"/>
  <c r="H925" i="3"/>
  <c r="H924" i="3"/>
  <c r="H923" i="3"/>
  <c r="H922" i="3"/>
  <c r="H921" i="3"/>
  <c r="H920" i="3"/>
  <c r="H919" i="3"/>
  <c r="H918" i="3"/>
  <c r="H917" i="3"/>
  <c r="H916" i="3"/>
  <c r="H915" i="3"/>
  <c r="H913" i="3"/>
  <c r="H912" i="3"/>
  <c r="H911" i="3"/>
  <c r="H910" i="3"/>
  <c r="H909" i="3"/>
  <c r="H908" i="3"/>
  <c r="H907" i="3"/>
  <c r="H906" i="3"/>
  <c r="H905" i="3"/>
  <c r="H904" i="3"/>
  <c r="H903" i="3"/>
  <c r="H902" i="3"/>
  <c r="H901" i="3"/>
  <c r="H900" i="3"/>
  <c r="H899" i="3"/>
  <c r="H898" i="3"/>
  <c r="H897" i="3"/>
  <c r="H896" i="3"/>
  <c r="H895" i="3"/>
  <c r="H894" i="3"/>
  <c r="H893" i="3"/>
  <c r="H892" i="3"/>
  <c r="H891" i="3"/>
  <c r="H890" i="3"/>
  <c r="H889" i="3"/>
  <c r="H888" i="3"/>
  <c r="H887" i="3"/>
  <c r="H886" i="3"/>
  <c r="H885" i="3"/>
  <c r="H884" i="3"/>
  <c r="H883" i="3"/>
  <c r="H882" i="3"/>
  <c r="H881" i="3"/>
  <c r="H880" i="3"/>
  <c r="H879" i="3"/>
  <c r="H878" i="3"/>
  <c r="H877" i="3"/>
  <c r="H876" i="3"/>
  <c r="H875" i="3"/>
  <c r="H874" i="3"/>
  <c r="H873" i="3"/>
  <c r="H872" i="3"/>
  <c r="H871" i="3"/>
  <c r="H870" i="3"/>
  <c r="H869" i="3"/>
  <c r="H868" i="3"/>
  <c r="H867" i="3"/>
  <c r="H866" i="3"/>
  <c r="H865" i="3"/>
  <c r="H864" i="3"/>
  <c r="H863" i="3"/>
  <c r="H862" i="3"/>
  <c r="H861" i="3"/>
  <c r="H860" i="3"/>
  <c r="H859" i="3"/>
  <c r="H858" i="3"/>
  <c r="H857" i="3"/>
  <c r="H856" i="3"/>
  <c r="H855" i="3"/>
  <c r="H854" i="3"/>
  <c r="H853" i="3"/>
  <c r="H852" i="3"/>
  <c r="H851" i="3"/>
  <c r="H850" i="3"/>
  <c r="H849" i="3"/>
  <c r="H848" i="3"/>
  <c r="H847" i="3"/>
  <c r="H846" i="3"/>
  <c r="H845" i="3"/>
  <c r="H844" i="3"/>
  <c r="H843" i="3"/>
  <c r="H835" i="3"/>
  <c r="H834" i="3"/>
  <c r="H833" i="3"/>
  <c r="H832" i="3"/>
  <c r="H831" i="3"/>
  <c r="H830" i="3"/>
  <c r="H829" i="3"/>
  <c r="H828" i="3"/>
  <c r="H827" i="3"/>
  <c r="H826" i="3"/>
  <c r="H825" i="3"/>
  <c r="H824" i="3"/>
  <c r="H823" i="3"/>
  <c r="H822" i="3"/>
  <c r="H821" i="3"/>
  <c r="H820" i="3"/>
  <c r="H819" i="3"/>
  <c r="H818" i="3"/>
  <c r="H817" i="3"/>
  <c r="H816" i="3"/>
  <c r="H815" i="3"/>
  <c r="H814" i="3"/>
  <c r="H813" i="3"/>
  <c r="H812" i="3"/>
  <c r="H811" i="3"/>
  <c r="H810" i="3"/>
  <c r="H809" i="3"/>
  <c r="H808" i="3"/>
  <c r="H807" i="3"/>
  <c r="H806" i="3"/>
  <c r="H805" i="3"/>
  <c r="H804" i="3"/>
  <c r="H803" i="3"/>
  <c r="H802" i="3"/>
  <c r="H801" i="3"/>
  <c r="H800" i="3"/>
  <c r="H799" i="3"/>
  <c r="H798" i="3"/>
  <c r="H797" i="3"/>
  <c r="H796" i="3"/>
  <c r="H794" i="3"/>
  <c r="H793" i="3"/>
  <c r="H792" i="3"/>
  <c r="H791" i="3"/>
  <c r="H790" i="3"/>
  <c r="H789" i="3"/>
  <c r="H788" i="3"/>
  <c r="H787" i="3"/>
  <c r="H786" i="3"/>
  <c r="H785" i="3"/>
  <c r="H784" i="3"/>
  <c r="H783" i="3"/>
  <c r="H782" i="3"/>
  <c r="H781" i="3"/>
  <c r="H780" i="3"/>
  <c r="H779" i="3"/>
  <c r="H778" i="3"/>
  <c r="H777" i="3"/>
  <c r="H776" i="3"/>
  <c r="H775" i="3"/>
  <c r="H774" i="3"/>
  <c r="H773" i="3"/>
  <c r="H772" i="3"/>
  <c r="H771" i="3"/>
  <c r="H770" i="3"/>
  <c r="H769" i="3"/>
  <c r="H768" i="3"/>
  <c r="H767" i="3"/>
  <c r="H766" i="3"/>
  <c r="H765" i="3"/>
  <c r="H764" i="3"/>
  <c r="H763" i="3"/>
  <c r="H762" i="3"/>
  <c r="H761" i="3"/>
  <c r="H760" i="3"/>
  <c r="H759" i="3"/>
  <c r="H758" i="3"/>
  <c r="H757" i="3"/>
  <c r="H756" i="3"/>
  <c r="H755" i="3"/>
  <c r="H754" i="3"/>
  <c r="H753" i="3"/>
  <c r="H752" i="3"/>
  <c r="H751" i="3"/>
  <c r="H750" i="3"/>
  <c r="H749" i="3"/>
  <c r="H748" i="3"/>
  <c r="H747" i="3"/>
  <c r="H746" i="3"/>
  <c r="H745" i="3"/>
  <c r="H744" i="3"/>
  <c r="H743" i="3"/>
  <c r="H742" i="3"/>
  <c r="H741" i="3"/>
  <c r="H740" i="3"/>
  <c r="H739" i="3"/>
  <c r="H738" i="3"/>
  <c r="H737" i="3"/>
  <c r="H736" i="3"/>
  <c r="H735" i="3"/>
  <c r="H734" i="3"/>
  <c r="H733" i="3"/>
  <c r="H732" i="3"/>
  <c r="H731" i="3"/>
  <c r="H730" i="3"/>
  <c r="H729" i="3"/>
  <c r="H728" i="3"/>
  <c r="H727" i="3"/>
  <c r="H726" i="3"/>
  <c r="H725" i="3"/>
  <c r="H724" i="3"/>
  <c r="H716" i="3"/>
  <c r="H715" i="3"/>
  <c r="H714" i="3"/>
  <c r="H713" i="3"/>
  <c r="H712" i="3"/>
  <c r="H711" i="3"/>
  <c r="H710" i="3"/>
  <c r="H709" i="3"/>
  <c r="H708" i="3"/>
  <c r="H707" i="3"/>
  <c r="H706" i="3"/>
  <c r="H705" i="3"/>
  <c r="H704" i="3"/>
  <c r="H703" i="3"/>
  <c r="H702" i="3"/>
  <c r="H701" i="3"/>
  <c r="H700" i="3"/>
  <c r="H699" i="3"/>
  <c r="H698" i="3"/>
  <c r="H697" i="3"/>
  <c r="H696" i="3"/>
  <c r="H695" i="3"/>
  <c r="H694" i="3"/>
  <c r="H693" i="3"/>
  <c r="H692" i="3"/>
  <c r="H691" i="3"/>
  <c r="H690" i="3"/>
  <c r="H689" i="3"/>
  <c r="H688" i="3"/>
  <c r="H687" i="3"/>
  <c r="H686" i="3"/>
  <c r="H685" i="3"/>
  <c r="H684" i="3"/>
  <c r="H683" i="3"/>
  <c r="H682" i="3"/>
  <c r="H681" i="3"/>
  <c r="H680" i="3"/>
  <c r="H679" i="3"/>
  <c r="H678" i="3"/>
  <c r="H677" i="3"/>
  <c r="H675" i="3"/>
  <c r="H674" i="3"/>
  <c r="H673" i="3"/>
  <c r="H672" i="3"/>
  <c r="H671" i="3"/>
  <c r="H670" i="3"/>
  <c r="H669" i="3"/>
  <c r="H668" i="3"/>
  <c r="H667" i="3"/>
  <c r="H666" i="3"/>
  <c r="H665" i="3"/>
  <c r="H664" i="3"/>
  <c r="H663" i="3"/>
  <c r="H662" i="3"/>
  <c r="H661" i="3"/>
  <c r="H660" i="3"/>
  <c r="H659" i="3"/>
  <c r="H658" i="3"/>
  <c r="H657" i="3"/>
  <c r="H656" i="3"/>
  <c r="H655" i="3"/>
  <c r="H654" i="3"/>
  <c r="H653" i="3"/>
  <c r="H652" i="3"/>
  <c r="H651" i="3"/>
  <c r="H650" i="3"/>
  <c r="H649" i="3"/>
  <c r="H648" i="3"/>
  <c r="H647" i="3"/>
  <c r="H646" i="3"/>
  <c r="H645" i="3"/>
  <c r="H644" i="3"/>
  <c r="H643" i="3"/>
  <c r="H642" i="3"/>
  <c r="H641" i="3"/>
  <c r="H640" i="3"/>
  <c r="H639" i="3"/>
  <c r="H638" i="3"/>
  <c r="H637" i="3"/>
  <c r="H636" i="3"/>
  <c r="H635" i="3"/>
  <c r="H634" i="3"/>
  <c r="H633" i="3"/>
  <c r="H632" i="3"/>
  <c r="H631" i="3"/>
  <c r="H630" i="3"/>
  <c r="H629" i="3"/>
  <c r="H628" i="3"/>
  <c r="H627" i="3"/>
  <c r="H626" i="3"/>
  <c r="H625" i="3"/>
  <c r="H624" i="3"/>
  <c r="H623" i="3"/>
  <c r="H622" i="3"/>
  <c r="H621" i="3"/>
  <c r="H620" i="3"/>
  <c r="H619" i="3"/>
  <c r="H618" i="3"/>
  <c r="H617" i="3"/>
  <c r="H616" i="3"/>
  <c r="H615" i="3"/>
  <c r="H614" i="3"/>
  <c r="H613" i="3"/>
  <c r="H612" i="3"/>
  <c r="H611" i="3"/>
  <c r="H610" i="3"/>
  <c r="H609" i="3"/>
  <c r="H608" i="3"/>
  <c r="H607" i="3"/>
  <c r="H606" i="3"/>
  <c r="H605" i="3"/>
  <c r="H597" i="3"/>
  <c r="H596" i="3"/>
  <c r="H595" i="3"/>
  <c r="H594" i="3"/>
  <c r="H593" i="3"/>
  <c r="H592" i="3"/>
  <c r="H591" i="3"/>
  <c r="H590" i="3"/>
  <c r="H589" i="3"/>
  <c r="H588" i="3"/>
  <c r="H587" i="3"/>
  <c r="H586" i="3"/>
  <c r="H585" i="3"/>
  <c r="H584" i="3"/>
  <c r="H583" i="3"/>
  <c r="H582" i="3"/>
  <c r="H581" i="3"/>
  <c r="H580" i="3"/>
  <c r="H579" i="3"/>
  <c r="H578" i="3"/>
  <c r="H577" i="3"/>
  <c r="H576" i="3"/>
  <c r="H575" i="3"/>
  <c r="H574" i="3"/>
  <c r="H573" i="3"/>
  <c r="H572" i="3"/>
  <c r="H571" i="3"/>
  <c r="H570" i="3"/>
  <c r="H569" i="3"/>
  <c r="H568" i="3"/>
  <c r="H567" i="3"/>
  <c r="H566" i="3"/>
  <c r="H565" i="3"/>
  <c r="H564" i="3"/>
  <c r="H563" i="3"/>
  <c r="H562" i="3"/>
  <c r="H561" i="3"/>
  <c r="H560" i="3"/>
  <c r="H559" i="3"/>
  <c r="H558" i="3"/>
  <c r="H556" i="3"/>
  <c r="H555" i="3"/>
  <c r="H554" i="3"/>
  <c r="H553" i="3"/>
  <c r="H552" i="3"/>
  <c r="H551" i="3"/>
  <c r="H550" i="3"/>
  <c r="H549" i="3"/>
  <c r="H548" i="3"/>
  <c r="H547" i="3"/>
  <c r="H546" i="3"/>
  <c r="H545" i="3"/>
  <c r="H544" i="3"/>
  <c r="H543" i="3"/>
  <c r="H542" i="3"/>
  <c r="H541" i="3"/>
  <c r="H540" i="3"/>
  <c r="H539" i="3"/>
  <c r="H538" i="3"/>
  <c r="H537" i="3"/>
  <c r="H536" i="3"/>
  <c r="H535" i="3"/>
  <c r="H534" i="3"/>
  <c r="H533" i="3"/>
  <c r="H532" i="3"/>
  <c r="H531" i="3"/>
  <c r="H530" i="3"/>
  <c r="H529" i="3"/>
  <c r="H528" i="3"/>
  <c r="H527" i="3"/>
  <c r="H526" i="3"/>
  <c r="H525" i="3"/>
  <c r="H524" i="3"/>
  <c r="H523" i="3"/>
  <c r="H522" i="3"/>
  <c r="H521" i="3"/>
  <c r="H520" i="3"/>
  <c r="H519" i="3"/>
  <c r="H518" i="3"/>
  <c r="H517" i="3"/>
  <c r="H516" i="3"/>
  <c r="H515" i="3"/>
  <c r="H514" i="3"/>
  <c r="H513" i="3"/>
  <c r="H512" i="3"/>
  <c r="H511" i="3"/>
  <c r="H510" i="3"/>
  <c r="H509" i="3"/>
  <c r="H508" i="3"/>
  <c r="H507" i="3"/>
  <c r="H506" i="3"/>
  <c r="H505" i="3"/>
  <c r="H504" i="3"/>
  <c r="H503" i="3"/>
  <c r="H502" i="3"/>
  <c r="H501" i="3"/>
  <c r="H500" i="3"/>
  <c r="H499" i="3"/>
  <c r="H498" i="3"/>
  <c r="H497" i="3"/>
  <c r="H496" i="3"/>
  <c r="H495" i="3"/>
  <c r="H494" i="3"/>
  <c r="H493" i="3"/>
  <c r="H492" i="3"/>
  <c r="H491" i="3"/>
  <c r="H490" i="3"/>
  <c r="H489" i="3"/>
  <c r="H488" i="3"/>
  <c r="H487" i="3"/>
  <c r="H486" i="3"/>
  <c r="H478" i="3"/>
  <c r="H477" i="3"/>
  <c r="H476" i="3"/>
  <c r="H475" i="3"/>
  <c r="H474" i="3"/>
  <c r="H473" i="3"/>
  <c r="H472" i="3"/>
  <c r="H471" i="3"/>
  <c r="H470" i="3"/>
  <c r="H469" i="3"/>
  <c r="H468" i="3"/>
  <c r="H467" i="3"/>
  <c r="H466" i="3"/>
  <c r="H465" i="3"/>
  <c r="H464" i="3"/>
  <c r="H463" i="3"/>
  <c r="H462" i="3"/>
  <c r="H461" i="3"/>
  <c r="H460" i="3"/>
  <c r="H459" i="3"/>
  <c r="H458" i="3"/>
  <c r="H457" i="3"/>
  <c r="H456" i="3"/>
  <c r="H455" i="3"/>
  <c r="H454" i="3"/>
  <c r="H453" i="3"/>
  <c r="H452" i="3"/>
  <c r="H451" i="3"/>
  <c r="H450" i="3"/>
  <c r="H449" i="3"/>
  <c r="H448" i="3"/>
  <c r="H447" i="3"/>
  <c r="H446" i="3"/>
  <c r="H445" i="3"/>
  <c r="H444" i="3"/>
  <c r="H443" i="3"/>
  <c r="H442" i="3"/>
  <c r="H441" i="3"/>
  <c r="H440" i="3"/>
  <c r="H439" i="3"/>
  <c r="H437" i="3"/>
  <c r="H436" i="3"/>
  <c r="H435" i="3"/>
  <c r="H434" i="3"/>
  <c r="H433" i="3"/>
  <c r="H432" i="3"/>
  <c r="H431" i="3"/>
  <c r="H430" i="3"/>
  <c r="H429" i="3"/>
  <c r="H428" i="3"/>
  <c r="H427" i="3"/>
  <c r="H426" i="3"/>
  <c r="H425" i="3"/>
  <c r="H424" i="3"/>
  <c r="H423" i="3"/>
  <c r="H422" i="3"/>
  <c r="H421" i="3"/>
  <c r="H420" i="3"/>
  <c r="H419" i="3"/>
  <c r="H418" i="3"/>
  <c r="H417" i="3"/>
  <c r="H416" i="3"/>
  <c r="H415" i="3"/>
  <c r="H414" i="3"/>
  <c r="H413" i="3"/>
  <c r="H412" i="3"/>
  <c r="H411" i="3"/>
  <c r="H410" i="3"/>
  <c r="H409" i="3"/>
  <c r="H408" i="3"/>
  <c r="H407" i="3"/>
  <c r="H406" i="3"/>
  <c r="H405" i="3"/>
  <c r="H404" i="3"/>
  <c r="H403" i="3"/>
  <c r="H402" i="3"/>
  <c r="H401" i="3"/>
  <c r="H400" i="3"/>
  <c r="H399" i="3"/>
  <c r="H398" i="3"/>
  <c r="H397" i="3"/>
  <c r="H396" i="3"/>
  <c r="H395" i="3"/>
  <c r="H394" i="3"/>
  <c r="H393" i="3"/>
  <c r="H392" i="3"/>
  <c r="H391" i="3"/>
  <c r="H390" i="3"/>
  <c r="H389" i="3"/>
  <c r="H388" i="3"/>
  <c r="H387" i="3"/>
  <c r="H386" i="3"/>
  <c r="H385" i="3"/>
  <c r="H384" i="3"/>
  <c r="H383" i="3"/>
  <c r="H382" i="3"/>
  <c r="H381" i="3"/>
  <c r="H380" i="3"/>
  <c r="H379" i="3"/>
  <c r="H378" i="3"/>
  <c r="H377" i="3"/>
  <c r="H376" i="3"/>
  <c r="H375" i="3"/>
  <c r="H374" i="3"/>
  <c r="H373" i="3"/>
  <c r="H372" i="3"/>
  <c r="H371" i="3"/>
  <c r="H370" i="3"/>
  <c r="H369" i="3"/>
  <c r="H368" i="3"/>
  <c r="H367" i="3"/>
  <c r="H359" i="3"/>
  <c r="H358" i="3"/>
  <c r="H357" i="3"/>
  <c r="H356" i="3"/>
  <c r="H355" i="3"/>
  <c r="H354" i="3"/>
  <c r="H353" i="3"/>
  <c r="H352" i="3"/>
  <c r="H351" i="3"/>
  <c r="H350" i="3"/>
  <c r="H349" i="3"/>
  <c r="H348" i="3"/>
  <c r="H347" i="3"/>
  <c r="H346" i="3"/>
  <c r="H345" i="3"/>
  <c r="H344" i="3"/>
  <c r="H343" i="3"/>
  <c r="H342" i="3"/>
  <c r="H341" i="3"/>
  <c r="H340" i="3"/>
  <c r="H339" i="3"/>
  <c r="H338" i="3"/>
  <c r="H337" i="3"/>
  <c r="H336" i="3"/>
  <c r="H335" i="3"/>
  <c r="H334" i="3"/>
  <c r="H333" i="3"/>
  <c r="H332" i="3"/>
  <c r="H331" i="3"/>
  <c r="H330" i="3"/>
  <c r="H329" i="3"/>
  <c r="H328" i="3"/>
  <c r="H327" i="3"/>
  <c r="H326" i="3"/>
  <c r="H325" i="3"/>
  <c r="H324" i="3"/>
  <c r="H323" i="3"/>
  <c r="H322" i="3"/>
  <c r="H321" i="3"/>
  <c r="H320" i="3"/>
  <c r="H318" i="3"/>
  <c r="H317" i="3"/>
  <c r="H316" i="3"/>
  <c r="H315" i="3"/>
  <c r="H314" i="3"/>
  <c r="H313" i="3"/>
  <c r="H312" i="3"/>
  <c r="H311" i="3"/>
  <c r="H310" i="3"/>
  <c r="H309" i="3"/>
  <c r="H308" i="3"/>
  <c r="H307" i="3"/>
  <c r="H306" i="3"/>
  <c r="H305" i="3"/>
  <c r="H304" i="3"/>
  <c r="H303" i="3"/>
  <c r="H302" i="3"/>
  <c r="H301" i="3"/>
  <c r="H300" i="3"/>
  <c r="H299" i="3"/>
  <c r="H298" i="3"/>
  <c r="H297" i="3"/>
  <c r="H296" i="3"/>
  <c r="H295" i="3"/>
  <c r="H294" i="3"/>
  <c r="H293" i="3"/>
  <c r="H292" i="3"/>
  <c r="H291" i="3"/>
  <c r="H290" i="3"/>
  <c r="H289" i="3"/>
  <c r="H288" i="3"/>
  <c r="H287" i="3"/>
  <c r="H286" i="3"/>
  <c r="H285" i="3"/>
  <c r="H284" i="3"/>
  <c r="H283" i="3"/>
  <c r="H282" i="3"/>
  <c r="H281" i="3"/>
  <c r="H280" i="3"/>
  <c r="H279" i="3"/>
  <c r="H278" i="3"/>
  <c r="H277" i="3"/>
  <c r="H276" i="3"/>
  <c r="H275" i="3"/>
  <c r="H274" i="3"/>
  <c r="H273" i="3"/>
  <c r="H272" i="3"/>
  <c r="H271" i="3"/>
  <c r="H270" i="3"/>
  <c r="H269" i="3"/>
  <c r="H268" i="3"/>
  <c r="H267" i="3"/>
  <c r="H266" i="3"/>
  <c r="H265" i="3"/>
  <c r="H264" i="3"/>
  <c r="H263" i="3"/>
  <c r="H262" i="3"/>
  <c r="H261" i="3"/>
  <c r="H260" i="3"/>
  <c r="H259" i="3"/>
  <c r="H258" i="3"/>
  <c r="H257" i="3"/>
  <c r="H256" i="3"/>
  <c r="H255" i="3"/>
  <c r="H254" i="3"/>
  <c r="H253" i="3"/>
  <c r="H252" i="3"/>
  <c r="H251" i="3"/>
  <c r="H250" i="3"/>
  <c r="H249" i="3"/>
  <c r="H248" i="3"/>
  <c r="H240" i="3"/>
  <c r="H239" i="3"/>
  <c r="H238" i="3"/>
  <c r="H237" i="3"/>
  <c r="H236" i="3"/>
  <c r="H235" i="3"/>
  <c r="H234" i="3"/>
  <c r="H233" i="3"/>
  <c r="H232" i="3"/>
  <c r="H231" i="3"/>
  <c r="H230" i="3"/>
  <c r="H229" i="3"/>
  <c r="H228" i="3"/>
  <c r="H227" i="3"/>
  <c r="H226" i="3"/>
  <c r="H225" i="3"/>
  <c r="H224" i="3"/>
  <c r="H223" i="3"/>
  <c r="H222" i="3"/>
  <c r="H221" i="3"/>
  <c r="H220" i="3"/>
  <c r="H219" i="3"/>
  <c r="H218" i="3"/>
  <c r="H217" i="3"/>
  <c r="H216" i="3"/>
  <c r="H215" i="3"/>
  <c r="H214" i="3"/>
  <c r="H213" i="3"/>
  <c r="H212" i="3"/>
  <c r="H211" i="3"/>
  <c r="H210" i="3"/>
  <c r="H209" i="3"/>
  <c r="H208" i="3"/>
  <c r="H207" i="3"/>
  <c r="H206" i="3"/>
  <c r="H205" i="3"/>
  <c r="H204" i="3"/>
  <c r="H203" i="3"/>
  <c r="H202" i="3"/>
  <c r="H201" i="3"/>
  <c r="H199" i="3"/>
  <c r="H198" i="3"/>
  <c r="H197" i="3"/>
  <c r="H196" i="3"/>
  <c r="H195" i="3"/>
  <c r="H194" i="3"/>
  <c r="H193" i="3"/>
  <c r="H192" i="3"/>
  <c r="H191" i="3"/>
  <c r="H190" i="3"/>
  <c r="H189" i="3"/>
  <c r="H188" i="3"/>
  <c r="H187" i="3"/>
  <c r="H186" i="3"/>
  <c r="H185" i="3"/>
  <c r="H184" i="3"/>
  <c r="H183" i="3"/>
  <c r="H182" i="3"/>
  <c r="H181" i="3"/>
  <c r="H180" i="3"/>
  <c r="H179" i="3"/>
  <c r="H178" i="3"/>
  <c r="H177" i="3"/>
  <c r="H176" i="3"/>
  <c r="H175" i="3"/>
  <c r="H174" i="3"/>
  <c r="H173" i="3"/>
  <c r="H172" i="3"/>
  <c r="H171" i="3"/>
  <c r="H170" i="3"/>
  <c r="H169" i="3"/>
  <c r="H168" i="3"/>
  <c r="H167" i="3"/>
  <c r="H166" i="3"/>
  <c r="H165" i="3"/>
  <c r="H164" i="3"/>
  <c r="H163" i="3"/>
  <c r="H162" i="3"/>
  <c r="H161" i="3"/>
  <c r="H160" i="3"/>
  <c r="H159" i="3"/>
  <c r="H158" i="3"/>
  <c r="H157" i="3"/>
  <c r="H156" i="3"/>
  <c r="H155" i="3"/>
  <c r="H154" i="3"/>
  <c r="H153" i="3"/>
  <c r="H152" i="3"/>
  <c r="H151" i="3"/>
  <c r="H150" i="3"/>
  <c r="H149" i="3"/>
  <c r="H148" i="3"/>
  <c r="H147" i="3"/>
  <c r="H146" i="3"/>
  <c r="H145" i="3"/>
  <c r="H144" i="3"/>
  <c r="H143" i="3"/>
  <c r="H142" i="3"/>
  <c r="H141" i="3"/>
  <c r="H140" i="3"/>
  <c r="H139" i="3"/>
  <c r="H138" i="3"/>
  <c r="H137" i="3"/>
  <c r="H136" i="3"/>
  <c r="H135" i="3"/>
  <c r="H134" i="3"/>
  <c r="H133" i="3"/>
  <c r="H132" i="3"/>
  <c r="H131" i="3"/>
  <c r="H130" i="3"/>
  <c r="H129" i="3"/>
  <c r="H121" i="3"/>
  <c r="H120" i="3"/>
  <c r="H119" i="3"/>
  <c r="H118" i="3"/>
  <c r="H117" i="3"/>
  <c r="H116" i="3"/>
  <c r="H115" i="3"/>
  <c r="H114" i="3"/>
  <c r="H113" i="3"/>
  <c r="H112" i="3"/>
  <c r="H111" i="3"/>
  <c r="H110" i="3"/>
  <c r="H109" i="3"/>
  <c r="H108" i="3"/>
  <c r="H107" i="3"/>
  <c r="H106" i="3"/>
  <c r="H105" i="3"/>
  <c r="H104" i="3"/>
  <c r="H103" i="3"/>
  <c r="H102" i="3"/>
  <c r="H101" i="3"/>
  <c r="H100" i="3"/>
  <c r="H99" i="3"/>
  <c r="H98" i="3"/>
  <c r="H97" i="3"/>
  <c r="H96" i="3"/>
  <c r="H95" i="3"/>
  <c r="H94" i="3"/>
  <c r="H93" i="3"/>
  <c r="H92" i="3"/>
  <c r="H91" i="3"/>
  <c r="H90" i="3"/>
  <c r="H89" i="3"/>
  <c r="H88" i="3"/>
  <c r="H87" i="3"/>
  <c r="H86" i="3"/>
  <c r="H85" i="3"/>
  <c r="H84" i="3"/>
  <c r="H83" i="3"/>
  <c r="H82" i="3"/>
  <c r="H80" i="3"/>
  <c r="H79" i="3"/>
  <c r="H78"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H36" i="3"/>
  <c r="H35" i="3"/>
  <c r="H34" i="3"/>
  <c r="H33" i="3"/>
  <c r="H32" i="3"/>
  <c r="H31" i="3"/>
  <c r="H30" i="3"/>
  <c r="H29" i="3"/>
  <c r="H28" i="3"/>
  <c r="H27" i="3"/>
  <c r="H26" i="3"/>
  <c r="H25" i="3"/>
  <c r="H24" i="3"/>
  <c r="H23" i="3"/>
  <c r="H22" i="3"/>
  <c r="H21" i="3"/>
  <c r="H20" i="3"/>
  <c r="H19" i="3"/>
  <c r="H18" i="3"/>
  <c r="H17" i="3"/>
  <c r="H16" i="3"/>
  <c r="H15" i="3"/>
  <c r="H14" i="3"/>
  <c r="H13" i="3"/>
  <c r="H12" i="3"/>
  <c r="H11" i="3"/>
  <c r="H10" i="3"/>
  <c r="B8096" i="3" l="1"/>
  <c r="B7977" i="3"/>
  <c r="B7858" i="3"/>
  <c r="B7739" i="3"/>
  <c r="B7620" i="3"/>
  <c r="B7501" i="3"/>
  <c r="B7382" i="3"/>
  <c r="B7263" i="3"/>
  <c r="B7144" i="3"/>
  <c r="B7025" i="3"/>
  <c r="B6906" i="3"/>
  <c r="B6787" i="3"/>
  <c r="B6668" i="3"/>
  <c r="B6549" i="3"/>
  <c r="B6430" i="3"/>
  <c r="B6311" i="3"/>
  <c r="B6192" i="3"/>
  <c r="B6073" i="3"/>
  <c r="B5954" i="3"/>
  <c r="B5835" i="3"/>
  <c r="B5716" i="3"/>
  <c r="B5597" i="3"/>
  <c r="B5478" i="3"/>
  <c r="B5359" i="3"/>
  <c r="B5240" i="3"/>
  <c r="B5121" i="3"/>
  <c r="B5002" i="3"/>
  <c r="B4883" i="3"/>
  <c r="B4764" i="3"/>
  <c r="B4645" i="3"/>
  <c r="B4526" i="3"/>
  <c r="B4407" i="3"/>
  <c r="B4288" i="3"/>
  <c r="B4169" i="3"/>
  <c r="B4050" i="3"/>
  <c r="B3931" i="3"/>
  <c r="B3812" i="3"/>
  <c r="B3693" i="3"/>
  <c r="B3574" i="3"/>
  <c r="B3455" i="3"/>
  <c r="B3336" i="3"/>
  <c r="B3217" i="3"/>
  <c r="B3098" i="3"/>
  <c r="B2979" i="3"/>
  <c r="B2860" i="3"/>
  <c r="B2741" i="3"/>
  <c r="B2622" i="3"/>
  <c r="B2503" i="3"/>
  <c r="B2384" i="3"/>
  <c r="B2265" i="3"/>
  <c r="B2146" i="3"/>
  <c r="B2027" i="3"/>
  <c r="B1908" i="3"/>
  <c r="B1789" i="3"/>
  <c r="B1670" i="3"/>
  <c r="B1551" i="3"/>
  <c r="B1432" i="3"/>
  <c r="B1313" i="3"/>
  <c r="B1194" i="3"/>
  <c r="B1075" i="3"/>
  <c r="B956" i="3"/>
  <c r="B837" i="3"/>
  <c r="B718" i="3"/>
  <c r="B599" i="3"/>
  <c r="B480" i="3"/>
  <c r="B361" i="3"/>
  <c r="B242" i="3"/>
  <c r="B123" i="3"/>
  <c r="B4" i="3"/>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15" i="1"/>
  <c r="I14" i="1"/>
  <c r="I13" i="1"/>
  <c r="I12" i="1"/>
  <c r="I11" i="1"/>
  <c r="I10" i="1"/>
  <c r="I9" i="1"/>
  <c r="I8" i="1"/>
  <c r="I7" i="1"/>
</calcChain>
</file>

<file path=xl/sharedStrings.xml><?xml version="1.0" encoding="utf-8"?>
<sst xmlns="http://schemas.openxmlformats.org/spreadsheetml/2006/main" count="11157" uniqueCount="681">
  <si>
    <t>高齢者の日常生活・地域社会への参加に関する調査_基本軸クロス</t>
  </si>
  <si>
    <t>No</t>
  </si>
  <si>
    <t>表頭</t>
  </si>
  <si>
    <t>アイテム名</t>
  </si>
  <si>
    <t>タイトル</t>
  </si>
  <si>
    <t>型</t>
  </si>
  <si>
    <t>表側</t>
  </si>
  <si>
    <t>%</t>
  </si>
  <si>
    <t>アイテム条件</t>
  </si>
  <si>
    <t>出力条件</t>
  </si>
  <si>
    <t>表肩</t>
  </si>
  <si>
    <t>表頭:[F1]Ｆ１　性別(SA)</t>
  </si>
  <si>
    <t>表側:[Axis1]基本軸(MA)</t>
  </si>
  <si>
    <t>全体</t>
  </si>
  <si>
    <t>男性</t>
  </si>
  <si>
    <t>女性</t>
  </si>
  <si>
    <t>Ｆ１ 性</t>
  </si>
  <si>
    <t xml:space="preserve"> </t>
  </si>
  <si>
    <t>Ｆ１ 性×Ｆ２ 年齢</t>
  </si>
  <si>
    <t>男女計</t>
  </si>
  <si>
    <t>６０～６４歳</t>
  </si>
  <si>
    <t>６５～６９歳</t>
  </si>
  <si>
    <t>７０～７４歳</t>
  </si>
  <si>
    <t>７５～７９歳</t>
  </si>
  <si>
    <t>８０歳以上</t>
  </si>
  <si>
    <t>６５歳以上（再掲）</t>
  </si>
  <si>
    <t>７５歳以上（再掲）</t>
  </si>
  <si>
    <t>Ｆ１ 性×Ｆ３ 未既婚</t>
  </si>
  <si>
    <t>結婚したことがない</t>
  </si>
  <si>
    <t>現在、配偶者あるいはパートナーがいる</t>
  </si>
  <si>
    <t>配偶者あるいはパートナーとは離別している</t>
  </si>
  <si>
    <t>配偶者あるいはパートナーは死亡している</t>
  </si>
  <si>
    <t>不明・無回答</t>
  </si>
  <si>
    <t>Ｆ４ 子供の有無（同居・別居別）</t>
  </si>
  <si>
    <t>子供あり（同居のみ）</t>
  </si>
  <si>
    <t>子供あり（別居のみ）</t>
  </si>
  <si>
    <t>子供あり（同居・別居ともに）</t>
  </si>
  <si>
    <t>子供はいない</t>
  </si>
  <si>
    <t>Ｆ５ 同居者</t>
  </si>
  <si>
    <t>ひとり暮らし</t>
  </si>
  <si>
    <t>配偶者（夫又は妻）</t>
  </si>
  <si>
    <t>あなた又は配偶者の親</t>
  </si>
  <si>
    <t>子ども</t>
  </si>
  <si>
    <t>子どもの配偶者</t>
  </si>
  <si>
    <t>孫</t>
  </si>
  <si>
    <t>兄弟姉妹</t>
  </si>
  <si>
    <t>その他</t>
  </si>
  <si>
    <t>Ｆ６ 現在の収入のある仕事</t>
  </si>
  <si>
    <t>自営農林漁業（家族従業者も含む）</t>
  </si>
  <si>
    <t>自営商工サービス業（家族従業者も含む）</t>
  </si>
  <si>
    <t>会社または団体の役員</t>
  </si>
  <si>
    <t>フルタイムの被雇用者</t>
  </si>
  <si>
    <t>パートタイム・臨時の被雇用者</t>
  </si>
  <si>
    <t>収入の伴う仕事をしている（再掲）</t>
  </si>
  <si>
    <t>収入の伴う仕事はしていない</t>
  </si>
  <si>
    <t>Ｆ７ これまでに一番長くした仕事</t>
  </si>
  <si>
    <t>専業主婦・主夫</t>
  </si>
  <si>
    <t>仕事についたことはない</t>
  </si>
  <si>
    <t>Ｆ８ 住居形態</t>
  </si>
  <si>
    <t>持家（一戸建て）</t>
  </si>
  <si>
    <t>持家（分譲マンション等の集合住宅）</t>
  </si>
  <si>
    <t>賃貸住宅（一戸建て）</t>
  </si>
  <si>
    <t>賃貸住宅（アパート、マンション、公営・公団等の集合住宅）</t>
  </si>
  <si>
    <t>給与住宅（社宅・官公舎など）</t>
  </si>
  <si>
    <t>高齢者向け住宅・施設</t>
  </si>
  <si>
    <t>持家（再掲）</t>
  </si>
  <si>
    <t>賃貸住宅（再掲）</t>
  </si>
  <si>
    <t>Ｆ９ 経済的な暮らし向き</t>
  </si>
  <si>
    <t>家計にゆとりがあり、まったく心配なく暮らしている</t>
  </si>
  <si>
    <t>家計にあまりゆとりはないが、それほど心配なく暮らしている</t>
  </si>
  <si>
    <t>家計にゆとりがなく、多少心配である</t>
  </si>
  <si>
    <t>家計が苦しく、非常に心配である</t>
  </si>
  <si>
    <t>Ｆ１０ １か月当たりの平均収入</t>
  </si>
  <si>
    <t>5万円未満（年額では60万円未満）</t>
  </si>
  <si>
    <t>5万円～10万円未満（年額では60万円～120万円未満）</t>
  </si>
  <si>
    <t>10万円～15万円未満（年額では120万円～180万円未満）</t>
  </si>
  <si>
    <t>15万円～20万円未満（年額では180万円～240万円未満）</t>
  </si>
  <si>
    <t>20万円～25万円未満（年額では240万円～300万円未満）</t>
  </si>
  <si>
    <t>25万円～30万円未満（年額では300万円～360万円未満）</t>
  </si>
  <si>
    <t>30万円～40万円未満（年額では360万円～480万円未満）</t>
  </si>
  <si>
    <t>40万円～60万円未満（年額では480万円～720万円未満）</t>
  </si>
  <si>
    <t>60万円～80万円未満（年額では720万円～960万円未満）</t>
  </si>
  <si>
    <t>80万円以上（年額では960万円以上）</t>
  </si>
  <si>
    <t>収入はない</t>
  </si>
  <si>
    <t>Ｆ１１ 現在の健康状態</t>
  </si>
  <si>
    <t>良い</t>
  </si>
  <si>
    <t>まあ良い</t>
  </si>
  <si>
    <t>普通</t>
  </si>
  <si>
    <t>あまり良くない</t>
  </si>
  <si>
    <t>良くない</t>
  </si>
  <si>
    <t>＊都市規模</t>
  </si>
  <si>
    <t>大都市（東京都23区・政令指定都市）</t>
  </si>
  <si>
    <t>中都市（人口10万人以上の市）</t>
  </si>
  <si>
    <t>小都市（人口10万人未満の市）</t>
  </si>
  <si>
    <t>町村</t>
  </si>
  <si>
    <t>＊地域</t>
  </si>
  <si>
    <t>北海道・東北</t>
  </si>
  <si>
    <t>関東</t>
  </si>
  <si>
    <t>中部（北陸・東山・東海）</t>
  </si>
  <si>
    <t>近畿</t>
  </si>
  <si>
    <t>中国・四国</t>
  </si>
  <si>
    <t>九州</t>
  </si>
  <si>
    <t>F1</t>
  </si>
  <si>
    <t>Ｆ１　性別</t>
  </si>
  <si>
    <t>SA</t>
  </si>
  <si>
    <t>Axis1</t>
  </si>
  <si>
    <t>基本軸</t>
  </si>
  <si>
    <t>MA</t>
  </si>
  <si>
    <t>表頭:[nF2]ｎＦ２　年齢(MA)</t>
  </si>
  <si>
    <t>nF2</t>
  </si>
  <si>
    <t>ｎＦ２　年齢</t>
  </si>
  <si>
    <t>表頭:[F2]Ｆ２　満年齢(RN)</t>
  </si>
  <si>
    <t>母数</t>
  </si>
  <si>
    <t>総和</t>
  </si>
  <si>
    <t>平均値</t>
  </si>
  <si>
    <t>最小値</t>
  </si>
  <si>
    <t>最大値</t>
  </si>
  <si>
    <t>中央値</t>
  </si>
  <si>
    <t>標準偏差</t>
  </si>
  <si>
    <t>分散</t>
  </si>
  <si>
    <t>F2</t>
  </si>
  <si>
    <t>Ｆ２　満年齢</t>
  </si>
  <si>
    <t>RN</t>
  </si>
  <si>
    <t>表頭:[F3]Ｆ３　未既婚(SA)</t>
  </si>
  <si>
    <t>配偶者あるいはパートナーとは離婚している</t>
  </si>
  <si>
    <t>F3</t>
  </si>
  <si>
    <t>Ｆ３　未既婚</t>
  </si>
  <si>
    <t>表頭:[F4]Ｆ４　子供の有無（同居・別居別）(SA)</t>
  </si>
  <si>
    <t>F4</t>
  </si>
  <si>
    <t>Ｆ４　子供の有無（同居・別居別）</t>
  </si>
  <si>
    <t>表頭:[F5]Ｆ５　同居者(MA)</t>
  </si>
  <si>
    <t>F5</t>
  </si>
  <si>
    <t>Ｆ５　同居者</t>
  </si>
  <si>
    <t>表頭:[F6]Ｆ６　現在の収入のある仕事(SA)</t>
  </si>
  <si>
    <t>F6</t>
  </si>
  <si>
    <t>Ｆ６　現在の収入のある仕事</t>
  </si>
  <si>
    <t>表頭:[F7]Ｆ７　これまでに一番長くした仕事(SA)</t>
  </si>
  <si>
    <t>仕事についたことがない</t>
  </si>
  <si>
    <t>F7</t>
  </si>
  <si>
    <t>Ｆ７　これまでに一番長くした仕事</t>
  </si>
  <si>
    <t>表頭:[F8]Ｆ８　住居形態(SA)</t>
  </si>
  <si>
    <t>F8</t>
  </si>
  <si>
    <t>Ｆ８　住居形態</t>
  </si>
  <si>
    <t>表頭:[F9]Ｆ９　経済的な暮らし向き(SA)</t>
  </si>
  <si>
    <t>F9</t>
  </si>
  <si>
    <t>Ｆ９　経済的な暮らし向き</t>
  </si>
  <si>
    <t>表頭:[F10]Ｆ１０　１か月当たりの平均収入(SA)</t>
  </si>
  <si>
    <t>5万円未満</t>
  </si>
  <si>
    <t>5万円～10万円未満</t>
  </si>
  <si>
    <t>10万円～15万円未満</t>
  </si>
  <si>
    <t>15万円～20万円未満</t>
  </si>
  <si>
    <t>20万円～25万円未満</t>
  </si>
  <si>
    <t>25万円～30万円未満</t>
  </si>
  <si>
    <t>30万円～40万円未満</t>
  </si>
  <si>
    <t>40万円～60万円未満</t>
  </si>
  <si>
    <t>60万円～80万円未満</t>
  </si>
  <si>
    <t>80万円以上</t>
  </si>
  <si>
    <t>F10</t>
  </si>
  <si>
    <t>Ｆ１０　１か月当たりの平均収入</t>
  </si>
  <si>
    <t>表頭:[F11]Ｆ１１　現在の健康状態(SA)</t>
  </si>
  <si>
    <t>F11</t>
  </si>
  <si>
    <t>Ｆ１１　現在の健康状態</t>
  </si>
  <si>
    <t>表頭:[Psize]都市規模(SA)</t>
  </si>
  <si>
    <t>Psize</t>
  </si>
  <si>
    <t>都市規模</t>
  </si>
  <si>
    <t>表頭:[n_region]地域(SA)</t>
  </si>
  <si>
    <t>n_region</t>
  </si>
  <si>
    <t>地域</t>
  </si>
  <si>
    <t>表頭:[Q1]問１　日常生活全般について満足しているか(SA)</t>
  </si>
  <si>
    <t>満足している</t>
  </si>
  <si>
    <t>まあ満足している</t>
  </si>
  <si>
    <t>やや不満である</t>
  </si>
  <si>
    <t>不満である</t>
  </si>
  <si>
    <t>Q1</t>
  </si>
  <si>
    <t>問１　日常生活全般について満足しているか</t>
  </si>
  <si>
    <t>表頭:[Q2]問２　ふだん、近所の人とは、どのような付き合いをしているか(MA)</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</si>
  <si>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</si>
  <si>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</si>
  <si>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</si>
  <si>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</si>
  <si>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</si>
  <si>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</si>
  <si>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t>
  </si>
  <si>
    <t>会えば挨拶をする</t>
  </si>
  <si>
    <t>Q2</t>
  </si>
  <si>
    <t>問２　ふだん、近所の人とは、どのような付き合いをしているか</t>
  </si>
  <si>
    <t>表頭:[Q3]問３　ふだん親しくしている友人・仲間を持っていると感じるか(SA)</t>
  </si>
  <si>
    <t>たくさん持っていると感じる</t>
  </si>
  <si>
    <t>普通に持っていると感じる</t>
  </si>
  <si>
    <t>少し持っていると感じる</t>
  </si>
  <si>
    <t>ほとんど持っていないと感じる</t>
  </si>
  <si>
    <t>持っていないと感じる</t>
  </si>
  <si>
    <t>Q3</t>
  </si>
  <si>
    <t>問３　ふだん親しくしている友人・仲間を持っていると感じるか</t>
  </si>
  <si>
    <t>表頭:[Q4]問４　職場の同僚との付き合いをしているか(SA)</t>
  </si>
  <si>
    <t>よく付き合っている人がいる</t>
  </si>
  <si>
    <t>たまに付き合っている人がいる</t>
  </si>
  <si>
    <t>付き合っている人はいない</t>
  </si>
  <si>
    <t>以前も現在も働いていない</t>
  </si>
  <si>
    <t>Q4</t>
  </si>
  <si>
    <t>問４　職場の同僚との付き合いをしているか</t>
  </si>
  <si>
    <t>表頭:[Q5]問５　家族や親族内での役割を果たしていると感じているか(MA)</t>
  </si>
  <si>
    <t>家事を担っている</t>
  </si>
  <si>
    <t>小さな子どもの世話をしている</t>
  </si>
  <si>
    <t>家族・親族の相談相手になっている</t>
  </si>
  <si>
    <t>家族の経済的な支え手（かせぎ手）である</t>
  </si>
  <si>
    <t>家族や親族関係の中の長（まとめ役）である</t>
  </si>
  <si>
    <t>家族や障害を持つ家族・親族の世話や介護をしている</t>
  </si>
  <si>
    <t>特に役割はない</t>
  </si>
  <si>
    <t>Q5</t>
  </si>
  <si>
    <t>問５　家族や親族内での役割を果たしていると感じているか</t>
  </si>
  <si>
    <t>表頭:[Q6]問６　将来の日常生活全般について不安を感じること(MA)</t>
  </si>
  <si>
    <t>自分や配偶者の健康や病気のこと</t>
  </si>
  <si>
    <t>自分や配偶者が寝たきりや身体が不自由になり介護が必要な状態になること</t>
  </si>
  <si>
    <t>頼れる人がいなくなり一人きりの暮らしになること</t>
  </si>
  <si>
    <t>生活のための収入のこと</t>
  </si>
  <si>
    <t>家業、家屋、土地・田畑や先祖のお墓の管理や相続のこと</t>
  </si>
  <si>
    <t>家族との人間関係</t>
  </si>
  <si>
    <t>人（近隣、親戚、友人、仲間など）とのつきあいのこと</t>
  </si>
  <si>
    <t>子どもや孫などの将来</t>
  </si>
  <si>
    <t>親やきょうだいなどの世話</t>
  </si>
  <si>
    <t>社会の仕組み(法律、社会保障・金融制度)が大きく変わってしまうこと</t>
  </si>
  <si>
    <t>言葉、生活様式、人々の考え方などが大きく変わってしまうこと</t>
  </si>
  <si>
    <t>だまされたり、犯罪に巻き込まれて財産を失ってしまうこと</t>
  </si>
  <si>
    <t>特に不安を感じない</t>
  </si>
  <si>
    <t>Q6</t>
  </si>
  <si>
    <t>問６　将来の日常生活全般について不安を感じること</t>
  </si>
  <si>
    <t>表頭:[Q7_1]問７　日常生活での活動について（イ）階段を手すりや壁をつたわらずに昇っているか(SA)</t>
  </si>
  <si>
    <t>している</t>
  </si>
  <si>
    <t>できるが、していない</t>
  </si>
  <si>
    <t>できない</t>
  </si>
  <si>
    <t>Q7_1</t>
  </si>
  <si>
    <t>問７　日常生活での活動について（イ）階段を手すりや壁をつたわらずに昇っているか</t>
  </si>
  <si>
    <t>表頭:[Q7_2]問７　日常生活での活動について（ロ）椅子に座った状態から何もつかまらずに立ち上がっているか(SA)</t>
  </si>
  <si>
    <t>Q7_2</t>
  </si>
  <si>
    <t>問７　日常生活での活動について（ロ）椅子に座った状態から何もつかまらずに立ち上がっているか</t>
  </si>
  <si>
    <t>表頭:[Q7_3]問７　日常生活での活動について（ハ）15分位続けて歩いているか(SA)</t>
  </si>
  <si>
    <t>Q7_3</t>
  </si>
  <si>
    <t>問７　日常生活での活動について（ハ）15分位続けて歩いているか</t>
  </si>
  <si>
    <t>表頭:[Q7_4]問７　日常生活での活動について（ニ）バスや電車、自家用車を使って１人で外出しているか(SA)</t>
  </si>
  <si>
    <t>Q7_4</t>
  </si>
  <si>
    <t>問７　日常生活での活動について（ニ）バスや電車、自家用車を使って１人で外出しているか</t>
  </si>
  <si>
    <t>表頭:[Q7_5]問７　日常生活での活動について（ホ）自分で食品・日用品の買物をしているか(SA)</t>
  </si>
  <si>
    <t>Q7_5</t>
  </si>
  <si>
    <t>問７　日常生活での活動について（ホ）自分で食品・日用品の買物をしているか</t>
  </si>
  <si>
    <t>表頭:[Q7_6]問７　日常生活での活動について（ヘ）自分で食事の用意をしているか(SA)</t>
  </si>
  <si>
    <t>Q7_6</t>
  </si>
  <si>
    <t>問７　日常生活での活動について（ヘ）自分で食事の用意をしているか</t>
  </si>
  <si>
    <t>表頭:[Q7_7]問７　日常生活での活動について（ト）自分で請求書の支払いをしているか(SA)</t>
  </si>
  <si>
    <t>Q7_7</t>
  </si>
  <si>
    <t>問７　日常生活での活動について（ト）自分で請求書の支払いをしているか</t>
  </si>
  <si>
    <t>表頭:[Q7_8]問７　日常生活での活動について（チ）自分で預貯金の出し入れをしているか(SA)</t>
  </si>
  <si>
    <t>Q7_8</t>
  </si>
  <si>
    <t>問７　日常生活での活動について（チ）自分で預貯金の出し入れをしているか</t>
  </si>
  <si>
    <t>表頭:[Q8]問８　食事・入浴・着替え・移動（家の中）・排泄のいずれかで、介助（お手伝い）が必要か(SA)</t>
  </si>
  <si>
    <t>介助が必要なものがある</t>
  </si>
  <si>
    <t>いずれも介助は不要</t>
  </si>
  <si>
    <t>Q8</t>
  </si>
  <si>
    <t>問８　食事・入浴・着替え・移動（家の中）・排泄のいずれかで、介助（お手伝い）が必要か</t>
  </si>
  <si>
    <t>表頭:[Q9]問９　日ごろ暮らしていく中でどのような点や活動を特に心がけているか(MA)</t>
  </si>
  <si>
    <t>衣服（時候、場所、目的にあった服、おしゃれなど）</t>
  </si>
  <si>
    <t>食事（食べ物、回数、時間など）</t>
  </si>
  <si>
    <t>住まい（清掃、補修、庭や外周の管理、温度調節など）</t>
  </si>
  <si>
    <t>家族・親戚とのつきあい</t>
  </si>
  <si>
    <t>近隣、友人、仲間とのつきあい</t>
  </si>
  <si>
    <t>外に出ること</t>
  </si>
  <si>
    <t>健康管理（栄養、睡眠、運動、健康診断、早期治療など）</t>
  </si>
  <si>
    <t>仕事（職業、家業）</t>
  </si>
  <si>
    <t>家事（掃除・洗濯など家の中・家のまわりの仕事）</t>
  </si>
  <si>
    <t>社会奉仕、ボランティア活動</t>
  </si>
  <si>
    <t>教養、学習、趣味、スポーツ活動</t>
  </si>
  <si>
    <t>特にない</t>
  </si>
  <si>
    <t>Q9</t>
  </si>
  <si>
    <t>問９　日ごろ暮らしていく中でどのような点や活動を特に心がけているか</t>
  </si>
  <si>
    <t>表頭:[Q10]問１０　おしゃれについてどの程度関心があるか(SA)</t>
  </si>
  <si>
    <t>積極的におしゃれをしたい</t>
  </si>
  <si>
    <t>ある程度はおしゃれをしたい</t>
  </si>
  <si>
    <t>あまり関心はない</t>
  </si>
  <si>
    <t>関心はない</t>
  </si>
  <si>
    <t>Q10</t>
  </si>
  <si>
    <t>問１０　おしゃれについてどの程度関心があるか</t>
  </si>
  <si>
    <t>表頭:[Q11]問１１　食生活全般に関して満足しているか(SA)</t>
  </si>
  <si>
    <t>Q11</t>
  </si>
  <si>
    <t>問１１　食生活全般に関して満足しているか</t>
  </si>
  <si>
    <t>表頭:[Q12]問１２　食生活について日頃どのようなことが気になっているか(MA)</t>
  </si>
  <si>
    <t>栄養のバランスがとれていない</t>
  </si>
  <si>
    <t>柔らかいもの以外食べられない</t>
  </si>
  <si>
    <t>家族との食事のペースが合わない</t>
  </si>
  <si>
    <t>家族との食事の時間が合わない</t>
  </si>
  <si>
    <t>食事が楽しくない</t>
  </si>
  <si>
    <t>病気のため食事制限がある</t>
  </si>
  <si>
    <t>調理が十分にできない</t>
  </si>
  <si>
    <t>パック食品の量が多くむだが出る</t>
  </si>
  <si>
    <t>近くに食料品を売る店がない</t>
  </si>
  <si>
    <t>体が衰えて買い物に行きづらい</t>
  </si>
  <si>
    <t>市販の調理食品の味が合わない</t>
  </si>
  <si>
    <t>パック食品、缶、ビンなどが開けにくい</t>
  </si>
  <si>
    <t>ガスレンジ・電子レンジなどの調理器具が使いづらい</t>
  </si>
  <si>
    <t>なべを焦がすなど、火の消し忘れ</t>
  </si>
  <si>
    <t>Q12</t>
  </si>
  <si>
    <t>問１２　食生活について日頃どのようなことが気になっているか</t>
  </si>
  <si>
    <t>表頭:[Q13]問１３　食事の用意が出来なくなった場合主にどのようにしたいか(MA)</t>
  </si>
  <si>
    <t>誰か（家族、ホームヘルパー等）に作ってもらう</t>
  </si>
  <si>
    <t>既製品（弁当、お惣菜など）を買う、または出前（デリバリーサービス） をとる</t>
  </si>
  <si>
    <t>どこかに食べに行く</t>
  </si>
  <si>
    <t>配食サービス（栄養相談や安否確認等を含む、定期的な、栄養バランスの とれた料理（健康食や治療食）の宅配サービス）を利用する</t>
  </si>
  <si>
    <t>食事付きの施設・住宅を利用する</t>
  </si>
  <si>
    <t>Q13</t>
  </si>
  <si>
    <t>問１３　食事の用意が出来なくなった場合主にどのようにしたいか</t>
  </si>
  <si>
    <t>表頭:[Q14]問１４　ふだん（散歩なども含め）外出したいと思うか(SA)</t>
  </si>
  <si>
    <t>外出したい</t>
  </si>
  <si>
    <t>あまり外出したいとは思わない</t>
  </si>
  <si>
    <t>外出したいとは思わない</t>
  </si>
  <si>
    <t>Q14</t>
  </si>
  <si>
    <t>問１４　ふだん（散歩なども含め）外出したいと思うか</t>
  </si>
  <si>
    <t>表頭:[Q15]問１５　ふだん（散歩なども含め）外出するか(SA)</t>
  </si>
  <si>
    <t>よく外出する</t>
  </si>
  <si>
    <t>たまに外出する</t>
  </si>
  <si>
    <t>あまり外出しない</t>
  </si>
  <si>
    <t>ほとんど外出しない</t>
  </si>
  <si>
    <t>Q15</t>
  </si>
  <si>
    <t>問１５　ふだん（散歩なども含め）外出するか</t>
  </si>
  <si>
    <t>表頭:[Q16]問１６　外出するにあたって不便に思ったり、気になったりすることがあるか(MA)</t>
  </si>
  <si>
    <t>道路に段差があったり、道路が狭い、滑りやすい</t>
  </si>
  <si>
    <t>歩道がない、または歩道が狭い、歩きにくい</t>
  </si>
  <si>
    <t>信号機がない、歩道橋を渡るなど、道路の横断がしにくい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</si>
  <si>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</si>
  <si>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</si>
  <si>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</si>
  <si>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</si>
  <si>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バスや電車の車両のステップが高く、利用しにくい</t>
  </si>
  <si>
    <t>駅に階段が多く、エスカレーター、エレベーターが少ない</t>
  </si>
  <si>
    <t>駅などの料金表示が見づらい、自動販売機などが使いにくい</t>
  </si>
  <si>
    <t>駐車場、駐輪場が少ない</t>
  </si>
  <si>
    <t>トイレが少ない、汚い、使いづらい</t>
  </si>
  <si>
    <t>ちょっと休むベンチや休憩所が少ない</t>
  </si>
  <si>
    <t>特に不便なことはない</t>
  </si>
  <si>
    <t>Q16</t>
  </si>
  <si>
    <t>問１６　外出するにあたって不便に思ったり、気になったりすることがあるか</t>
  </si>
  <si>
    <t>表頭:[Q17]問１７　日常生活を行う上での必要な情報で、もっと欲しい内容があるか(MA)</t>
  </si>
  <si>
    <t>健康づくり</t>
  </si>
  <si>
    <t>介護用品</t>
  </si>
  <si>
    <t>自助具、自助用品</t>
  </si>
  <si>
    <t>一般の日用品・雑貨</t>
  </si>
  <si>
    <t>衣料品</t>
  </si>
  <si>
    <t>食生活、食事サービス</t>
  </si>
  <si>
    <t>住まい（高齢者向け住宅の供給、増改築・手直し等）</t>
  </si>
  <si>
    <t>電化製品</t>
  </si>
  <si>
    <t>趣味、スポーツ活動、旅行、レジャー</t>
  </si>
  <si>
    <t>教養講座の受講などの学習活動、文化的な催しもの</t>
  </si>
  <si>
    <t>地域の行事</t>
  </si>
  <si>
    <t>年金</t>
  </si>
  <si>
    <t>医療</t>
  </si>
  <si>
    <t>在宅ケア、介護サービス、家事援助など生活上の世話</t>
  </si>
  <si>
    <t>相続、預貯金、資産運用、税金</t>
  </si>
  <si>
    <t>心配ごとや悩みごとに関する相談サービス</t>
  </si>
  <si>
    <t>Q17</t>
  </si>
  <si>
    <t>問１７　日常生活を行う上での必要な情報で、もっと欲しい内容があるか</t>
  </si>
  <si>
    <t>表頭:[Q18]問１８　情報機器を使って、やっていること(MA)</t>
  </si>
  <si>
    <t>ファックスで家族・友人などと連絡をとる</t>
  </si>
  <si>
    <t>パソコンの電子メールで家族・友人などと連絡をとる※1</t>
  </si>
  <si>
    <t>携帯電話・スマホで家族・友人などと連絡をとる（携帯電話のメールを含む。）※2</t>
  </si>
  <si>
    <t>インターネットで情報を集めたり、ショッピングをする※3</t>
  </si>
  <si>
    <t>ＳＮＳ（Facebook, Twitter, LINE, Instagramなど)を利用する※4</t>
  </si>
  <si>
    <t>ホームページやブログへの書き込みまたは開設・更新をする※5</t>
  </si>
  <si>
    <t>ネットバンキングや金融取引（証券・保険取引など）をする※6</t>
  </si>
  <si>
    <t>国や行政の手続きをインターネットで行う（電子政府・電子自治体）</t>
  </si>
  <si>
    <t>いずれも使わない</t>
  </si>
  <si>
    <t>※1～3の使い方をする（再掲）</t>
  </si>
  <si>
    <t>※4～6の使い方をする（再掲）</t>
  </si>
  <si>
    <t>Q18</t>
  </si>
  <si>
    <t>問１８　情報機器を使って、やっていること</t>
  </si>
  <si>
    <t>表頭:[Q19]問１９　情報機器を使用しない理由(MA)</t>
  </si>
  <si>
    <t xml:space="preserve">    アイテム条件:Q18(9)</t>
  </si>
  <si>
    <t>必要性を感じないから</t>
  </si>
  <si>
    <t>使い方が分からないので、面倒だから</t>
  </si>
  <si>
    <t>興味はあるが購入場所、購入方法などがわからないから</t>
  </si>
  <si>
    <t>使い方を覚えたいが、教えてくれる人がいないから</t>
  </si>
  <si>
    <t>お金がかかるから</t>
  </si>
  <si>
    <t>文字が見にくいから</t>
  </si>
  <si>
    <t>Q19</t>
  </si>
  <si>
    <t>問１９　情報機器を使用しない理由</t>
  </si>
  <si>
    <t>Q18(9)</t>
  </si>
  <si>
    <t>表頭:[Q20]問２０　日常生活を行う上で必要な情報に満足しているか(SA)</t>
  </si>
  <si>
    <t>Q20</t>
  </si>
  <si>
    <t>問２０　日常生活を行う上で必要な情報に満足しているか</t>
  </si>
  <si>
    <t>表頭:[Q21]問２１　日常生活を行う上での必要な情報の不満な点(MA)</t>
  </si>
  <si>
    <t xml:space="preserve">    アイテム条件:Q20(3:4)</t>
  </si>
  <si>
    <t>必要な情報が乏しい</t>
  </si>
  <si>
    <t>情報が遅い</t>
  </si>
  <si>
    <t>情報の内容がわかりにくい</t>
  </si>
  <si>
    <t>字が小さくて読めない</t>
  </si>
  <si>
    <t>どこから情報を得たらよいかわからない</t>
  </si>
  <si>
    <t>どの情報が信頼できるかわからない</t>
  </si>
  <si>
    <t>情報量が多すぎる</t>
  </si>
  <si>
    <t>その他の不満</t>
  </si>
  <si>
    <t>Q21</t>
  </si>
  <si>
    <t>問２１　日常生活を行う上での必要な情報の不満な点</t>
  </si>
  <si>
    <t>Q20(3:4)</t>
  </si>
  <si>
    <t>表頭:[Q22]問２２　この1年間に個人または友人とあるいはグループや団体で自主的に行われている活動を行った、または参加したか(MA)</t>
  </si>
  <si>
    <t>趣味（俳句、詩吟、陶芸等）</t>
  </si>
  <si>
    <t>健康・スポーツ（体操、歩こう会、ゲートボール等）</t>
  </si>
  <si>
    <t>生産・就業（生きがいのための園芸・飼育、シルバー人材センター等）</t>
  </si>
  <si>
    <t>教育関連・文化啓発活動（学習会、子ども会の育成、郷土芸能の伝承等）</t>
  </si>
  <si>
    <t>生活環境改善（環境美化、緑化推進、まちづくり等）</t>
  </si>
  <si>
    <t>安全管理（交通安全、防犯・防災等）</t>
  </si>
  <si>
    <t>高齢者の支援（家事援助、移送等）</t>
  </si>
  <si>
    <t>子育て支援（保育への手伝い等）</t>
  </si>
  <si>
    <t>地域行事（祭りなどの地域の催しものの世話等）</t>
  </si>
  <si>
    <t>１年間に活動または参加した（再掲）</t>
  </si>
  <si>
    <t>活動または参加したものはない</t>
  </si>
  <si>
    <t>Q22</t>
  </si>
  <si>
    <t>問２２　この1年間に個人または友人とあるいはグループや団体で自主的に行われている活動を行った、または参加したか</t>
  </si>
  <si>
    <t>表頭:[Q23]問２３　自分にとって活動全体を通じて、参加して良かったと思うこと(MA)</t>
  </si>
  <si>
    <t xml:space="preserve">    アイテム条件:Q22(1:10)</t>
  </si>
  <si>
    <t>生活に充実感ができた</t>
  </si>
  <si>
    <t>自分の技術、経験を生かすことができた</t>
  </si>
  <si>
    <t>新しい友人を得ることができた</t>
  </si>
  <si>
    <t>社会への見方が広まった</t>
  </si>
  <si>
    <t>健康や体力に自信がついた</t>
  </si>
  <si>
    <t>お互いに助け合うことができた</t>
  </si>
  <si>
    <t>地域社会に貢献できた</t>
  </si>
  <si>
    <t>Q23</t>
  </si>
  <si>
    <t>問２３　自分にとって活動全体を通じて、参加して良かったと思うこと</t>
  </si>
  <si>
    <t>Q22(1:10)</t>
  </si>
  <si>
    <t>表頭:[Q24]問２４　個人または友人とあるいはグループや団体で自主的に行われている活動を行うために必要だと思うこと(MA)</t>
  </si>
  <si>
    <t>経済的なゆとり</t>
  </si>
  <si>
    <t>施設や場所</t>
  </si>
  <si>
    <t>よい指導者や組織・団体</t>
  </si>
  <si>
    <t>一緒にする仲間</t>
  </si>
  <si>
    <t>得意とする技術・技能</t>
  </si>
  <si>
    <t>自由時間の過ごし方、趣味などに関する情報</t>
  </si>
  <si>
    <t>時間的なゆとり</t>
  </si>
  <si>
    <t>Q24</t>
  </si>
  <si>
    <t>問２４　個人または友人とあるいはグループや団体で自主的に行われている活動を行うために必要だと思うこと</t>
  </si>
  <si>
    <t>表頭:[Q25]問２５　今後、個人または友人とあるいはグループや団体で自主的に行われている次のような活動を行いたいと思うか(MA)</t>
  </si>
  <si>
    <t>活動・参加したいとは思わない</t>
  </si>
  <si>
    <t>Q25</t>
  </si>
  <si>
    <t>問２５　今後、個人または友人とあるいはグループや団体で自主的に行われている次のような活動を行いたいと思うか</t>
  </si>
  <si>
    <t>表頭:[Q26]問２６　個人または友人とあるいはグループや団体で自主的に行われている活動に参加したいと思わない理由(MA)</t>
  </si>
  <si>
    <t xml:space="preserve">    アイテム条件:Q25(11)</t>
  </si>
  <si>
    <t>どのような活動が行われているか知らないから</t>
  </si>
  <si>
    <t>経費や手間がかかりすぎるから</t>
  </si>
  <si>
    <t>気軽に参加できる活動が少ないから</t>
  </si>
  <si>
    <t>同好の友人・仲間がいないから</t>
  </si>
  <si>
    <t>活動に必要な技術、経験がないから</t>
  </si>
  <si>
    <t>家庭の事情（病院、家事、仕事）があるから</t>
  </si>
  <si>
    <t>活動場所に近くないから</t>
  </si>
  <si>
    <t>健康・体力に自信がないから</t>
  </si>
  <si>
    <t>過去に参加したが期待はずれだったから</t>
  </si>
  <si>
    <t>人と付き合うのがおっくうだから</t>
  </si>
  <si>
    <t>特に理由はない</t>
  </si>
  <si>
    <t>Q26</t>
  </si>
  <si>
    <t>問２６　個人または友人とあるいはグループや団体で自主的に行われている活動に参加したいと思わない理由</t>
  </si>
  <si>
    <t>Q25(11)</t>
  </si>
  <si>
    <t>表頭:[Q27]問２７　どのようなきっかけがあれば個人または友人とあるいはグループや団体で自主的に行われている活動に参加すると思うか(MA)</t>
  </si>
  <si>
    <t>友人、仲間のすすめ</t>
  </si>
  <si>
    <t>家族のすすめ</t>
  </si>
  <si>
    <t>市区町村の広報誌やホームページ等からの情報</t>
  </si>
  <si>
    <t>活動団体からの呼びかけ</t>
  </si>
  <si>
    <t>自治会、町内会の誘い</t>
  </si>
  <si>
    <t>個人の意思（問題意識や解決したい課題をもつこと）</t>
  </si>
  <si>
    <t>Q27</t>
  </si>
  <si>
    <t>問２７　どのようなきっかけがあれば個人または友人とあるいはグループや団体で自主的に行われている活動に参加すると思うか</t>
  </si>
  <si>
    <t>表頭:[Q28]問２８　個人または友人とあるいはグループや団体で自主的に行われている活動に参加したい頻度(SA)</t>
  </si>
  <si>
    <t>ほぼ毎日</t>
  </si>
  <si>
    <t>週に２回以上</t>
  </si>
  <si>
    <t>週に１回程度</t>
  </si>
  <si>
    <t>月に２、３回程度</t>
  </si>
  <si>
    <t>月に１回程度</t>
  </si>
  <si>
    <t>年に２、３回程度</t>
  </si>
  <si>
    <t>年に１回程度</t>
  </si>
  <si>
    <t>参加したくない</t>
  </si>
  <si>
    <t>Q28</t>
  </si>
  <si>
    <t>問２８　個人または友人とあるいはグループや団体で自主的に行われている活動に参加したい頻度</t>
  </si>
  <si>
    <t>表頭:[Q29]問２９　現在参加している団体や組織(MA)</t>
  </si>
  <si>
    <t>老人クラブ</t>
  </si>
  <si>
    <t>町内会・自治会</t>
  </si>
  <si>
    <t>女性団体</t>
  </si>
  <si>
    <t>趣味のサークル・団体</t>
  </si>
  <si>
    <t>健康・スポーツのサークル・団体</t>
  </si>
  <si>
    <t>学習・教養のサークル・団体</t>
  </si>
  <si>
    <t>市民活動団体（ＮＰＯ等）</t>
  </si>
  <si>
    <t>宗教団体（講などを含む）</t>
  </si>
  <si>
    <t>ボランティア団体（社会奉仕団体）</t>
  </si>
  <si>
    <t>商工会・同業者団体</t>
  </si>
  <si>
    <t>退職者の組織（ＯＢ会など）</t>
  </si>
  <si>
    <t>シルバー人材センターなどの生産・就業組織</t>
  </si>
  <si>
    <t>現在参加している団体や組織がある（再掲）</t>
  </si>
  <si>
    <t>参加していないが、参加したいと思う</t>
  </si>
  <si>
    <t>参加しておらず、参加したいとも思わない</t>
  </si>
  <si>
    <t>Q29</t>
  </si>
  <si>
    <t>問２９　現在参加している団体や組織</t>
  </si>
  <si>
    <t>表頭:[Q30]問３０　参加している団体や組織の活動場所(MA)</t>
  </si>
  <si>
    <t xml:space="preserve">    アイテム条件:Q29(1:13)</t>
  </si>
  <si>
    <t>自宅から徒歩で行ける近所</t>
  </si>
  <si>
    <t>近所ではないが、同じ市区町村内</t>
  </si>
  <si>
    <t>自分が住んでいる市区町村外（徒歩で行ける近所の場合を除く）</t>
  </si>
  <si>
    <t>自宅（オンラインなど）</t>
  </si>
  <si>
    <t>Q30</t>
  </si>
  <si>
    <t>問３０　参加している団体や組織の活動場所</t>
  </si>
  <si>
    <t>Q29(1:13)</t>
  </si>
  <si>
    <t>表頭:[Q31]問３１　参加している学習活動(MA)</t>
  </si>
  <si>
    <t>カルチャーセンターなどの民間団体が行う学習活動</t>
  </si>
  <si>
    <t>地方公共団体など公的機関が高齢者専用に設けている高齢者学級や老人大学</t>
  </si>
  <si>
    <t>地方公共団体など公共機関や大学などが開催する公開講座や学習活動</t>
  </si>
  <si>
    <t>テレビ、ラジオ、インターネット、郵便など通信手段を用いて自宅にいながらできる学習</t>
  </si>
  <si>
    <t>大学、大学院への通学</t>
  </si>
  <si>
    <t>各種専門学校への通学</t>
  </si>
  <si>
    <t>参加している学習活動がある（再掲）</t>
  </si>
  <si>
    <t>Q31</t>
  </si>
  <si>
    <t>問３１　参加している学習活動</t>
  </si>
  <si>
    <t>表頭:[Q32]問３２　地域の奉仕活動に参加するための必要な条件(MA)</t>
  </si>
  <si>
    <t>一緒に活動する仲間がいること</t>
  </si>
  <si>
    <t>参加を呼びかける団体、世話役があること</t>
  </si>
  <si>
    <t>経済的な援助があること</t>
  </si>
  <si>
    <t>作業にあたって肉体的な負担が重くないこと</t>
  </si>
  <si>
    <t>これまでの技術・経験が生かせること</t>
  </si>
  <si>
    <t>時間や期間にあまり拘束されないこと</t>
  </si>
  <si>
    <t>活動場所が自宅からあまり離れていないこと（身近にできること）</t>
  </si>
  <si>
    <t>自分自身が健康であること</t>
  </si>
  <si>
    <t>特に必要なことはない</t>
  </si>
  <si>
    <t>Q32</t>
  </si>
  <si>
    <t>問３２　地域の奉仕活動に参加するための必要な条件</t>
  </si>
  <si>
    <t>表頭:[Q33]問３３　地域のための奉仕活動における報酬についてどう思うか(SA)</t>
  </si>
  <si>
    <t>奉仕活動だから、謝礼や報酬などは受けるべきではない</t>
  </si>
  <si>
    <t>奉仕活動とはいえ、交通費などの実費ぐらいは受けてもよい</t>
  </si>
  <si>
    <t>交通費などの実費に加えて、謝礼の意味で日当ぐらいの報酬は受けてもよい</t>
  </si>
  <si>
    <t>Q33</t>
  </si>
  <si>
    <t>問３３　地域のための奉仕活動における報酬についてどう思うか</t>
  </si>
  <si>
    <t>表頭:[Q34]問３４　高齢者が地域のための奉仕的な活動に参加する上で、国や地方公共団体に対する要望(MA)</t>
  </si>
  <si>
    <t>情報をもっと提供する</t>
  </si>
  <si>
    <t>指導者の養成、活動者の確保の機会を充実する</t>
  </si>
  <si>
    <t>施設を利用しやすくする</t>
  </si>
  <si>
    <t>活動のための施設を整備する</t>
  </si>
  <si>
    <t>活動者のための保険制度を普及する（ボランティア保険）</t>
  </si>
  <si>
    <t>資金的援助をする</t>
  </si>
  <si>
    <t>税制上の優遇</t>
  </si>
  <si>
    <t>Q34</t>
  </si>
  <si>
    <t>問３４　高齢者が地域のための奉仕的な活動に参加する上で、国や地方公共団体に対する要望</t>
  </si>
  <si>
    <t>表頭:[Q35]問３５　若い世代との交流の機会があった場合、参加しているか(SA)</t>
  </si>
  <si>
    <t>積極的に参加している</t>
  </si>
  <si>
    <t>できるかぎり参加している</t>
  </si>
  <si>
    <t>あまり参加していない</t>
  </si>
  <si>
    <t>全く参加していない</t>
  </si>
  <si>
    <t>Q35</t>
  </si>
  <si>
    <t>問３５　若い世代との交流の機会があった場合、参加しているか</t>
  </si>
  <si>
    <t>表頭:[Q36]問３６　若い世代との交流の機会があった場合、参加したいか(SA)</t>
  </si>
  <si>
    <t>積極的に参加したい</t>
  </si>
  <si>
    <t>できるかぎり参加したい</t>
  </si>
  <si>
    <t>あまり参加したくない</t>
  </si>
  <si>
    <t>全く参加したくない</t>
  </si>
  <si>
    <t>Q36</t>
  </si>
  <si>
    <t>問３６　若い世代との交流の機会があった場合、参加したいか</t>
  </si>
  <si>
    <t>表頭:[Q37]問３７　交流を行いたい世代(MA)</t>
  </si>
  <si>
    <t xml:space="preserve">    アイテム条件:Q36(1:2)</t>
  </si>
  <si>
    <t>就学前の世代</t>
  </si>
  <si>
    <t>小学生の世代</t>
  </si>
  <si>
    <t>中学・高校生の世代</t>
  </si>
  <si>
    <t>青年の世代</t>
  </si>
  <si>
    <t>壮年の世代</t>
  </si>
  <si>
    <t>中年の世代</t>
  </si>
  <si>
    <t>自分と同世代</t>
  </si>
  <si>
    <t>自分よりも上の世代</t>
  </si>
  <si>
    <t>Q37</t>
  </si>
  <si>
    <t>問３７　交流を行いたい世代</t>
  </si>
  <si>
    <t>Q36(1:2)</t>
  </si>
  <si>
    <t>表頭:[Q38]問３８　世代間の交流を促進するために必要だと思うこと(MA)</t>
  </si>
  <si>
    <t>世代間交流の意義・重要性等についての広報・啓発</t>
  </si>
  <si>
    <t>交流機会の設定</t>
  </si>
  <si>
    <t>学校や老人福祉施設など公共施設の併設、開放</t>
  </si>
  <si>
    <t>高齢者が参加しやすくするための交通機関の整備など</t>
  </si>
  <si>
    <t>世代間交流の世話役的リーダーの存在</t>
  </si>
  <si>
    <t>若い世代からの働きかけ</t>
  </si>
  <si>
    <t>若い世代のゆとりの拡大</t>
  </si>
  <si>
    <t>Q38</t>
  </si>
  <si>
    <t>問３８　世代間の交流を促進するために必要だと思うこと</t>
  </si>
  <si>
    <t>表頭:[Q39]問３９　現在、どの程度生きがい（喜びや楽しみ）を感じているか(SA)</t>
  </si>
  <si>
    <t>十分感じている</t>
  </si>
  <si>
    <t>多少感じている</t>
  </si>
  <si>
    <t>あまり感じていない</t>
  </si>
  <si>
    <t>まったく感じていない</t>
  </si>
  <si>
    <t>感じている（再掲）</t>
  </si>
  <si>
    <t>感じていない（再掲）</t>
  </si>
  <si>
    <t>Q39</t>
  </si>
  <si>
    <t>問３９　現在、どの程度生きがい（喜びや楽しみ）を感じているか</t>
  </si>
  <si>
    <t>表頭:[Q40]問４０　生きがい（喜びや楽しみ）を感じるのはどのような時か(MA)</t>
  </si>
  <si>
    <t xml:space="preserve">    アイテム条件:Q39(1:2)</t>
  </si>
  <si>
    <t>仕事に打ち込んでいる時</t>
  </si>
  <si>
    <t>勉強や教養などに身を入れている時</t>
  </si>
  <si>
    <t>趣味やスポーツに熱中している時</t>
  </si>
  <si>
    <t>夫婦団らんの時</t>
  </si>
  <si>
    <t>孫など家族との団らんの時</t>
  </si>
  <si>
    <t>友人や知人と食事、雑談している時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</si>
  <si>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</si>
  <si>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</si>
  <si>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</si>
  <si>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</si>
  <si>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</si>
  <si>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</si>
  <si>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</si>
  <si>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Q40</t>
  </si>
  <si>
    <t>問４０　生きがい（喜びや楽しみ）を感じるのはどのような時か</t>
  </si>
  <si>
    <t>Q39(1:2)</t>
  </si>
  <si>
    <t>表頭:[Q41]問４１　自分を高齢者だと感じているか(SA)</t>
  </si>
  <si>
    <t>はい</t>
  </si>
  <si>
    <t>いいえ</t>
  </si>
  <si>
    <t>Q41</t>
  </si>
  <si>
    <t>問４１　自分を高齢者だと感じているか</t>
  </si>
  <si>
    <t>表頭:[Q42_1]問４２　（イ）自分には人との付き合いがないと感じることがあるか(SA)</t>
  </si>
  <si>
    <t>決してない</t>
  </si>
  <si>
    <t>ほとんどない</t>
  </si>
  <si>
    <t>時々ある</t>
  </si>
  <si>
    <t>常にある</t>
  </si>
  <si>
    <t>Q42_1</t>
  </si>
  <si>
    <t>問４２　（イ）自分には人との付き合いがないと感じることがあるか</t>
  </si>
  <si>
    <t>表頭:[Q42_2]問４２　（ロ）自分は取り残されていると感じることがあるか(SA)</t>
  </si>
  <si>
    <t>Q42_2</t>
  </si>
  <si>
    <t>問４２　（ロ）自分は取り残されていると感じることがあるか</t>
  </si>
  <si>
    <t>表頭:[Q42_3]問４２　（ハ）自分は他の人たちから孤立していると感じることはあるか(SA)</t>
  </si>
  <si>
    <t>Q42_3</t>
  </si>
  <si>
    <t>問４２　（ハ）自分は他の人たちから孤立していると感じることはあるか</t>
  </si>
  <si>
    <t>表頭:[n2Q42]問４２　孤独感得点(SA)</t>
  </si>
  <si>
    <t xml:space="preserve">    アイテム条件:#Q42_1(5)&amp;#Q42_2(5)&amp;#Q42_3(5)</t>
  </si>
  <si>
    <t>孤独感得点3点</t>
  </si>
  <si>
    <t>孤独感得点4点</t>
  </si>
  <si>
    <t>孤独感得点5点</t>
  </si>
  <si>
    <t>孤独感得点6点</t>
  </si>
  <si>
    <t>孤独感得点7点</t>
  </si>
  <si>
    <t>孤独感得点8点</t>
  </si>
  <si>
    <t>孤独感得点9点</t>
  </si>
  <si>
    <t>孤独感得点10点</t>
  </si>
  <si>
    <t>孤独感得点11点</t>
  </si>
  <si>
    <t>孤独感得点12点</t>
  </si>
  <si>
    <t>n2Q42</t>
  </si>
  <si>
    <t>問４２　孤独感得点</t>
  </si>
  <si>
    <t>#Q42_1(5)&amp;#Q42_2(5)&amp;#Q42_3(5)</t>
  </si>
  <si>
    <t>表頭:[Q43]問４３　新型コロナウイルス感染症（COVID-19)の拡大で生活への影響があったか(MA)</t>
  </si>
  <si>
    <t>仕事をやめた（仕事がなくなった）※1</t>
  </si>
  <si>
    <t>仕事をする日数や時間数が減った ※2</t>
  </si>
  <si>
    <t>ボランティア活動をやめた（中止になった）※3</t>
  </si>
  <si>
    <t>ボランティア活動をする日数や時間数が減った ※4</t>
  </si>
  <si>
    <t>旅行や買い物などで外出することが減った</t>
  </si>
  <si>
    <t>友人・知人や近所付き合いが減った ※5</t>
  </si>
  <si>
    <t>別居している家族と会う機会が減った　※6</t>
  </si>
  <si>
    <t>家族と過ごす時間が増えた</t>
  </si>
  <si>
    <t>医療を受ける回数（通院回数など）が減った ※7</t>
  </si>
  <si>
    <t>医療を受ける医療費の支出が増えた ※8</t>
  </si>
  <si>
    <t>介護サービスを受ける回数が減った ※9</t>
  </si>
  <si>
    <t>メール、電話、オンラインでの連絡が増えた</t>
  </si>
  <si>
    <t>その他の影響</t>
  </si>
  <si>
    <t>特に影響はなかった</t>
  </si>
  <si>
    <t>影響がある（影響があった）（再掲）</t>
  </si>
  <si>
    <t>※1～2 仕事に影響あり（再掲）</t>
  </si>
  <si>
    <t>※3～4 ボランティア活動に影響あり（再掲）</t>
  </si>
  <si>
    <t>※5～6 付き合い・会合に影響あり（再掲）</t>
  </si>
  <si>
    <t>※7～9 医療・介護サービスに影響あり（再掲）</t>
  </si>
  <si>
    <t>Q43</t>
  </si>
  <si>
    <t>問４３　新型コロナウイルス感染症（COVID-19)の拡大で生活への影響があったか</t>
  </si>
  <si>
    <t>表頭:[Q44]問４４　高齢者に対する政策や支援で満足している政策や支援はあるか(MA)</t>
  </si>
  <si>
    <t>介護や福祉サービス</t>
  </si>
  <si>
    <t>医療サービス</t>
  </si>
  <si>
    <t>公的な年金制度</t>
  </si>
  <si>
    <t>高齢者に配慮したまちづくり</t>
  </si>
  <si>
    <t>働く場の確保</t>
  </si>
  <si>
    <t>高齢者向けの住宅</t>
  </si>
  <si>
    <t>事故や犯罪防止（財産目当ての犯罪等）</t>
  </si>
  <si>
    <t>高齢者の人権について一般市民の理解の促進</t>
  </si>
  <si>
    <t>老後のための個人的な財産形成の支援</t>
  </si>
  <si>
    <t>ボランティア活動のための場の確保</t>
  </si>
  <si>
    <t>学習のための場の確保</t>
  </si>
  <si>
    <t>Q44</t>
  </si>
  <si>
    <t>問４４　高齢者に対する政策や支援で満足している政策や支援はあるか</t>
  </si>
  <si>
    <t>表頭:[Q45]問４５　今後特に力を入れてほしい高齢者に対する政策や支援(MA)</t>
  </si>
  <si>
    <t>Q45</t>
  </si>
  <si>
    <t>問４５　今後特に力を入れてほしい高齢者に対する政策や支援</t>
  </si>
  <si>
    <t>３．クロス集計表</t>
    <rPh sb="5" eb="7">
      <t>シュウケイ</t>
    </rPh>
    <rPh sb="7" eb="8">
      <t>ヒョウ</t>
    </rPh>
    <phoneticPr fontId="4"/>
  </si>
  <si>
    <t>（１）基本軸クロス</t>
    <rPh sb="3" eb="5">
      <t>キホン</t>
    </rPh>
    <rPh sb="5" eb="6">
      <t>ジク</t>
    </rPh>
    <phoneticPr fontId="4"/>
  </si>
  <si>
    <t>*</t>
    <phoneticPr fontId="4"/>
  </si>
  <si>
    <t>*</t>
    <phoneticPr fontId="4"/>
  </si>
  <si>
    <t>*</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</si>
</sst>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
    <numFmt numFmtId="177" formatCode="#,###,##0.0"/>
    <numFmt numFmtId="178" formatCode="##0;\-##0;\-"/>
    <numFmt numFmtId="179" formatCode="###,###,##0.00"/>
  </numFmts>
  <fonts count="5" x14ac:knownFonts="1">
    <font>
      <sz val="11"/>
      <color theme="1"/>
      <name val="游ゴシック"/>
      <family val="2"/>
      <scheme val="minor"/>
    </font>
    <font>
      <sz val="9"/>
      <color theme="1"/>
      <name val="Meiryo UI"/>
      <family val="3"/>
      <charset val="128"/>
    </font>
    <font>
      <sz val="9"/>
      <color rgb="FF0000FF"/>
      <name val="Meiryo UI"/>
      <family val="3"/>
      <charset val="128"/>
    </font>
    <font>
      <u/>
      <sz val="9"/>
      <color rgb="FF0000FF"/>
      <name val="Meiryo UI"/>
      <family val="3"/>
      <charset val="128"/>
    </font>
    <font>
      <sz val="6"/>
      <name val="游ゴシック"/>
      <family val="3"/>
      <charset val="128"/>
      <scheme val="minor"/>
    </font>
  </fonts>
  <fills count="4">
    <fill>
      <patternFill patternType="none"/>
    </fill>
    <fill>
      <patternFill patternType="gray125"/>
    </fill>
    <fill>
      <patternFill patternType="solid">
        <fgColor rgb="FFFFFFFF"/>
        <bgColor indexed="64"/>
      </patternFill>
    </fill>
    <fill>
      <patternFill patternType="solid">
        <fgColor rgb="FFDAEEF3"/>
        <bgColor indexed="64"/>
      </patternFill>
    </fill>
  </fills>
  <borders count="34">
    <border>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style="thin">
        <color indexed="64"/>
      </top>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thin">
        <color indexed="64"/>
      </left>
      <right/>
      <top/>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hair">
        <color indexed="64"/>
      </top>
      <bottom/>
      <diagonal/>
    </border>
    <border>
      <left/>
      <right style="thin">
        <color indexed="64"/>
      </right>
      <top style="hair">
        <color indexed="64"/>
      </top>
      <bottom style="thin">
        <color indexed="64"/>
      </bottom>
      <diagonal/>
    </border>
  </borders>
  <cellStyleXfs count="1">
    <xf numFmtId="0" fontId="0" fillId="0" borderId="0"/>
  </cellStyleXfs>
  <cellXfs count="95">
    <xf numFmtId="0" fontId="0" fillId="0" borderId="0" xfId="0"/>
    <xf numFmtId="49" fontId="1" fillId="2" borderId="4" xfId="0" applyNumberFormat="1" applyFont="1" applyFill="1" applyBorder="1" applyAlignment="1">
      <alignment horizontal="left" wrapText="1"/>
    </xf>
    <xf numFmtId="0" fontId="1" fillId="2" borderId="5" xfId="0" applyFont="1" applyFill="1" applyBorder="1"/>
    <xf numFmtId="177" fontId="1" fillId="2" borderId="1" xfId="0" applyNumberFormat="1" applyFont="1" applyFill="1" applyBorder="1"/>
    <xf numFmtId="177" fontId="1" fillId="2" borderId="3" xfId="0" applyNumberFormat="1" applyFont="1" applyFill="1" applyBorder="1"/>
    <xf numFmtId="0" fontId="1" fillId="2" borderId="11" xfId="0" applyFont="1" applyFill="1" applyBorder="1"/>
    <xf numFmtId="49" fontId="1" fillId="2" borderId="10" xfId="0" applyNumberFormat="1" applyFont="1" applyFill="1" applyBorder="1" applyAlignment="1">
      <alignment horizontal="left" wrapText="1"/>
    </xf>
    <xf numFmtId="178" fontId="1" fillId="2" borderId="1" xfId="0" applyNumberFormat="1" applyFont="1" applyFill="1" applyBorder="1"/>
    <xf numFmtId="177" fontId="1" fillId="2" borderId="8" xfId="0" applyNumberFormat="1" applyFont="1" applyFill="1" applyBorder="1"/>
    <xf numFmtId="0" fontId="1" fillId="2" borderId="14" xfId="0" applyFont="1" applyFill="1" applyBorder="1"/>
    <xf numFmtId="49" fontId="1" fillId="2" borderId="3" xfId="0" applyNumberFormat="1" applyFont="1" applyFill="1" applyBorder="1" applyAlignment="1">
      <alignment horizontal="left" vertical="top" wrapText="1"/>
    </xf>
    <xf numFmtId="177" fontId="1" fillId="2" borderId="6" xfId="0" applyNumberFormat="1" applyFont="1" applyFill="1" applyBorder="1"/>
    <xf numFmtId="177" fontId="1" fillId="2" borderId="12" xfId="0" applyNumberFormat="1" applyFont="1" applyFill="1" applyBorder="1"/>
    <xf numFmtId="177" fontId="1" fillId="2" borderId="13" xfId="0" applyNumberFormat="1" applyFont="1" applyFill="1" applyBorder="1"/>
    <xf numFmtId="178" fontId="1" fillId="2" borderId="8" xfId="0" applyNumberFormat="1" applyFont="1" applyFill="1" applyBorder="1"/>
    <xf numFmtId="177" fontId="1" fillId="2" borderId="2" xfId="0" applyNumberFormat="1" applyFont="1" applyFill="1" applyBorder="1"/>
    <xf numFmtId="177" fontId="1" fillId="2" borderId="16" xfId="0" applyNumberFormat="1" applyFont="1" applyFill="1" applyBorder="1"/>
    <xf numFmtId="0" fontId="1" fillId="0" borderId="0" xfId="0" applyFont="1" applyAlignment="1"/>
    <xf numFmtId="179" fontId="1" fillId="2" borderId="1" xfId="0" applyNumberFormat="1" applyFont="1" applyFill="1" applyBorder="1"/>
    <xf numFmtId="179" fontId="1" fillId="2" borderId="3" xfId="0" applyNumberFormat="1" applyFont="1" applyFill="1" applyBorder="1"/>
    <xf numFmtId="178" fontId="1" fillId="2" borderId="3" xfId="0" applyNumberFormat="1" applyFont="1" applyFill="1" applyBorder="1"/>
    <xf numFmtId="178" fontId="1" fillId="2" borderId="6" xfId="0" applyNumberFormat="1" applyFont="1" applyFill="1" applyBorder="1"/>
    <xf numFmtId="49" fontId="1" fillId="2" borderId="17" xfId="0" applyNumberFormat="1" applyFont="1" applyFill="1" applyBorder="1" applyAlignment="1">
      <alignment horizontal="left" vertical="top" wrapText="1"/>
    </xf>
    <xf numFmtId="49" fontId="1" fillId="2" borderId="13" xfId="0" applyNumberFormat="1" applyFont="1" applyFill="1" applyBorder="1" applyAlignment="1">
      <alignment horizontal="left" vertical="top" wrapText="1"/>
    </xf>
    <xf numFmtId="0" fontId="1" fillId="2" borderId="19" xfId="0" applyFont="1" applyFill="1" applyBorder="1"/>
    <xf numFmtId="0" fontId="2" fillId="0" borderId="0" xfId="0" applyFont="1"/>
    <xf numFmtId="0" fontId="1" fillId="2" borderId="20" xfId="0" applyFont="1" applyFill="1" applyBorder="1"/>
    <xf numFmtId="178" fontId="1" fillId="2" borderId="13" xfId="0" applyNumberFormat="1" applyFont="1" applyFill="1" applyBorder="1"/>
    <xf numFmtId="0" fontId="1" fillId="2" borderId="21" xfId="0" applyFont="1" applyFill="1" applyBorder="1"/>
    <xf numFmtId="49" fontId="1" fillId="2" borderId="22" xfId="0" applyNumberFormat="1" applyFont="1" applyFill="1" applyBorder="1" applyAlignment="1">
      <alignment horizontal="left" wrapText="1"/>
    </xf>
    <xf numFmtId="0" fontId="1" fillId="2" borderId="23" xfId="0" applyFont="1" applyFill="1" applyBorder="1"/>
    <xf numFmtId="0" fontId="1" fillId="2" borderId="24" xfId="0" applyFont="1" applyFill="1" applyBorder="1"/>
    <xf numFmtId="49" fontId="1" fillId="2" borderId="25" xfId="0" applyNumberFormat="1" applyFont="1" applyFill="1" applyBorder="1" applyAlignment="1">
      <alignment horizontal="left"/>
    </xf>
    <xf numFmtId="0" fontId="1" fillId="2" borderId="25" xfId="0" applyFont="1" applyFill="1" applyBorder="1"/>
    <xf numFmtId="177" fontId="1" fillId="2" borderId="9" xfId="0" applyNumberFormat="1" applyFont="1" applyFill="1" applyBorder="1"/>
    <xf numFmtId="177" fontId="1" fillId="2" borderId="26" xfId="0" applyNumberFormat="1" applyFont="1" applyFill="1" applyBorder="1"/>
    <xf numFmtId="177" fontId="1" fillId="2" borderId="27" xfId="0" applyNumberFormat="1" applyFont="1" applyFill="1" applyBorder="1"/>
    <xf numFmtId="0" fontId="1" fillId="2" borderId="6" xfId="0" applyFont="1" applyFill="1" applyBorder="1"/>
    <xf numFmtId="179" fontId="1" fillId="2" borderId="13" xfId="0" applyNumberFormat="1" applyFont="1" applyFill="1" applyBorder="1"/>
    <xf numFmtId="179" fontId="1" fillId="2" borderId="8" xfId="0" applyNumberFormat="1" applyFont="1" applyFill="1" applyBorder="1"/>
    <xf numFmtId="0" fontId="1" fillId="2" borderId="12" xfId="0" applyFont="1" applyFill="1" applyBorder="1"/>
    <xf numFmtId="179" fontId="1" fillId="2" borderId="2" xfId="0" applyNumberFormat="1" applyFont="1" applyFill="1" applyBorder="1"/>
    <xf numFmtId="179" fontId="1" fillId="2" borderId="16" xfId="0" applyNumberFormat="1" applyFont="1" applyFill="1" applyBorder="1"/>
    <xf numFmtId="178" fontId="1" fillId="2" borderId="12" xfId="0" applyNumberFormat="1" applyFont="1" applyFill="1" applyBorder="1"/>
    <xf numFmtId="0" fontId="1" fillId="3" borderId="28" xfId="0" applyFont="1" applyFill="1" applyBorder="1" applyAlignment="1">
      <alignment horizontal="center" vertical="center"/>
    </xf>
    <xf numFmtId="0" fontId="1" fillId="0" borderId="28" xfId="0" applyFont="1" applyBorder="1" applyAlignment="1">
      <alignment vertical="center" wrapText="1"/>
    </xf>
    <xf numFmtId="178" fontId="1" fillId="2" borderId="16" xfId="0" applyNumberFormat="1" applyFont="1" applyFill="1" applyBorder="1"/>
    <xf numFmtId="0" fontId="1" fillId="0" borderId="0" xfId="0" applyFont="1"/>
    <xf numFmtId="179" fontId="1" fillId="2" borderId="27" xfId="0" applyNumberFormat="1" applyFont="1" applyFill="1" applyBorder="1"/>
    <xf numFmtId="179" fontId="1" fillId="2" borderId="9" xfId="0" applyNumberFormat="1" applyFont="1" applyFill="1" applyBorder="1"/>
    <xf numFmtId="178" fontId="1" fillId="2" borderId="27" xfId="0" applyNumberFormat="1" applyFont="1" applyFill="1" applyBorder="1"/>
    <xf numFmtId="0" fontId="3" fillId="0" borderId="28" xfId="0" applyFont="1" applyBorder="1" applyAlignment="1">
      <alignment vertical="center" wrapText="1"/>
    </xf>
    <xf numFmtId="0" fontId="1" fillId="2" borderId="26" xfId="0" applyFont="1" applyFill="1" applyBorder="1"/>
    <xf numFmtId="0" fontId="1" fillId="2" borderId="2" xfId="0" applyFont="1" applyFill="1" applyBorder="1"/>
    <xf numFmtId="178" fontId="1" fillId="2" borderId="26" xfId="0" applyNumberFormat="1" applyFont="1" applyFill="1" applyBorder="1"/>
    <xf numFmtId="0" fontId="1" fillId="0" borderId="0" xfId="0" applyFont="1" applyAlignment="1">
      <alignment vertical="center"/>
    </xf>
    <xf numFmtId="49" fontId="1" fillId="2" borderId="10" xfId="0" applyNumberFormat="1" applyFont="1" applyFill="1" applyBorder="1" applyAlignment="1">
      <alignment horizontal="left" vertical="top" wrapText="1"/>
    </xf>
    <xf numFmtId="0" fontId="1" fillId="2" borderId="18" xfId="0" applyFont="1" applyFill="1" applyBorder="1"/>
    <xf numFmtId="176" fontId="1" fillId="2" borderId="7" xfId="0" applyNumberFormat="1" applyFont="1" applyFill="1" applyBorder="1"/>
    <xf numFmtId="176" fontId="1" fillId="2" borderId="10" xfId="0" applyNumberFormat="1" applyFont="1" applyFill="1" applyBorder="1"/>
    <xf numFmtId="176" fontId="1" fillId="2" borderId="4" xfId="0" applyNumberFormat="1" applyFont="1" applyFill="1" applyBorder="1"/>
    <xf numFmtId="176" fontId="1" fillId="2" borderId="22" xfId="0" applyNumberFormat="1" applyFont="1" applyFill="1" applyBorder="1"/>
    <xf numFmtId="0" fontId="1" fillId="0" borderId="0" xfId="0" applyFont="1" applyBorder="1"/>
    <xf numFmtId="0" fontId="1" fillId="2" borderId="7" xfId="0" applyFont="1" applyFill="1" applyBorder="1"/>
    <xf numFmtId="0" fontId="1" fillId="2" borderId="10" xfId="0" applyFont="1" applyFill="1" applyBorder="1"/>
    <xf numFmtId="0" fontId="1" fillId="2" borderId="4" xfId="0" applyFont="1" applyFill="1" applyBorder="1"/>
    <xf numFmtId="0" fontId="1" fillId="2" borderId="22" xfId="0" applyFont="1" applyFill="1" applyBorder="1"/>
    <xf numFmtId="0" fontId="1" fillId="0" borderId="0" xfId="0" applyFont="1" applyAlignment="1">
      <alignment horizontal="center" vertical="center"/>
    </xf>
    <xf numFmtId="49" fontId="1" fillId="2" borderId="30" xfId="0" applyNumberFormat="1" applyFont="1" applyFill="1" applyBorder="1" applyAlignment="1">
      <alignment horizontal="center" vertical="center" wrapText="1"/>
    </xf>
    <xf numFmtId="0" fontId="1" fillId="2" borderId="31" xfId="0" applyFont="1" applyFill="1" applyBorder="1" applyAlignment="1">
      <alignment horizontal="center" vertical="center"/>
    </xf>
    <xf numFmtId="176" fontId="1" fillId="2" borderId="29" xfId="0" applyNumberFormat="1" applyFont="1" applyFill="1" applyBorder="1" applyAlignment="1">
      <alignment horizontal="center" vertical="center"/>
    </xf>
    <xf numFmtId="176" fontId="1" fillId="2" borderId="30" xfId="0" applyNumberFormat="1" applyFont="1" applyFill="1" applyBorder="1" applyAlignment="1">
      <alignment horizontal="center" vertical="center"/>
    </xf>
    <xf numFmtId="176" fontId="1" fillId="2" borderId="32" xfId="0" applyNumberFormat="1" applyFont="1" applyFill="1" applyBorder="1" applyAlignment="1">
      <alignment horizontal="center" vertical="center"/>
    </xf>
    <xf numFmtId="176" fontId="1" fillId="2" borderId="33" xfId="0" applyNumberFormat="1" applyFont="1" applyFill="1" applyBorder="1" applyAlignment="1">
      <alignment horizontal="center" vertical="center"/>
    </xf>
    <xf numFmtId="0" fontId="1" fillId="0" borderId="0" xfId="0" applyFont="1" applyBorder="1" applyAlignment="1">
      <alignment horizontal="center" vertical="center"/>
    </xf>
    <xf numFmtId="0" fontId="1" fillId="2" borderId="2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32" xfId="0" applyFont="1" applyFill="1" applyBorder="1" applyAlignment="1">
      <alignment horizontal="center" vertical="center"/>
    </xf>
    <xf numFmtId="0" fontId="1" fillId="2" borderId="33" xfId="0" applyFont="1" applyFill="1" applyBorder="1" applyAlignment="1">
      <alignment horizontal="center" vertical="center"/>
    </xf>
    <xf numFmtId="0" fontId="1" fillId="3" borderId="28" xfId="0" applyFont="1" applyFill="1" applyBorder="1" applyAlignment="1">
      <alignment horizontal="center" vertical="center"/>
    </xf>
    <xf numFmtId="0" fontId="1" fillId="3" borderId="24" xfId="0" applyFont="1" applyFill="1" applyBorder="1" applyAlignment="1">
      <alignment horizontal="center" vertical="center"/>
    </xf>
    <xf numFmtId="0" fontId="1" fillId="3" borderId="25" xfId="0" applyFont="1" applyFill="1" applyBorder="1" applyAlignment="1">
      <alignment horizontal="center" vertical="center"/>
    </xf>
    <xf numFmtId="0" fontId="1" fillId="3" borderId="23" xfId="0" applyFont="1" applyFill="1" applyBorder="1" applyAlignment="1">
      <alignment horizontal="center" vertical="center"/>
    </xf>
    <xf numFmtId="49" fontId="1" fillId="2" borderId="11" xfId="0" applyNumberFormat="1" applyFont="1" applyFill="1" applyBorder="1" applyAlignment="1">
      <alignment horizontal="left" vertical="top" wrapText="1"/>
    </xf>
    <xf numFmtId="49" fontId="1" fillId="2" borderId="0" xfId="0" applyNumberFormat="1" applyFont="1" applyFill="1" applyAlignment="1">
      <alignment horizontal="left"/>
    </xf>
    <xf numFmtId="49" fontId="1" fillId="2" borderId="15" xfId="0" applyNumberFormat="1" applyFont="1" applyFill="1" applyBorder="1" applyAlignment="1">
      <alignment horizontal="left"/>
    </xf>
    <xf numFmtId="49" fontId="1" fillId="2" borderId="7" xfId="0" applyNumberFormat="1" applyFont="1" applyFill="1" applyBorder="1" applyAlignment="1">
      <alignment horizontal="left" vertical="top" wrapText="1"/>
    </xf>
    <xf numFmtId="49" fontId="1" fillId="2" borderId="7" xfId="0" applyNumberFormat="1" applyFont="1" applyFill="1" applyBorder="1" applyAlignment="1">
      <alignment horizontal="left" wrapText="1"/>
    </xf>
    <xf numFmtId="49" fontId="1" fillId="2" borderId="10" xfId="0" applyNumberFormat="1" applyFont="1" applyFill="1" applyBorder="1" applyAlignment="1">
      <alignment horizontal="left" vertical="top" wrapText="1"/>
    </xf>
    <xf numFmtId="49" fontId="1" fillId="2" borderId="7" xfId="0" applyNumberFormat="1" applyFont="1" applyFill="1" applyBorder="1" applyAlignment="1">
      <alignment horizontal="left"/>
    </xf>
    <xf numFmtId="49" fontId="1" fillId="2" borderId="18" xfId="0" applyNumberFormat="1" applyFont="1" applyFill="1" applyBorder="1" applyAlignment="1">
      <alignment horizontal="left"/>
    </xf>
    <xf numFmtId="0" fontId="1" fillId="2" borderId="10" xfId="0" applyFont="1" applyFill="1" applyBorder="1" applyAlignment="1">
      <alignment vertical="top" wrapText="1"/>
    </xf>
    <xf numFmtId="0" fontId="1" fillId="2" borderId="11" xfId="0" applyFont="1" applyFill="1" applyBorder="1" applyAlignment="1">
      <alignment vertical="top" wrapText="1"/>
    </xf>
    <xf numFmtId="0" fontId="1" fillId="2" borderId="18" xfId="0" applyFont="1" applyFill="1" applyBorder="1" applyAlignment="1">
      <alignment vertical="top" wrapText="1"/>
    </xf>
    <xf numFmtId="0" fontId="1" fillId="2" borderId="15" xfId="0" applyFont="1" applyFill="1" applyBorder="1" applyAlignment="1">
      <alignmen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75"/>
  <sheetViews>
    <sheetView topLeftCell="A67" workbookViewId="0">
      <selection activeCell="J1" sqref="J1:J1048576"/>
    </sheetView>
  </sheetViews>
  <sheetFormatPr defaultColWidth="8.875" defaultRowHeight="12" x14ac:dyDescent="0.2"/>
  <cols>
    <col min="1" max="1" width="3.625" style="47" customWidth="1"/>
    <col min="2" max="2" width="5.625" style="47" customWidth="1"/>
    <col min="3" max="3" width="7.625" style="47" customWidth="1"/>
    <col min="4" max="4" width="26.625" style="47" customWidth="1"/>
    <col min="5" max="6" width="7.625" style="47" customWidth="1"/>
    <col min="7" max="7" width="26.625" style="47" customWidth="1"/>
    <col min="8" max="8" width="7.625" style="47" customWidth="1"/>
    <col min="9" max="9" width="10.625" style="47" customWidth="1"/>
    <col min="10" max="12" width="26.625" style="47" customWidth="1"/>
    <col min="13" max="16384" width="8.875" style="47"/>
  </cols>
  <sheetData>
    <row r="1" spans="2:12" x14ac:dyDescent="0.2">
      <c r="B1" s="55"/>
    </row>
    <row r="2" spans="2:12" x14ac:dyDescent="0.2">
      <c r="B2" s="47" t="s">
        <v>0</v>
      </c>
    </row>
    <row r="5" spans="2:12" x14ac:dyDescent="0.2">
      <c r="B5" s="79" t="s">
        <v>1</v>
      </c>
      <c r="C5" s="80" t="s">
        <v>2</v>
      </c>
      <c r="D5" s="81"/>
      <c r="E5" s="82"/>
      <c r="F5" s="80" t="s">
        <v>6</v>
      </c>
      <c r="G5" s="81"/>
      <c r="H5" s="82"/>
      <c r="I5" s="79" t="s">
        <v>7</v>
      </c>
      <c r="J5" s="79" t="s">
        <v>8</v>
      </c>
      <c r="K5" s="79" t="s">
        <v>9</v>
      </c>
      <c r="L5" s="79" t="s">
        <v>10</v>
      </c>
    </row>
    <row r="6" spans="2:12" x14ac:dyDescent="0.2">
      <c r="B6" s="79"/>
      <c r="C6" s="44" t="s">
        <v>3</v>
      </c>
      <c r="D6" s="44" t="s">
        <v>4</v>
      </c>
      <c r="E6" s="44" t="s">
        <v>5</v>
      </c>
      <c r="F6" s="44" t="s">
        <v>3</v>
      </c>
      <c r="G6" s="44" t="s">
        <v>4</v>
      </c>
      <c r="H6" s="44" t="s">
        <v>5</v>
      </c>
      <c r="I6" s="79"/>
      <c r="J6" s="79"/>
      <c r="K6" s="79"/>
      <c r="L6" s="79"/>
    </row>
    <row r="7" spans="2:12" x14ac:dyDescent="0.2">
      <c r="B7" s="45">
        <v>1</v>
      </c>
      <c r="C7" s="45" t="s">
        <v>102</v>
      </c>
      <c r="D7" s="45" t="s">
        <v>103</v>
      </c>
      <c r="E7" s="45" t="s">
        <v>104</v>
      </c>
      <c r="F7" s="45" t="s">
        <v>105</v>
      </c>
      <c r="G7" s="45" t="s">
        <v>106</v>
      </c>
      <c r="H7" s="45" t="s">
        <v>107</v>
      </c>
      <c r="I7" s="51" t="str">
        <f xml:space="preserve"> HYPERLINK("#'P(2)'!B4:I121", "P(2)")</f>
        <v>P(2)</v>
      </c>
      <c r="J7" s="45"/>
      <c r="K7" s="45"/>
      <c r="L7" s="45" t="s">
        <v>17</v>
      </c>
    </row>
    <row r="8" spans="2:12" x14ac:dyDescent="0.2">
      <c r="B8" s="45">
        <v>2</v>
      </c>
      <c r="C8" s="45" t="s">
        <v>109</v>
      </c>
      <c r="D8" s="45" t="s">
        <v>110</v>
      </c>
      <c r="E8" s="45" t="s">
        <v>107</v>
      </c>
      <c r="F8" s="45" t="s">
        <v>105</v>
      </c>
      <c r="G8" s="45" t="s">
        <v>106</v>
      </c>
      <c r="H8" s="45" t="s">
        <v>107</v>
      </c>
      <c r="I8" s="51" t="str">
        <f xml:space="preserve"> HYPERLINK("#'P(2)'!B123:N240", "P(2)")</f>
        <v>P(2)</v>
      </c>
      <c r="J8" s="45"/>
      <c r="K8" s="45"/>
      <c r="L8" s="45" t="s">
        <v>17</v>
      </c>
    </row>
    <row r="9" spans="2:12" x14ac:dyDescent="0.2">
      <c r="B9" s="45">
        <v>3</v>
      </c>
      <c r="C9" s="45" t="s">
        <v>120</v>
      </c>
      <c r="D9" s="45" t="s">
        <v>121</v>
      </c>
      <c r="E9" s="45" t="s">
        <v>122</v>
      </c>
      <c r="F9" s="45" t="s">
        <v>105</v>
      </c>
      <c r="G9" s="45" t="s">
        <v>106</v>
      </c>
      <c r="H9" s="45" t="s">
        <v>107</v>
      </c>
      <c r="I9" s="51" t="str">
        <f xml:space="preserve"> HYPERLINK("#'P(2)'!B242:O359", "P(2)")</f>
        <v>P(2)</v>
      </c>
      <c r="J9" s="45"/>
      <c r="K9" s="45"/>
      <c r="L9" s="45" t="s">
        <v>17</v>
      </c>
    </row>
    <row r="10" spans="2:12" x14ac:dyDescent="0.2">
      <c r="B10" s="45">
        <v>4</v>
      </c>
      <c r="C10" s="45" t="s">
        <v>125</v>
      </c>
      <c r="D10" s="45" t="s">
        <v>126</v>
      </c>
      <c r="E10" s="45" t="s">
        <v>104</v>
      </c>
      <c r="F10" s="45" t="s">
        <v>105</v>
      </c>
      <c r="G10" s="45" t="s">
        <v>106</v>
      </c>
      <c r="H10" s="45" t="s">
        <v>107</v>
      </c>
      <c r="I10" s="51" t="str">
        <f xml:space="preserve"> HYPERLINK("#'P(2)'!B361:L478", "P(2)")</f>
        <v>P(2)</v>
      </c>
      <c r="J10" s="45"/>
      <c r="K10" s="45"/>
      <c r="L10" s="45" t="s">
        <v>17</v>
      </c>
    </row>
    <row r="11" spans="2:12" x14ac:dyDescent="0.2">
      <c r="B11" s="45">
        <v>5</v>
      </c>
      <c r="C11" s="45" t="s">
        <v>128</v>
      </c>
      <c r="D11" s="45" t="s">
        <v>129</v>
      </c>
      <c r="E11" s="45" t="s">
        <v>104</v>
      </c>
      <c r="F11" s="45" t="s">
        <v>105</v>
      </c>
      <c r="G11" s="45" t="s">
        <v>106</v>
      </c>
      <c r="H11" s="45" t="s">
        <v>107</v>
      </c>
      <c r="I11" s="51" t="str">
        <f xml:space="preserve"> HYPERLINK("#'P(2)'!B480:L597", "P(2)")</f>
        <v>P(2)</v>
      </c>
      <c r="J11" s="45"/>
      <c r="K11" s="45"/>
      <c r="L11" s="45" t="s">
        <v>17</v>
      </c>
    </row>
    <row r="12" spans="2:12" x14ac:dyDescent="0.2">
      <c r="B12" s="45">
        <v>6</v>
      </c>
      <c r="C12" s="45" t="s">
        <v>131</v>
      </c>
      <c r="D12" s="45" t="s">
        <v>132</v>
      </c>
      <c r="E12" s="45" t="s">
        <v>107</v>
      </c>
      <c r="F12" s="45" t="s">
        <v>105</v>
      </c>
      <c r="G12" s="45" t="s">
        <v>106</v>
      </c>
      <c r="H12" s="45" t="s">
        <v>107</v>
      </c>
      <c r="I12" s="51" t="str">
        <f xml:space="preserve"> HYPERLINK("#'P(2)'!B599:P716", "P(2)")</f>
        <v>P(2)</v>
      </c>
      <c r="J12" s="45"/>
      <c r="K12" s="45"/>
      <c r="L12" s="45" t="s">
        <v>17</v>
      </c>
    </row>
    <row r="13" spans="2:12" x14ac:dyDescent="0.2">
      <c r="B13" s="45">
        <v>7</v>
      </c>
      <c r="C13" s="45" t="s">
        <v>134</v>
      </c>
      <c r="D13" s="45" t="s">
        <v>135</v>
      </c>
      <c r="E13" s="45" t="s">
        <v>104</v>
      </c>
      <c r="F13" s="45" t="s">
        <v>105</v>
      </c>
      <c r="G13" s="45" t="s">
        <v>106</v>
      </c>
      <c r="H13" s="45" t="s">
        <v>107</v>
      </c>
      <c r="I13" s="51" t="str">
        <f xml:space="preserve"> HYPERLINK("#'P(2)'!B718:O835", "P(2)")</f>
        <v>P(2)</v>
      </c>
      <c r="J13" s="45"/>
      <c r="K13" s="45"/>
      <c r="L13" s="45" t="s">
        <v>17</v>
      </c>
    </row>
    <row r="14" spans="2:12" x14ac:dyDescent="0.2">
      <c r="B14" s="45">
        <v>8</v>
      </c>
      <c r="C14" s="45" t="s">
        <v>138</v>
      </c>
      <c r="D14" s="45" t="s">
        <v>139</v>
      </c>
      <c r="E14" s="45" t="s">
        <v>104</v>
      </c>
      <c r="F14" s="45" t="s">
        <v>105</v>
      </c>
      <c r="G14" s="45" t="s">
        <v>106</v>
      </c>
      <c r="H14" s="45" t="s">
        <v>107</v>
      </c>
      <c r="I14" s="51" t="str">
        <f xml:space="preserve"> HYPERLINK("#'P(2)'!B837:O954", "P(2)")</f>
        <v>P(2)</v>
      </c>
      <c r="J14" s="45"/>
      <c r="K14" s="45"/>
      <c r="L14" s="45" t="s">
        <v>17</v>
      </c>
    </row>
    <row r="15" spans="2:12" x14ac:dyDescent="0.2">
      <c r="B15" s="45">
        <v>9</v>
      </c>
      <c r="C15" s="45" t="s">
        <v>141</v>
      </c>
      <c r="D15" s="45" t="s">
        <v>142</v>
      </c>
      <c r="E15" s="45" t="s">
        <v>104</v>
      </c>
      <c r="F15" s="45" t="s">
        <v>105</v>
      </c>
      <c r="G15" s="45" t="s">
        <v>106</v>
      </c>
      <c r="H15" s="45" t="s">
        <v>107</v>
      </c>
      <c r="I15" s="51" t="str">
        <f xml:space="preserve"> HYPERLINK("#'P(2)'!B956:Q1073", "P(2)")</f>
        <v>P(2)</v>
      </c>
      <c r="J15" s="45"/>
      <c r="K15" s="45"/>
      <c r="L15" s="45" t="s">
        <v>17</v>
      </c>
    </row>
    <row r="16" spans="2:12" x14ac:dyDescent="0.2">
      <c r="B16" s="45">
        <v>10</v>
      </c>
      <c r="C16" s="45" t="s">
        <v>144</v>
      </c>
      <c r="D16" s="45" t="s">
        <v>145</v>
      </c>
      <c r="E16" s="45" t="s">
        <v>104</v>
      </c>
      <c r="F16" s="45" t="s">
        <v>105</v>
      </c>
      <c r="G16" s="45" t="s">
        <v>106</v>
      </c>
      <c r="H16" s="45" t="s">
        <v>107</v>
      </c>
      <c r="I16" s="51" t="str">
        <f xml:space="preserve"> HYPERLINK("#'P(2)'!B1075:L1192", "P(2)")</f>
        <v>P(2)</v>
      </c>
      <c r="J16" s="45"/>
      <c r="K16" s="45"/>
      <c r="L16" s="45" t="s">
        <v>17</v>
      </c>
    </row>
    <row r="17" spans="2:12" x14ac:dyDescent="0.2">
      <c r="B17" s="45">
        <v>11</v>
      </c>
      <c r="C17" s="45" t="s">
        <v>157</v>
      </c>
      <c r="D17" s="45" t="s">
        <v>158</v>
      </c>
      <c r="E17" s="45" t="s">
        <v>104</v>
      </c>
      <c r="F17" s="45" t="s">
        <v>105</v>
      </c>
      <c r="G17" s="45" t="s">
        <v>106</v>
      </c>
      <c r="H17" s="45" t="s">
        <v>107</v>
      </c>
      <c r="I17" s="51" t="str">
        <f xml:space="preserve"> HYPERLINK("#'P(2)'!B1194:S1311", "P(2)")</f>
        <v>P(2)</v>
      </c>
      <c r="J17" s="45"/>
      <c r="K17" s="45"/>
      <c r="L17" s="45" t="s">
        <v>17</v>
      </c>
    </row>
    <row r="18" spans="2:12" x14ac:dyDescent="0.2">
      <c r="B18" s="45">
        <v>12</v>
      </c>
      <c r="C18" s="45" t="s">
        <v>160</v>
      </c>
      <c r="D18" s="45" t="s">
        <v>161</v>
      </c>
      <c r="E18" s="45" t="s">
        <v>104</v>
      </c>
      <c r="F18" s="45" t="s">
        <v>105</v>
      </c>
      <c r="G18" s="45" t="s">
        <v>106</v>
      </c>
      <c r="H18" s="45" t="s">
        <v>107</v>
      </c>
      <c r="I18" s="51" t="str">
        <f xml:space="preserve"> HYPERLINK("#'P(2)'!B1313:M1430", "P(2)")</f>
        <v>P(2)</v>
      </c>
      <c r="J18" s="45"/>
      <c r="K18" s="45"/>
      <c r="L18" s="45" t="s">
        <v>17</v>
      </c>
    </row>
    <row r="19" spans="2:12" x14ac:dyDescent="0.2">
      <c r="B19" s="45">
        <v>13</v>
      </c>
      <c r="C19" s="45" t="s">
        <v>163</v>
      </c>
      <c r="D19" s="45" t="s">
        <v>164</v>
      </c>
      <c r="E19" s="45" t="s">
        <v>104</v>
      </c>
      <c r="F19" s="45" t="s">
        <v>105</v>
      </c>
      <c r="G19" s="45" t="s">
        <v>106</v>
      </c>
      <c r="H19" s="45" t="s">
        <v>107</v>
      </c>
      <c r="I19" s="51" t="str">
        <f xml:space="preserve"> HYPERLINK("#'P(2)'!B1432:K1549", "P(2)")</f>
        <v>P(2)</v>
      </c>
      <c r="J19" s="45"/>
      <c r="K19" s="45"/>
      <c r="L19" s="45" t="s">
        <v>17</v>
      </c>
    </row>
    <row r="20" spans="2:12" x14ac:dyDescent="0.2">
      <c r="B20" s="45">
        <v>14</v>
      </c>
      <c r="C20" s="45" t="s">
        <v>166</v>
      </c>
      <c r="D20" s="45" t="s">
        <v>167</v>
      </c>
      <c r="E20" s="45" t="s">
        <v>104</v>
      </c>
      <c r="F20" s="45" t="s">
        <v>105</v>
      </c>
      <c r="G20" s="45" t="s">
        <v>106</v>
      </c>
      <c r="H20" s="45" t="s">
        <v>107</v>
      </c>
      <c r="I20" s="51" t="str">
        <f xml:space="preserve"> HYPERLINK("#'P(2)'!B1551:M1668", "P(2)")</f>
        <v>P(2)</v>
      </c>
      <c r="J20" s="45"/>
      <c r="K20" s="45"/>
      <c r="L20" s="45" t="s">
        <v>17</v>
      </c>
    </row>
    <row r="21" spans="2:12" ht="24" x14ac:dyDescent="0.2">
      <c r="B21" s="45">
        <v>15</v>
      </c>
      <c r="C21" s="45" t="s">
        <v>173</v>
      </c>
      <c r="D21" s="45" t="s">
        <v>174</v>
      </c>
      <c r="E21" s="45" t="s">
        <v>104</v>
      </c>
      <c r="F21" s="45" t="s">
        <v>105</v>
      </c>
      <c r="G21" s="45" t="s">
        <v>106</v>
      </c>
      <c r="H21" s="45" t="s">
        <v>107</v>
      </c>
      <c r="I21" s="51" t="str">
        <f xml:space="preserve"> HYPERLINK("#'P(2)'!B1670:L1787", "P(2)")</f>
        <v>P(2)</v>
      </c>
      <c r="J21" s="45"/>
      <c r="K21" s="45"/>
      <c r="L21" s="45" t="s">
        <v>17</v>
      </c>
    </row>
    <row r="22" spans="2:12" ht="24" x14ac:dyDescent="0.2">
      <c r="B22" s="45">
        <v>16</v>
      </c>
      <c r="C22" s="45" t="s">
        <v>184</v>
      </c>
      <c r="D22" s="45" t="s">
        <v>185</v>
      </c>
      <c r="E22" s="45" t="s">
        <v>107</v>
      </c>
      <c r="F22" s="45" t="s">
        <v>105</v>
      </c>
      <c r="G22" s="45" t="s">
        <v>106</v>
      </c>
      <c r="H22" s="45" t="s">
        <v>107</v>
      </c>
      <c r="I22" s="51" t="str">
        <f xml:space="preserve"> HYPERLINK("#'P(2)'!B1789:Q1906", "P(2)")</f>
        <v>P(2)</v>
      </c>
      <c r="J22" s="45"/>
      <c r="K22" s="45"/>
      <c r="L22" s="45" t="s">
        <v>17</v>
      </c>
    </row>
    <row r="23" spans="2:12" ht="24" x14ac:dyDescent="0.2">
      <c r="B23" s="45">
        <v>17</v>
      </c>
      <c r="C23" s="45" t="s">
        <v>192</v>
      </c>
      <c r="D23" s="45" t="s">
        <v>193</v>
      </c>
      <c r="E23" s="45" t="s">
        <v>104</v>
      </c>
      <c r="F23" s="45" t="s">
        <v>105</v>
      </c>
      <c r="G23" s="45" t="s">
        <v>106</v>
      </c>
      <c r="H23" s="45" t="s">
        <v>107</v>
      </c>
      <c r="I23" s="51" t="str">
        <f xml:space="preserve"> HYPERLINK("#'P(2)'!B1908:M2025", "P(2)")</f>
        <v>P(2)</v>
      </c>
      <c r="J23" s="45"/>
      <c r="K23" s="45"/>
      <c r="L23" s="45" t="s">
        <v>17</v>
      </c>
    </row>
    <row r="24" spans="2:12" x14ac:dyDescent="0.2">
      <c r="B24" s="45">
        <v>18</v>
      </c>
      <c r="C24" s="45" t="s">
        <v>199</v>
      </c>
      <c r="D24" s="45" t="s">
        <v>200</v>
      </c>
      <c r="E24" s="45" t="s">
        <v>104</v>
      </c>
      <c r="F24" s="45" t="s">
        <v>105</v>
      </c>
      <c r="G24" s="45" t="s">
        <v>106</v>
      </c>
      <c r="H24" s="45" t="s">
        <v>107</v>
      </c>
      <c r="I24" s="51" t="str">
        <f xml:space="preserve"> HYPERLINK("#'P(2)'!B2027:L2144", "P(2)")</f>
        <v>P(2)</v>
      </c>
      <c r="J24" s="45"/>
      <c r="K24" s="45"/>
      <c r="L24" s="45" t="s">
        <v>17</v>
      </c>
    </row>
    <row r="25" spans="2:12" ht="24" x14ac:dyDescent="0.2">
      <c r="B25" s="45">
        <v>19</v>
      </c>
      <c r="C25" s="45" t="s">
        <v>209</v>
      </c>
      <c r="D25" s="45" t="s">
        <v>210</v>
      </c>
      <c r="E25" s="45" t="s">
        <v>107</v>
      </c>
      <c r="F25" s="45" t="s">
        <v>105</v>
      </c>
      <c r="G25" s="45" t="s">
        <v>106</v>
      </c>
      <c r="H25" s="45" t="s">
        <v>107</v>
      </c>
      <c r="I25" s="51" t="str">
        <f xml:space="preserve"> HYPERLINK("#'P(2)'!B2146:P2263", "P(2)")</f>
        <v>P(2)</v>
      </c>
      <c r="J25" s="45"/>
      <c r="K25" s="45"/>
      <c r="L25" s="45" t="s">
        <v>17</v>
      </c>
    </row>
    <row r="26" spans="2:12" ht="24" x14ac:dyDescent="0.2">
      <c r="B26" s="45">
        <v>20</v>
      </c>
      <c r="C26" s="45" t="s">
        <v>225</v>
      </c>
      <c r="D26" s="45" t="s">
        <v>226</v>
      </c>
      <c r="E26" s="45" t="s">
        <v>107</v>
      </c>
      <c r="F26" s="45" t="s">
        <v>105</v>
      </c>
      <c r="G26" s="45" t="s">
        <v>106</v>
      </c>
      <c r="H26" s="45" t="s">
        <v>107</v>
      </c>
      <c r="I26" s="51" t="str">
        <f xml:space="preserve"> HYPERLINK("#'P(2)'!B2265:V2382", "P(2)")</f>
        <v>P(2)</v>
      </c>
      <c r="J26" s="45"/>
      <c r="K26" s="45"/>
      <c r="L26" s="45" t="s">
        <v>17</v>
      </c>
    </row>
    <row r="27" spans="2:12" ht="24" x14ac:dyDescent="0.2">
      <c r="B27" s="45">
        <v>21</v>
      </c>
      <c r="C27" s="45" t="s">
        <v>231</v>
      </c>
      <c r="D27" s="45" t="s">
        <v>232</v>
      </c>
      <c r="E27" s="45" t="s">
        <v>104</v>
      </c>
      <c r="F27" s="45" t="s">
        <v>105</v>
      </c>
      <c r="G27" s="45" t="s">
        <v>106</v>
      </c>
      <c r="H27" s="45" t="s">
        <v>107</v>
      </c>
      <c r="I27" s="51" t="str">
        <f xml:space="preserve"> HYPERLINK("#'P(2)'!B2384:K2501", "P(2)")</f>
        <v>P(2)</v>
      </c>
      <c r="J27" s="45"/>
      <c r="K27" s="45"/>
      <c r="L27" s="45" t="s">
        <v>17</v>
      </c>
    </row>
    <row r="28" spans="2:12" ht="36" x14ac:dyDescent="0.2">
      <c r="B28" s="45">
        <v>22</v>
      </c>
      <c r="C28" s="45" t="s">
        <v>234</v>
      </c>
      <c r="D28" s="45" t="s">
        <v>235</v>
      </c>
      <c r="E28" s="45" t="s">
        <v>104</v>
      </c>
      <c r="F28" s="45" t="s">
        <v>105</v>
      </c>
      <c r="G28" s="45" t="s">
        <v>106</v>
      </c>
      <c r="H28" s="45" t="s">
        <v>107</v>
      </c>
      <c r="I28" s="51" t="str">
        <f xml:space="preserve"> HYPERLINK("#'P(2)'!B2503:K2620", "P(2)")</f>
        <v>P(2)</v>
      </c>
      <c r="J28" s="45"/>
      <c r="K28" s="45"/>
      <c r="L28" s="45" t="s">
        <v>17</v>
      </c>
    </row>
    <row r="29" spans="2:12" ht="24" x14ac:dyDescent="0.2">
      <c r="B29" s="45">
        <v>23</v>
      </c>
      <c r="C29" s="45" t="s">
        <v>237</v>
      </c>
      <c r="D29" s="45" t="s">
        <v>238</v>
      </c>
      <c r="E29" s="45" t="s">
        <v>104</v>
      </c>
      <c r="F29" s="45" t="s">
        <v>105</v>
      </c>
      <c r="G29" s="45" t="s">
        <v>106</v>
      </c>
      <c r="H29" s="45" t="s">
        <v>107</v>
      </c>
      <c r="I29" s="51" t="str">
        <f xml:space="preserve"> HYPERLINK("#'P(2)'!B2622:K2739", "P(2)")</f>
        <v>P(2)</v>
      </c>
      <c r="J29" s="45"/>
      <c r="K29" s="45"/>
      <c r="L29" s="45" t="s">
        <v>17</v>
      </c>
    </row>
    <row r="30" spans="2:12" ht="36" x14ac:dyDescent="0.2">
      <c r="B30" s="45">
        <v>24</v>
      </c>
      <c r="C30" s="45" t="s">
        <v>240</v>
      </c>
      <c r="D30" s="45" t="s">
        <v>241</v>
      </c>
      <c r="E30" s="45" t="s">
        <v>104</v>
      </c>
      <c r="F30" s="45" t="s">
        <v>105</v>
      </c>
      <c r="G30" s="45" t="s">
        <v>106</v>
      </c>
      <c r="H30" s="45" t="s">
        <v>107</v>
      </c>
      <c r="I30" s="51" t="str">
        <f xml:space="preserve"> HYPERLINK("#'P(2)'!B2741:K2858", "P(2)")</f>
        <v>P(2)</v>
      </c>
      <c r="J30" s="45"/>
      <c r="K30" s="45"/>
      <c r="L30" s="45" t="s">
        <v>17</v>
      </c>
    </row>
    <row r="31" spans="2:12" ht="24" x14ac:dyDescent="0.2">
      <c r="B31" s="45">
        <v>25</v>
      </c>
      <c r="C31" s="45" t="s">
        <v>243</v>
      </c>
      <c r="D31" s="45" t="s">
        <v>244</v>
      </c>
      <c r="E31" s="45" t="s">
        <v>104</v>
      </c>
      <c r="F31" s="45" t="s">
        <v>105</v>
      </c>
      <c r="G31" s="45" t="s">
        <v>106</v>
      </c>
      <c r="H31" s="45" t="s">
        <v>107</v>
      </c>
      <c r="I31" s="51" t="str">
        <f xml:space="preserve"> HYPERLINK("#'P(2)'!B2860:K2977", "P(2)")</f>
        <v>P(2)</v>
      </c>
      <c r="J31" s="45"/>
      <c r="K31" s="45"/>
      <c r="L31" s="45" t="s">
        <v>17</v>
      </c>
    </row>
    <row r="32" spans="2:12" ht="24" x14ac:dyDescent="0.2">
      <c r="B32" s="45">
        <v>26</v>
      </c>
      <c r="C32" s="45" t="s">
        <v>246</v>
      </c>
      <c r="D32" s="45" t="s">
        <v>247</v>
      </c>
      <c r="E32" s="45" t="s">
        <v>104</v>
      </c>
      <c r="F32" s="45" t="s">
        <v>105</v>
      </c>
      <c r="G32" s="45" t="s">
        <v>106</v>
      </c>
      <c r="H32" s="45" t="s">
        <v>107</v>
      </c>
      <c r="I32" s="51" t="str">
        <f xml:space="preserve"> HYPERLINK("#'P(2)'!B2979:K3096", "P(2)")</f>
        <v>P(2)</v>
      </c>
      <c r="J32" s="45"/>
      <c r="K32" s="45"/>
      <c r="L32" s="45" t="s">
        <v>17</v>
      </c>
    </row>
    <row r="33" spans="2:12" ht="24" x14ac:dyDescent="0.2">
      <c r="B33" s="45">
        <v>27</v>
      </c>
      <c r="C33" s="45" t="s">
        <v>249</v>
      </c>
      <c r="D33" s="45" t="s">
        <v>250</v>
      </c>
      <c r="E33" s="45" t="s">
        <v>104</v>
      </c>
      <c r="F33" s="45" t="s">
        <v>105</v>
      </c>
      <c r="G33" s="45" t="s">
        <v>106</v>
      </c>
      <c r="H33" s="45" t="s">
        <v>107</v>
      </c>
      <c r="I33" s="51" t="str">
        <f xml:space="preserve"> HYPERLINK("#'P(2)'!B3098:K3215", "P(2)")</f>
        <v>P(2)</v>
      </c>
      <c r="J33" s="45"/>
      <c r="K33" s="45"/>
      <c r="L33" s="45" t="s">
        <v>17</v>
      </c>
    </row>
    <row r="34" spans="2:12" ht="24" x14ac:dyDescent="0.2">
      <c r="B34" s="45">
        <v>28</v>
      </c>
      <c r="C34" s="45" t="s">
        <v>252</v>
      </c>
      <c r="D34" s="45" t="s">
        <v>253</v>
      </c>
      <c r="E34" s="45" t="s">
        <v>104</v>
      </c>
      <c r="F34" s="45" t="s">
        <v>105</v>
      </c>
      <c r="G34" s="45" t="s">
        <v>106</v>
      </c>
      <c r="H34" s="45" t="s">
        <v>107</v>
      </c>
      <c r="I34" s="51" t="str">
        <f xml:space="preserve"> HYPERLINK("#'P(2)'!B3217:K3334", "P(2)")</f>
        <v>P(2)</v>
      </c>
      <c r="J34" s="45"/>
      <c r="K34" s="45"/>
      <c r="L34" s="45" t="s">
        <v>17</v>
      </c>
    </row>
    <row r="35" spans="2:12" ht="36" x14ac:dyDescent="0.2">
      <c r="B35" s="45">
        <v>29</v>
      </c>
      <c r="C35" s="45" t="s">
        <v>257</v>
      </c>
      <c r="D35" s="45" t="s">
        <v>258</v>
      </c>
      <c r="E35" s="45" t="s">
        <v>104</v>
      </c>
      <c r="F35" s="45" t="s">
        <v>105</v>
      </c>
      <c r="G35" s="45" t="s">
        <v>106</v>
      </c>
      <c r="H35" s="45" t="s">
        <v>107</v>
      </c>
      <c r="I35" s="51" t="str">
        <f xml:space="preserve"> HYPERLINK("#'P(2)'!B3336:J3453", "P(2)")</f>
        <v>P(2)</v>
      </c>
      <c r="J35" s="45"/>
      <c r="K35" s="45"/>
      <c r="L35" s="45" t="s">
        <v>17</v>
      </c>
    </row>
    <row r="36" spans="2:12" ht="24" x14ac:dyDescent="0.2">
      <c r="B36" s="45">
        <v>30</v>
      </c>
      <c r="C36" s="45" t="s">
        <v>272</v>
      </c>
      <c r="D36" s="45" t="s">
        <v>273</v>
      </c>
      <c r="E36" s="45" t="s">
        <v>107</v>
      </c>
      <c r="F36" s="45" t="s">
        <v>105</v>
      </c>
      <c r="G36" s="45" t="s">
        <v>106</v>
      </c>
      <c r="H36" s="45" t="s">
        <v>107</v>
      </c>
      <c r="I36" s="51" t="str">
        <f xml:space="preserve"> HYPERLINK("#'P(2)'!B3455:U3572", "P(2)")</f>
        <v>P(2)</v>
      </c>
      <c r="J36" s="45"/>
      <c r="K36" s="45"/>
      <c r="L36" s="45" t="s">
        <v>17</v>
      </c>
    </row>
    <row r="37" spans="2:12" ht="24" x14ac:dyDescent="0.2">
      <c r="B37" s="45">
        <v>31</v>
      </c>
      <c r="C37" s="45" t="s">
        <v>279</v>
      </c>
      <c r="D37" s="45" t="s">
        <v>280</v>
      </c>
      <c r="E37" s="45" t="s">
        <v>104</v>
      </c>
      <c r="F37" s="45" t="s">
        <v>105</v>
      </c>
      <c r="G37" s="45" t="s">
        <v>106</v>
      </c>
      <c r="H37" s="45" t="s">
        <v>107</v>
      </c>
      <c r="I37" s="51" t="str">
        <f xml:space="preserve"> HYPERLINK("#'P(2)'!B3574:L3691", "P(2)")</f>
        <v>P(2)</v>
      </c>
      <c r="J37" s="45"/>
      <c r="K37" s="45"/>
      <c r="L37" s="45" t="s">
        <v>17</v>
      </c>
    </row>
    <row r="38" spans="2:12" ht="24" x14ac:dyDescent="0.2">
      <c r="B38" s="45">
        <v>32</v>
      </c>
      <c r="C38" s="45" t="s">
        <v>282</v>
      </c>
      <c r="D38" s="45" t="s">
        <v>283</v>
      </c>
      <c r="E38" s="45" t="s">
        <v>104</v>
      </c>
      <c r="F38" s="45" t="s">
        <v>105</v>
      </c>
      <c r="G38" s="45" t="s">
        <v>106</v>
      </c>
      <c r="H38" s="45" t="s">
        <v>107</v>
      </c>
      <c r="I38" s="51" t="str">
        <f xml:space="preserve"> HYPERLINK("#'P(2)'!B3693:L3810", "P(2)")</f>
        <v>P(2)</v>
      </c>
      <c r="J38" s="45"/>
      <c r="K38" s="45"/>
      <c r="L38" s="45" t="s">
        <v>17</v>
      </c>
    </row>
    <row r="39" spans="2:12" ht="24" x14ac:dyDescent="0.2">
      <c r="B39" s="45">
        <v>33</v>
      </c>
      <c r="C39" s="45" t="s">
        <v>299</v>
      </c>
      <c r="D39" s="45" t="s">
        <v>300</v>
      </c>
      <c r="E39" s="45" t="s">
        <v>107</v>
      </c>
      <c r="F39" s="45" t="s">
        <v>105</v>
      </c>
      <c r="G39" s="45" t="s">
        <v>106</v>
      </c>
      <c r="H39" s="45" t="s">
        <v>107</v>
      </c>
      <c r="I39" s="51" t="str">
        <f xml:space="preserve"> HYPERLINK("#'P(2)'!B3812:X3929", "P(2)")</f>
        <v>P(2)</v>
      </c>
      <c r="J39" s="45"/>
      <c r="K39" s="45"/>
      <c r="L39" s="45" t="s">
        <v>17</v>
      </c>
    </row>
    <row r="40" spans="2:12" ht="24" x14ac:dyDescent="0.2">
      <c r="B40" s="45">
        <v>34</v>
      </c>
      <c r="C40" s="45" t="s">
        <v>307</v>
      </c>
      <c r="D40" s="45" t="s">
        <v>308</v>
      </c>
      <c r="E40" s="45" t="s">
        <v>107</v>
      </c>
      <c r="F40" s="45" t="s">
        <v>105</v>
      </c>
      <c r="G40" s="45" t="s">
        <v>106</v>
      </c>
      <c r="H40" s="45" t="s">
        <v>107</v>
      </c>
      <c r="I40" s="51" t="str">
        <f xml:space="preserve"> HYPERLINK("#'P(2)'!B3931:O4048", "P(2)")</f>
        <v>P(2)</v>
      </c>
      <c r="J40" s="45"/>
      <c r="K40" s="45"/>
      <c r="L40" s="45" t="s">
        <v>17</v>
      </c>
    </row>
    <row r="41" spans="2:12" ht="24" x14ac:dyDescent="0.2">
      <c r="B41" s="45">
        <v>35</v>
      </c>
      <c r="C41" s="45" t="s">
        <v>313</v>
      </c>
      <c r="D41" s="45" t="s">
        <v>314</v>
      </c>
      <c r="E41" s="45" t="s">
        <v>104</v>
      </c>
      <c r="F41" s="45" t="s">
        <v>105</v>
      </c>
      <c r="G41" s="45" t="s">
        <v>106</v>
      </c>
      <c r="H41" s="45" t="s">
        <v>107</v>
      </c>
      <c r="I41" s="51" t="str">
        <f xml:space="preserve"> HYPERLINK("#'P(2)'!B4050:K4167", "P(2)")</f>
        <v>P(2)</v>
      </c>
      <c r="J41" s="45"/>
      <c r="K41" s="45"/>
      <c r="L41" s="45" t="s">
        <v>17</v>
      </c>
    </row>
    <row r="42" spans="2:12" ht="24" x14ac:dyDescent="0.2">
      <c r="B42" s="45">
        <v>36</v>
      </c>
      <c r="C42" s="45" t="s">
        <v>320</v>
      </c>
      <c r="D42" s="45" t="s">
        <v>321</v>
      </c>
      <c r="E42" s="45" t="s">
        <v>104</v>
      </c>
      <c r="F42" s="45" t="s">
        <v>105</v>
      </c>
      <c r="G42" s="45" t="s">
        <v>106</v>
      </c>
      <c r="H42" s="45" t="s">
        <v>107</v>
      </c>
      <c r="I42" s="51" t="str">
        <f xml:space="preserve"> HYPERLINK("#'P(2)'!B4169:L4286", "P(2)")</f>
        <v>P(2)</v>
      </c>
      <c r="J42" s="45"/>
      <c r="K42" s="45"/>
      <c r="L42" s="45" t="s">
        <v>17</v>
      </c>
    </row>
    <row r="43" spans="2:12" ht="24" x14ac:dyDescent="0.2">
      <c r="B43" s="45">
        <v>37</v>
      </c>
      <c r="C43" s="45" t="s">
        <v>337</v>
      </c>
      <c r="D43" s="45" t="s">
        <v>338</v>
      </c>
      <c r="E43" s="45" t="s">
        <v>107</v>
      </c>
      <c r="F43" s="45" t="s">
        <v>105</v>
      </c>
      <c r="G43" s="45" t="s">
        <v>106</v>
      </c>
      <c r="H43" s="45" t="s">
        <v>107</v>
      </c>
      <c r="I43" s="51" t="str">
        <f xml:space="preserve"> HYPERLINK("#'P(2)'!B4288:W4405", "P(2)")</f>
        <v>P(2)</v>
      </c>
      <c r="J43" s="45"/>
      <c r="K43" s="45"/>
      <c r="L43" s="45" t="s">
        <v>17</v>
      </c>
    </row>
    <row r="44" spans="2:12" ht="24" x14ac:dyDescent="0.2">
      <c r="B44" s="45">
        <v>38</v>
      </c>
      <c r="C44" s="45" t="s">
        <v>356</v>
      </c>
      <c r="D44" s="45" t="s">
        <v>357</v>
      </c>
      <c r="E44" s="45" t="s">
        <v>107</v>
      </c>
      <c r="F44" s="45" t="s">
        <v>105</v>
      </c>
      <c r="G44" s="45" t="s">
        <v>106</v>
      </c>
      <c r="H44" s="45" t="s">
        <v>107</v>
      </c>
      <c r="I44" s="51" t="str">
        <f xml:space="preserve"> HYPERLINK("#'P(2)'!B4407:AA4524", "P(2)")</f>
        <v>P(2)</v>
      </c>
      <c r="J44" s="45"/>
      <c r="K44" s="45"/>
      <c r="L44" s="45" t="s">
        <v>17</v>
      </c>
    </row>
    <row r="45" spans="2:12" x14ac:dyDescent="0.2">
      <c r="B45" s="45">
        <v>39</v>
      </c>
      <c r="C45" s="45" t="s">
        <v>370</v>
      </c>
      <c r="D45" s="45" t="s">
        <v>371</v>
      </c>
      <c r="E45" s="45" t="s">
        <v>107</v>
      </c>
      <c r="F45" s="45" t="s">
        <v>105</v>
      </c>
      <c r="G45" s="45" t="s">
        <v>106</v>
      </c>
      <c r="H45" s="45" t="s">
        <v>107</v>
      </c>
      <c r="I45" s="51" t="str">
        <f xml:space="preserve"> HYPERLINK("#'P(2)'!B4526:S4643", "P(2)")</f>
        <v>P(2)</v>
      </c>
      <c r="J45" s="45"/>
      <c r="K45" s="45"/>
      <c r="L45" s="45" t="s">
        <v>17</v>
      </c>
    </row>
    <row r="46" spans="2:12" x14ac:dyDescent="0.2">
      <c r="B46" s="45">
        <v>40</v>
      </c>
      <c r="C46" s="45" t="s">
        <v>380</v>
      </c>
      <c r="D46" s="45" t="s">
        <v>381</v>
      </c>
      <c r="E46" s="45" t="s">
        <v>107</v>
      </c>
      <c r="F46" s="45" t="s">
        <v>105</v>
      </c>
      <c r="G46" s="45" t="s">
        <v>106</v>
      </c>
      <c r="H46" s="45" t="s">
        <v>107</v>
      </c>
      <c r="I46" s="51" t="str">
        <f xml:space="preserve"> HYPERLINK("#'P(2)'!B4645:O4762", "P(2)")</f>
        <v>P(2)</v>
      </c>
      <c r="J46" s="45" t="s">
        <v>382</v>
      </c>
      <c r="K46" s="45"/>
      <c r="L46" s="45" t="s">
        <v>17</v>
      </c>
    </row>
    <row r="47" spans="2:12" ht="24" x14ac:dyDescent="0.2">
      <c r="B47" s="45">
        <v>41</v>
      </c>
      <c r="C47" s="45" t="s">
        <v>384</v>
      </c>
      <c r="D47" s="45" t="s">
        <v>385</v>
      </c>
      <c r="E47" s="45" t="s">
        <v>104</v>
      </c>
      <c r="F47" s="45" t="s">
        <v>105</v>
      </c>
      <c r="G47" s="45" t="s">
        <v>106</v>
      </c>
      <c r="H47" s="45" t="s">
        <v>107</v>
      </c>
      <c r="I47" s="51" t="str">
        <f xml:space="preserve"> HYPERLINK("#'P(2)'!B4764:L4881", "P(2)")</f>
        <v>P(2)</v>
      </c>
      <c r="J47" s="45"/>
      <c r="K47" s="45"/>
      <c r="L47" s="45" t="s">
        <v>17</v>
      </c>
    </row>
    <row r="48" spans="2:12" ht="24" x14ac:dyDescent="0.2">
      <c r="B48" s="45">
        <v>42</v>
      </c>
      <c r="C48" s="45" t="s">
        <v>396</v>
      </c>
      <c r="D48" s="45" t="s">
        <v>397</v>
      </c>
      <c r="E48" s="45" t="s">
        <v>107</v>
      </c>
      <c r="F48" s="45" t="s">
        <v>105</v>
      </c>
      <c r="G48" s="45" t="s">
        <v>106</v>
      </c>
      <c r="H48" s="45" t="s">
        <v>107</v>
      </c>
      <c r="I48" s="51" t="str">
        <f xml:space="preserve"> HYPERLINK("#'P(2)'!B4883:P5000", "P(2)")</f>
        <v>P(2)</v>
      </c>
      <c r="J48" s="45" t="s">
        <v>398</v>
      </c>
      <c r="K48" s="45"/>
      <c r="L48" s="45" t="s">
        <v>17</v>
      </c>
    </row>
    <row r="49" spans="2:12" ht="36" x14ac:dyDescent="0.2">
      <c r="B49" s="45">
        <v>43</v>
      </c>
      <c r="C49" s="45" t="s">
        <v>411</v>
      </c>
      <c r="D49" s="45" t="s">
        <v>412</v>
      </c>
      <c r="E49" s="45" t="s">
        <v>107</v>
      </c>
      <c r="F49" s="45" t="s">
        <v>105</v>
      </c>
      <c r="G49" s="45" t="s">
        <v>106</v>
      </c>
      <c r="H49" s="45" t="s">
        <v>107</v>
      </c>
      <c r="I49" s="51" t="str">
        <f xml:space="preserve"> HYPERLINK("#'P(2)'!B5002:T5119", "P(2)")</f>
        <v>P(2)</v>
      </c>
      <c r="J49" s="45"/>
      <c r="K49" s="45"/>
      <c r="L49" s="45" t="s">
        <v>17</v>
      </c>
    </row>
    <row r="50" spans="2:12" ht="24" x14ac:dyDescent="0.2">
      <c r="B50" s="45">
        <v>44</v>
      </c>
      <c r="C50" s="45" t="s">
        <v>422</v>
      </c>
      <c r="D50" s="45" t="s">
        <v>423</v>
      </c>
      <c r="E50" s="45" t="s">
        <v>107</v>
      </c>
      <c r="F50" s="45" t="s">
        <v>105</v>
      </c>
      <c r="G50" s="45" t="s">
        <v>106</v>
      </c>
      <c r="H50" s="45" t="s">
        <v>107</v>
      </c>
      <c r="I50" s="51" t="str">
        <f xml:space="preserve"> HYPERLINK("#'P(2)'!B5121:Q5238", "P(2)")</f>
        <v>P(2)</v>
      </c>
      <c r="J50" s="45" t="s">
        <v>424</v>
      </c>
      <c r="K50" s="45"/>
      <c r="L50" s="45" t="s">
        <v>17</v>
      </c>
    </row>
    <row r="51" spans="2:12" ht="36" x14ac:dyDescent="0.2">
      <c r="B51" s="45">
        <v>45</v>
      </c>
      <c r="C51" s="45" t="s">
        <v>433</v>
      </c>
      <c r="D51" s="45" t="s">
        <v>434</v>
      </c>
      <c r="E51" s="45" t="s">
        <v>107</v>
      </c>
      <c r="F51" s="45" t="s">
        <v>105</v>
      </c>
      <c r="G51" s="45" t="s">
        <v>106</v>
      </c>
      <c r="H51" s="45" t="s">
        <v>107</v>
      </c>
      <c r="I51" s="51" t="str">
        <f xml:space="preserve"> HYPERLINK("#'P(2)'!B5240:P5357", "P(2)")</f>
        <v>P(2)</v>
      </c>
      <c r="J51" s="45"/>
      <c r="K51" s="45"/>
      <c r="L51" s="45" t="s">
        <v>17</v>
      </c>
    </row>
    <row r="52" spans="2:12" ht="36" x14ac:dyDescent="0.2">
      <c r="B52" s="45">
        <v>46</v>
      </c>
      <c r="C52" s="45" t="s">
        <v>437</v>
      </c>
      <c r="D52" s="45" t="s">
        <v>438</v>
      </c>
      <c r="E52" s="45" t="s">
        <v>107</v>
      </c>
      <c r="F52" s="45" t="s">
        <v>105</v>
      </c>
      <c r="G52" s="45" t="s">
        <v>106</v>
      </c>
      <c r="H52" s="45" t="s">
        <v>107</v>
      </c>
      <c r="I52" s="51" t="str">
        <f xml:space="preserve"> HYPERLINK("#'P(2)'!B5359:S5476", "P(2)")</f>
        <v>P(2)</v>
      </c>
      <c r="J52" s="45"/>
      <c r="K52" s="45"/>
      <c r="L52" s="45" t="s">
        <v>17</v>
      </c>
    </row>
    <row r="53" spans="2:12" ht="36" x14ac:dyDescent="0.2">
      <c r="B53" s="45">
        <v>47</v>
      </c>
      <c r="C53" s="45" t="s">
        <v>452</v>
      </c>
      <c r="D53" s="45" t="s">
        <v>453</v>
      </c>
      <c r="E53" s="45" t="s">
        <v>107</v>
      </c>
      <c r="F53" s="45" t="s">
        <v>105</v>
      </c>
      <c r="G53" s="45" t="s">
        <v>106</v>
      </c>
      <c r="H53" s="45" t="s">
        <v>107</v>
      </c>
      <c r="I53" s="51" t="str">
        <f xml:space="preserve"> HYPERLINK("#'P(2)'!B5478:T5595", "P(2)")</f>
        <v>P(2)</v>
      </c>
      <c r="J53" s="45" t="s">
        <v>454</v>
      </c>
      <c r="K53" s="45"/>
      <c r="L53" s="45" t="s">
        <v>17</v>
      </c>
    </row>
    <row r="54" spans="2:12" ht="36" x14ac:dyDescent="0.2">
      <c r="B54" s="45">
        <v>48</v>
      </c>
      <c r="C54" s="45" t="s">
        <v>462</v>
      </c>
      <c r="D54" s="45" t="s">
        <v>463</v>
      </c>
      <c r="E54" s="45" t="s">
        <v>107</v>
      </c>
      <c r="F54" s="45" t="s">
        <v>105</v>
      </c>
      <c r="G54" s="45" t="s">
        <v>106</v>
      </c>
      <c r="H54" s="45" t="s">
        <v>107</v>
      </c>
      <c r="I54" s="51" t="str">
        <f xml:space="preserve"> HYPERLINK("#'P(2)'!B5597:P5714", "P(2)")</f>
        <v>P(2)</v>
      </c>
      <c r="J54" s="45" t="s">
        <v>454</v>
      </c>
      <c r="K54" s="45"/>
      <c r="L54" s="45" t="s">
        <v>17</v>
      </c>
    </row>
    <row r="55" spans="2:12" ht="36" x14ac:dyDescent="0.2">
      <c r="B55" s="45">
        <v>49</v>
      </c>
      <c r="C55" s="45" t="s">
        <v>473</v>
      </c>
      <c r="D55" s="45" t="s">
        <v>474</v>
      </c>
      <c r="E55" s="45" t="s">
        <v>104</v>
      </c>
      <c r="F55" s="45" t="s">
        <v>105</v>
      </c>
      <c r="G55" s="45" t="s">
        <v>106</v>
      </c>
      <c r="H55" s="45" t="s">
        <v>107</v>
      </c>
      <c r="I55" s="51" t="str">
        <f xml:space="preserve"> HYPERLINK("#'P(2)'!B5716:P5833", "P(2)")</f>
        <v>P(2)</v>
      </c>
      <c r="J55" s="45"/>
      <c r="K55" s="45"/>
      <c r="L55" s="45" t="s">
        <v>17</v>
      </c>
    </row>
    <row r="56" spans="2:12" x14ac:dyDescent="0.2">
      <c r="B56" s="45">
        <v>50</v>
      </c>
      <c r="C56" s="45" t="s">
        <v>491</v>
      </c>
      <c r="D56" s="45" t="s">
        <v>492</v>
      </c>
      <c r="E56" s="45" t="s">
        <v>107</v>
      </c>
      <c r="F56" s="45" t="s">
        <v>105</v>
      </c>
      <c r="G56" s="45" t="s">
        <v>106</v>
      </c>
      <c r="H56" s="45" t="s">
        <v>107</v>
      </c>
      <c r="I56" s="51" t="str">
        <f xml:space="preserve"> HYPERLINK("#'P(2)'!B5835:X5952", "P(2)")</f>
        <v>P(2)</v>
      </c>
      <c r="J56" s="45"/>
      <c r="K56" s="45"/>
      <c r="L56" s="45" t="s">
        <v>17</v>
      </c>
    </row>
    <row r="57" spans="2:12" ht="24" x14ac:dyDescent="0.2">
      <c r="B57" s="45">
        <v>51</v>
      </c>
      <c r="C57" s="45" t="s">
        <v>499</v>
      </c>
      <c r="D57" s="45" t="s">
        <v>500</v>
      </c>
      <c r="E57" s="45" t="s">
        <v>107</v>
      </c>
      <c r="F57" s="45" t="s">
        <v>105</v>
      </c>
      <c r="G57" s="45" t="s">
        <v>106</v>
      </c>
      <c r="H57" s="45" t="s">
        <v>107</v>
      </c>
      <c r="I57" s="51" t="str">
        <f xml:space="preserve"> HYPERLINK("#'P(2)'!B5954:M6071", "P(2)")</f>
        <v>P(2)</v>
      </c>
      <c r="J57" s="45" t="s">
        <v>501</v>
      </c>
      <c r="K57" s="45"/>
      <c r="L57" s="45" t="s">
        <v>17</v>
      </c>
    </row>
    <row r="58" spans="2:12" x14ac:dyDescent="0.2">
      <c r="B58" s="45">
        <v>52</v>
      </c>
      <c r="C58" s="45" t="s">
        <v>510</v>
      </c>
      <c r="D58" s="45" t="s">
        <v>511</v>
      </c>
      <c r="E58" s="45" t="s">
        <v>107</v>
      </c>
      <c r="F58" s="45" t="s">
        <v>105</v>
      </c>
      <c r="G58" s="45" t="s">
        <v>106</v>
      </c>
      <c r="H58" s="45" t="s">
        <v>107</v>
      </c>
      <c r="I58" s="51" t="str">
        <f xml:space="preserve"> HYPERLINK("#'P(2)'!B6073:R6190", "P(2)")</f>
        <v>P(2)</v>
      </c>
      <c r="J58" s="45"/>
      <c r="K58" s="45"/>
      <c r="L58" s="45" t="s">
        <v>17</v>
      </c>
    </row>
    <row r="59" spans="2:12" ht="24" x14ac:dyDescent="0.2">
      <c r="B59" s="45">
        <v>53</v>
      </c>
      <c r="C59" s="45" t="s">
        <v>522</v>
      </c>
      <c r="D59" s="45" t="s">
        <v>523</v>
      </c>
      <c r="E59" s="45" t="s">
        <v>107</v>
      </c>
      <c r="F59" s="45" t="s">
        <v>105</v>
      </c>
      <c r="G59" s="45" t="s">
        <v>106</v>
      </c>
      <c r="H59" s="45" t="s">
        <v>107</v>
      </c>
      <c r="I59" s="51" t="str">
        <f xml:space="preserve"> HYPERLINK("#'P(2)'!B6192:R6309", "P(2)")</f>
        <v>P(2)</v>
      </c>
      <c r="J59" s="45"/>
      <c r="K59" s="45"/>
      <c r="L59" s="45" t="s">
        <v>17</v>
      </c>
    </row>
    <row r="60" spans="2:12" ht="24" x14ac:dyDescent="0.2">
      <c r="B60" s="45">
        <v>54</v>
      </c>
      <c r="C60" s="45" t="s">
        <v>528</v>
      </c>
      <c r="D60" s="45" t="s">
        <v>529</v>
      </c>
      <c r="E60" s="45" t="s">
        <v>104</v>
      </c>
      <c r="F60" s="45" t="s">
        <v>105</v>
      </c>
      <c r="G60" s="45" t="s">
        <v>106</v>
      </c>
      <c r="H60" s="45" t="s">
        <v>107</v>
      </c>
      <c r="I60" s="51" t="str">
        <f xml:space="preserve"> HYPERLINK("#'P(2)'!B6311:L6428", "P(2)")</f>
        <v>P(2)</v>
      </c>
      <c r="J60" s="45"/>
      <c r="K60" s="45"/>
      <c r="L60" s="45" t="s">
        <v>17</v>
      </c>
    </row>
    <row r="61" spans="2:12" ht="36" x14ac:dyDescent="0.2">
      <c r="B61" s="45">
        <v>55</v>
      </c>
      <c r="C61" s="45" t="s">
        <v>538</v>
      </c>
      <c r="D61" s="45" t="s">
        <v>539</v>
      </c>
      <c r="E61" s="45" t="s">
        <v>107</v>
      </c>
      <c r="F61" s="45" t="s">
        <v>105</v>
      </c>
      <c r="G61" s="45" t="s">
        <v>106</v>
      </c>
      <c r="H61" s="45" t="s">
        <v>107</v>
      </c>
      <c r="I61" s="51" t="str">
        <f xml:space="preserve"> HYPERLINK("#'P(2)'!B6430:Q6547", "P(2)")</f>
        <v>P(2)</v>
      </c>
      <c r="J61" s="45"/>
      <c r="K61" s="45"/>
      <c r="L61" s="45" t="s">
        <v>17</v>
      </c>
    </row>
    <row r="62" spans="2:12" ht="24" x14ac:dyDescent="0.2">
      <c r="B62" s="45">
        <v>56</v>
      </c>
      <c r="C62" s="45" t="s">
        <v>545</v>
      </c>
      <c r="D62" s="45" t="s">
        <v>546</v>
      </c>
      <c r="E62" s="45" t="s">
        <v>104</v>
      </c>
      <c r="F62" s="45" t="s">
        <v>105</v>
      </c>
      <c r="G62" s="45" t="s">
        <v>106</v>
      </c>
      <c r="H62" s="45" t="s">
        <v>107</v>
      </c>
      <c r="I62" s="51" t="str">
        <f xml:space="preserve"> HYPERLINK("#'P(2)'!B6549:L6666", "P(2)")</f>
        <v>P(2)</v>
      </c>
      <c r="J62" s="45"/>
      <c r="K62" s="45"/>
      <c r="L62" s="45" t="s">
        <v>17</v>
      </c>
    </row>
    <row r="63" spans="2:12" ht="24" x14ac:dyDescent="0.2">
      <c r="B63" s="45">
        <v>57</v>
      </c>
      <c r="C63" s="45" t="s">
        <v>552</v>
      </c>
      <c r="D63" s="45" t="s">
        <v>553</v>
      </c>
      <c r="E63" s="45" t="s">
        <v>104</v>
      </c>
      <c r="F63" s="45" t="s">
        <v>105</v>
      </c>
      <c r="G63" s="45" t="s">
        <v>106</v>
      </c>
      <c r="H63" s="45" t="s">
        <v>107</v>
      </c>
      <c r="I63" s="51" t="str">
        <f xml:space="preserve"> HYPERLINK("#'P(2)'!B6668:L6785", "P(2)")</f>
        <v>P(2)</v>
      </c>
      <c r="J63" s="45"/>
      <c r="K63" s="45"/>
      <c r="L63" s="45" t="s">
        <v>17</v>
      </c>
    </row>
    <row r="64" spans="2:12" x14ac:dyDescent="0.2">
      <c r="B64" s="45">
        <v>58</v>
      </c>
      <c r="C64" s="45" t="s">
        <v>564</v>
      </c>
      <c r="D64" s="45" t="s">
        <v>565</v>
      </c>
      <c r="E64" s="45" t="s">
        <v>107</v>
      </c>
      <c r="F64" s="45" t="s">
        <v>105</v>
      </c>
      <c r="G64" s="45" t="s">
        <v>106</v>
      </c>
      <c r="H64" s="45" t="s">
        <v>107</v>
      </c>
      <c r="I64" s="51" t="str">
        <f xml:space="preserve"> HYPERLINK("#'P(2)'!B6787:P6904", "P(2)")</f>
        <v>P(2)</v>
      </c>
      <c r="J64" s="45" t="s">
        <v>566</v>
      </c>
      <c r="K64" s="45"/>
      <c r="L64" s="45" t="s">
        <v>17</v>
      </c>
    </row>
    <row r="65" spans="2:12" ht="24" x14ac:dyDescent="0.2">
      <c r="B65" s="45">
        <v>59</v>
      </c>
      <c r="C65" s="45" t="s">
        <v>575</v>
      </c>
      <c r="D65" s="45" t="s">
        <v>576</v>
      </c>
      <c r="E65" s="45" t="s">
        <v>107</v>
      </c>
      <c r="F65" s="45" t="s">
        <v>105</v>
      </c>
      <c r="G65" s="45" t="s">
        <v>106</v>
      </c>
      <c r="H65" s="45" t="s">
        <v>107</v>
      </c>
      <c r="I65" s="51" t="str">
        <f xml:space="preserve"> HYPERLINK("#'P(2)'!B6906:P7023", "P(2)")</f>
        <v>P(2)</v>
      </c>
      <c r="J65" s="45"/>
      <c r="K65" s="45"/>
      <c r="L65" s="45" t="s">
        <v>17</v>
      </c>
    </row>
    <row r="66" spans="2:12" ht="24" x14ac:dyDescent="0.2">
      <c r="B66" s="45">
        <v>60</v>
      </c>
      <c r="C66" s="45" t="s">
        <v>584</v>
      </c>
      <c r="D66" s="45" t="s">
        <v>585</v>
      </c>
      <c r="E66" s="45" t="s">
        <v>104</v>
      </c>
      <c r="F66" s="45" t="s">
        <v>105</v>
      </c>
      <c r="G66" s="45" t="s">
        <v>106</v>
      </c>
      <c r="H66" s="45" t="s">
        <v>107</v>
      </c>
      <c r="I66" s="51" t="str">
        <f xml:space="preserve"> HYPERLINK("#'P(2)'!B7025:N7142", "P(2)")</f>
        <v>P(2)</v>
      </c>
      <c r="J66" s="45"/>
      <c r="K66" s="45"/>
      <c r="L66" s="45" t="s">
        <v>17</v>
      </c>
    </row>
    <row r="67" spans="2:12" ht="24" x14ac:dyDescent="0.2">
      <c r="B67" s="45">
        <v>61</v>
      </c>
      <c r="C67" s="45" t="s">
        <v>601</v>
      </c>
      <c r="D67" s="45" t="s">
        <v>602</v>
      </c>
      <c r="E67" s="45" t="s">
        <v>107</v>
      </c>
      <c r="F67" s="45" t="s">
        <v>105</v>
      </c>
      <c r="G67" s="45" t="s">
        <v>106</v>
      </c>
      <c r="H67" s="45" t="s">
        <v>107</v>
      </c>
      <c r="I67" s="51" t="str">
        <f xml:space="preserve"> HYPERLINK("#'P(2)'!B7144:V7261", "P(2)")</f>
        <v>P(2)</v>
      </c>
      <c r="J67" s="45" t="s">
        <v>603</v>
      </c>
      <c r="K67" s="45"/>
      <c r="L67" s="45" t="s">
        <v>17</v>
      </c>
    </row>
    <row r="68" spans="2:12" x14ac:dyDescent="0.2">
      <c r="B68" s="45">
        <v>62</v>
      </c>
      <c r="C68" s="45" t="s">
        <v>607</v>
      </c>
      <c r="D68" s="45" t="s">
        <v>608</v>
      </c>
      <c r="E68" s="45" t="s">
        <v>104</v>
      </c>
      <c r="F68" s="45" t="s">
        <v>105</v>
      </c>
      <c r="G68" s="45" t="s">
        <v>106</v>
      </c>
      <c r="H68" s="45" t="s">
        <v>107</v>
      </c>
      <c r="I68" s="51" t="str">
        <f xml:space="preserve"> HYPERLINK("#'P(2)'!B7263:J7380", "P(2)")</f>
        <v>P(2)</v>
      </c>
      <c r="J68" s="45"/>
      <c r="K68" s="45"/>
      <c r="L68" s="45" t="s">
        <v>17</v>
      </c>
    </row>
    <row r="69" spans="2:12" ht="24" x14ac:dyDescent="0.2">
      <c r="B69" s="45">
        <v>63</v>
      </c>
      <c r="C69" s="45" t="s">
        <v>614</v>
      </c>
      <c r="D69" s="45" t="s">
        <v>615</v>
      </c>
      <c r="E69" s="45" t="s">
        <v>104</v>
      </c>
      <c r="F69" s="45" t="s">
        <v>105</v>
      </c>
      <c r="G69" s="45" t="s">
        <v>106</v>
      </c>
      <c r="H69" s="45" t="s">
        <v>107</v>
      </c>
      <c r="I69" s="51" t="str">
        <f xml:space="preserve"> HYPERLINK("#'P(2)'!B7382:L7499", "P(2)")</f>
        <v>P(2)</v>
      </c>
      <c r="J69" s="45"/>
      <c r="K69" s="45"/>
      <c r="L69" s="45" t="s">
        <v>17</v>
      </c>
    </row>
    <row r="70" spans="2:12" ht="24" x14ac:dyDescent="0.2">
      <c r="B70" s="45">
        <v>64</v>
      </c>
      <c r="C70" s="45" t="s">
        <v>617</v>
      </c>
      <c r="D70" s="45" t="s">
        <v>618</v>
      </c>
      <c r="E70" s="45" t="s">
        <v>104</v>
      </c>
      <c r="F70" s="45" t="s">
        <v>105</v>
      </c>
      <c r="G70" s="45" t="s">
        <v>106</v>
      </c>
      <c r="H70" s="45" t="s">
        <v>107</v>
      </c>
      <c r="I70" s="51" t="str">
        <f xml:space="preserve"> HYPERLINK("#'P(2)'!B7501:L7618", "P(2)")</f>
        <v>P(2)</v>
      </c>
      <c r="J70" s="45"/>
      <c r="K70" s="45"/>
      <c r="L70" s="45" t="s">
        <v>17</v>
      </c>
    </row>
    <row r="71" spans="2:12" ht="24" x14ac:dyDescent="0.2">
      <c r="B71" s="45">
        <v>65</v>
      </c>
      <c r="C71" s="45" t="s">
        <v>620</v>
      </c>
      <c r="D71" s="45" t="s">
        <v>621</v>
      </c>
      <c r="E71" s="45" t="s">
        <v>104</v>
      </c>
      <c r="F71" s="45" t="s">
        <v>105</v>
      </c>
      <c r="G71" s="45" t="s">
        <v>106</v>
      </c>
      <c r="H71" s="45" t="s">
        <v>107</v>
      </c>
      <c r="I71" s="51" t="str">
        <f xml:space="preserve"> HYPERLINK("#'P(2)'!B7620:L7737", "P(2)")</f>
        <v>P(2)</v>
      </c>
      <c r="J71" s="45"/>
      <c r="K71" s="45"/>
      <c r="L71" s="45" t="s">
        <v>17</v>
      </c>
    </row>
    <row r="72" spans="2:12" ht="24" x14ac:dyDescent="0.2">
      <c r="B72" s="45">
        <v>66</v>
      </c>
      <c r="C72" s="45" t="s">
        <v>634</v>
      </c>
      <c r="D72" s="45" t="s">
        <v>635</v>
      </c>
      <c r="E72" s="45" t="s">
        <v>104</v>
      </c>
      <c r="F72" s="45" t="s">
        <v>105</v>
      </c>
      <c r="G72" s="45" t="s">
        <v>106</v>
      </c>
      <c r="H72" s="45" t="s">
        <v>107</v>
      </c>
      <c r="I72" s="51" t="str">
        <f xml:space="preserve"> HYPERLINK("#'P(2)'!B7739:R7856", "P(2)")</f>
        <v>P(2)</v>
      </c>
      <c r="J72" s="45" t="s">
        <v>636</v>
      </c>
      <c r="K72" s="45"/>
      <c r="L72" s="45" t="s">
        <v>17</v>
      </c>
    </row>
    <row r="73" spans="2:12" ht="36" x14ac:dyDescent="0.2">
      <c r="B73" s="45">
        <v>67</v>
      </c>
      <c r="C73" s="45" t="s">
        <v>657</v>
      </c>
      <c r="D73" s="45" t="s">
        <v>658</v>
      </c>
      <c r="E73" s="45" t="s">
        <v>107</v>
      </c>
      <c r="F73" s="45" t="s">
        <v>105</v>
      </c>
      <c r="G73" s="45" t="s">
        <v>106</v>
      </c>
      <c r="H73" s="45" t="s">
        <v>107</v>
      </c>
      <c r="I73" s="51" t="str">
        <f xml:space="preserve"> HYPERLINK("#'P(2)'!B7858:AA7975", "P(2)")</f>
        <v>P(2)</v>
      </c>
      <c r="J73" s="45"/>
      <c r="K73" s="45"/>
      <c r="L73" s="45" t="s">
        <v>17</v>
      </c>
    </row>
    <row r="74" spans="2:12" ht="24" x14ac:dyDescent="0.2">
      <c r="B74" s="45">
        <v>68</v>
      </c>
      <c r="C74" s="45" t="s">
        <v>671</v>
      </c>
      <c r="D74" s="45" t="s">
        <v>672</v>
      </c>
      <c r="E74" s="45" t="s">
        <v>107</v>
      </c>
      <c r="F74" s="45" t="s">
        <v>105</v>
      </c>
      <c r="G74" s="45" t="s">
        <v>106</v>
      </c>
      <c r="H74" s="45" t="s">
        <v>107</v>
      </c>
      <c r="I74" s="51" t="str">
        <f xml:space="preserve"> HYPERLINK("#'P(2)'!B7977:U8094", "P(2)")</f>
        <v>P(2)</v>
      </c>
      <c r="J74" s="45"/>
      <c r="K74" s="45"/>
      <c r="L74" s="45" t="s">
        <v>17</v>
      </c>
    </row>
    <row r="75" spans="2:12" ht="24" x14ac:dyDescent="0.2">
      <c r="B75" s="45">
        <v>69</v>
      </c>
      <c r="C75" s="45" t="s">
        <v>674</v>
      </c>
      <c r="D75" s="45" t="s">
        <v>675</v>
      </c>
      <c r="E75" s="45" t="s">
        <v>107</v>
      </c>
      <c r="F75" s="45" t="s">
        <v>105</v>
      </c>
      <c r="G75" s="45" t="s">
        <v>106</v>
      </c>
      <c r="H75" s="45" t="s">
        <v>107</v>
      </c>
      <c r="I75" s="51" t="str">
        <f xml:space="preserve"> HYPERLINK("#'P(2)'!B8096:U8213", "P(2)")</f>
        <v>P(2)</v>
      </c>
      <c r="J75" s="45"/>
      <c r="K75" s="45"/>
      <c r="L75" s="45" t="s">
        <v>17</v>
      </c>
    </row>
  </sheetData>
  <mergeCells count="7">
    <mergeCell ref="K5:K6"/>
    <mergeCell ref="L5:L6"/>
    <mergeCell ref="F5:H5"/>
    <mergeCell ref="C5:E5"/>
    <mergeCell ref="B5:B6"/>
    <mergeCell ref="I5:I6"/>
    <mergeCell ref="J5:J6"/>
  </mergeCells>
  <phoneticPr fontId="4"/>
  <pageMargins left="0.7" right="0.7" top="0.75" bottom="0.75" header="0.3" footer="0.3"/>
  <pageSetup paperSize="9" scale="63"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8213"/>
  <sheetViews>
    <sheetView tabSelected="1" topLeftCell="A296" workbookViewId="0">
      <selection activeCell="G319" sqref="G319"/>
    </sheetView>
  </sheetViews>
  <sheetFormatPr defaultColWidth="8.875" defaultRowHeight="12" x14ac:dyDescent="0.2"/>
  <cols>
    <col min="1" max="1" width="3.625" style="47" customWidth="1"/>
    <col min="2" max="2" width="4.625" style="47" customWidth="1"/>
    <col min="3" max="4" width="7.625" style="47" customWidth="1"/>
    <col min="5" max="5" width="16.625" style="47" customWidth="1"/>
    <col min="6" max="6" width="5.625" style="47" customWidth="1"/>
    <col min="7" max="7" width="8.625" style="47" customWidth="1"/>
    <col min="8" max="8" width="1.5" style="67" customWidth="1"/>
    <col min="9" max="28" width="8.625" style="47" customWidth="1"/>
    <col min="29" max="16384" width="8.875" style="47"/>
  </cols>
  <sheetData>
    <row r="1" spans="2:10" x14ac:dyDescent="0.2">
      <c r="B1" s="47" t="s">
        <v>676</v>
      </c>
    </row>
    <row r="2" spans="2:10" x14ac:dyDescent="0.2">
      <c r="B2" s="47" t="s">
        <v>677</v>
      </c>
    </row>
    <row r="4" spans="2:10" x14ac:dyDescent="0.2">
      <c r="B4" s="25" t="str">
        <f xml:space="preserve"> HYPERLINK("#'目次'!B7", "[1]")</f>
        <v>[1]</v>
      </c>
      <c r="C4" s="17" t="s">
        <v>11</v>
      </c>
    </row>
    <row r="7" spans="2:10" x14ac:dyDescent="0.2">
      <c r="C7" s="17" t="s">
        <v>12</v>
      </c>
    </row>
    <row r="8" spans="2:10" x14ac:dyDescent="0.2">
      <c r="C8" s="91"/>
      <c r="D8" s="92"/>
      <c r="E8" s="92"/>
      <c r="F8" s="92"/>
      <c r="G8" s="56" t="s">
        <v>13</v>
      </c>
      <c r="H8" s="68"/>
      <c r="I8" s="22" t="s">
        <v>14</v>
      </c>
      <c r="J8" s="23" t="s">
        <v>15</v>
      </c>
    </row>
    <row r="9" spans="2:10" x14ac:dyDescent="0.2">
      <c r="C9" s="93"/>
      <c r="D9" s="94"/>
      <c r="E9" s="94"/>
      <c r="F9" s="94"/>
      <c r="G9" s="57"/>
      <c r="H9" s="69"/>
      <c r="I9" s="26"/>
      <c r="J9" s="24"/>
    </row>
    <row r="10" spans="2:10" x14ac:dyDescent="0.2">
      <c r="C10" s="31"/>
      <c r="D10" s="33"/>
      <c r="E10" s="32" t="s">
        <v>13</v>
      </c>
      <c r="F10" s="30"/>
      <c r="G10" s="58">
        <v>2435</v>
      </c>
      <c r="H10" s="70" t="str">
        <f>IF(G10&lt;49,"*"," ")</f>
        <v xml:space="preserve"> </v>
      </c>
      <c r="I10" s="15">
        <v>48.788501026694</v>
      </c>
      <c r="J10" s="34">
        <v>51.211498973306</v>
      </c>
    </row>
    <row r="11" spans="2:10" x14ac:dyDescent="0.2">
      <c r="C11" s="86" t="s">
        <v>16</v>
      </c>
      <c r="D11" s="83" t="s">
        <v>17</v>
      </c>
      <c r="E11" s="6" t="s">
        <v>14</v>
      </c>
      <c r="F11" s="5"/>
      <c r="G11" s="59">
        <v>1188</v>
      </c>
      <c r="H11" s="71" t="str">
        <f t="shared" ref="H11:H74" si="0">IF(G11&lt;49,"*"," ")</f>
        <v xml:space="preserve"> </v>
      </c>
      <c r="I11" s="12">
        <v>100</v>
      </c>
      <c r="J11" s="27">
        <v>0</v>
      </c>
    </row>
    <row r="12" spans="2:10" x14ac:dyDescent="0.2">
      <c r="C12" s="87"/>
      <c r="D12" s="84"/>
      <c r="E12" s="1" t="s">
        <v>15</v>
      </c>
      <c r="F12" s="2"/>
      <c r="G12" s="60">
        <v>1247</v>
      </c>
      <c r="H12" s="72" t="str">
        <f t="shared" si="0"/>
        <v xml:space="preserve"> </v>
      </c>
      <c r="I12" s="21">
        <v>0</v>
      </c>
      <c r="J12" s="8">
        <v>100</v>
      </c>
    </row>
    <row r="13" spans="2:10" x14ac:dyDescent="0.2">
      <c r="C13" s="88" t="s">
        <v>18</v>
      </c>
      <c r="D13" s="88" t="s">
        <v>19</v>
      </c>
      <c r="E13" s="6" t="s">
        <v>20</v>
      </c>
      <c r="F13" s="5"/>
      <c r="G13" s="59">
        <v>386</v>
      </c>
      <c r="H13" s="71" t="str">
        <f t="shared" si="0"/>
        <v xml:space="preserve"> </v>
      </c>
      <c r="I13" s="12">
        <v>52.849740932642</v>
      </c>
      <c r="J13" s="13">
        <v>47.150259067358</v>
      </c>
    </row>
    <row r="14" spans="2:10" x14ac:dyDescent="0.2">
      <c r="C14" s="87"/>
      <c r="D14" s="89"/>
      <c r="E14" s="1" t="s">
        <v>21</v>
      </c>
      <c r="F14" s="2"/>
      <c r="G14" s="60">
        <v>484</v>
      </c>
      <c r="H14" s="72" t="str">
        <f t="shared" si="0"/>
        <v xml:space="preserve"> </v>
      </c>
      <c r="I14" s="11">
        <v>52.479338842974997</v>
      </c>
      <c r="J14" s="8">
        <v>47.520661157025003</v>
      </c>
    </row>
    <row r="15" spans="2:10" x14ac:dyDescent="0.2">
      <c r="C15" s="87"/>
      <c r="D15" s="89"/>
      <c r="E15" s="1" t="s">
        <v>22</v>
      </c>
      <c r="F15" s="2"/>
      <c r="G15" s="60">
        <v>626</v>
      </c>
      <c r="H15" s="72" t="str">
        <f t="shared" si="0"/>
        <v xml:space="preserve"> </v>
      </c>
      <c r="I15" s="11">
        <v>49.680511182109001</v>
      </c>
      <c r="J15" s="8">
        <v>50.319488817890999</v>
      </c>
    </row>
    <row r="16" spans="2:10" x14ac:dyDescent="0.2">
      <c r="C16" s="87"/>
      <c r="D16" s="89"/>
      <c r="E16" s="1" t="s">
        <v>23</v>
      </c>
      <c r="F16" s="2"/>
      <c r="G16" s="60">
        <v>400</v>
      </c>
      <c r="H16" s="72" t="str">
        <f t="shared" si="0"/>
        <v xml:space="preserve"> </v>
      </c>
      <c r="I16" s="11">
        <v>50.5</v>
      </c>
      <c r="J16" s="8">
        <v>49.5</v>
      </c>
    </row>
    <row r="17" spans="3:10" x14ac:dyDescent="0.2">
      <c r="C17" s="87"/>
      <c r="D17" s="89"/>
      <c r="E17" s="1" t="s">
        <v>24</v>
      </c>
      <c r="F17" s="2"/>
      <c r="G17" s="60">
        <v>539</v>
      </c>
      <c r="H17" s="72" t="str">
        <f t="shared" si="0"/>
        <v xml:space="preserve"> </v>
      </c>
      <c r="I17" s="11">
        <v>40.259740259739999</v>
      </c>
      <c r="J17" s="8">
        <v>59.740259740260001</v>
      </c>
    </row>
    <row r="18" spans="3:10" x14ac:dyDescent="0.2">
      <c r="C18" s="87"/>
      <c r="D18" s="89"/>
      <c r="E18" s="1" t="s">
        <v>25</v>
      </c>
      <c r="F18" s="2"/>
      <c r="G18" s="60">
        <v>2049</v>
      </c>
      <c r="H18" s="72" t="str">
        <f t="shared" si="0"/>
        <v xml:space="preserve"> </v>
      </c>
      <c r="I18" s="11">
        <v>48.023426061492998</v>
      </c>
      <c r="J18" s="8">
        <v>51.976573938507002</v>
      </c>
    </row>
    <row r="19" spans="3:10" x14ac:dyDescent="0.2">
      <c r="C19" s="87"/>
      <c r="D19" s="89"/>
      <c r="E19" s="1" t="s">
        <v>26</v>
      </c>
      <c r="F19" s="2"/>
      <c r="G19" s="60">
        <v>939</v>
      </c>
      <c r="H19" s="72" t="str">
        <f t="shared" si="0"/>
        <v xml:space="preserve"> </v>
      </c>
      <c r="I19" s="11">
        <v>44.621938232162002</v>
      </c>
      <c r="J19" s="8">
        <v>55.378061767837998</v>
      </c>
    </row>
    <row r="20" spans="3:10" x14ac:dyDescent="0.2">
      <c r="C20" s="87"/>
      <c r="D20" s="88" t="s">
        <v>14</v>
      </c>
      <c r="E20" s="6" t="s">
        <v>20</v>
      </c>
      <c r="F20" s="5"/>
      <c r="G20" s="59">
        <v>204</v>
      </c>
      <c r="H20" s="71" t="str">
        <f t="shared" si="0"/>
        <v xml:space="preserve"> </v>
      </c>
      <c r="I20" s="12">
        <v>100</v>
      </c>
      <c r="J20" s="27">
        <v>0</v>
      </c>
    </row>
    <row r="21" spans="3:10" x14ac:dyDescent="0.2">
      <c r="C21" s="87"/>
      <c r="D21" s="89"/>
      <c r="E21" s="1" t="s">
        <v>21</v>
      </c>
      <c r="F21" s="2"/>
      <c r="G21" s="60">
        <v>254</v>
      </c>
      <c r="H21" s="72" t="str">
        <f t="shared" si="0"/>
        <v xml:space="preserve"> </v>
      </c>
      <c r="I21" s="11">
        <v>100</v>
      </c>
      <c r="J21" s="14">
        <v>0</v>
      </c>
    </row>
    <row r="22" spans="3:10" x14ac:dyDescent="0.2">
      <c r="C22" s="87"/>
      <c r="D22" s="89"/>
      <c r="E22" s="1" t="s">
        <v>22</v>
      </c>
      <c r="F22" s="2"/>
      <c r="G22" s="60">
        <v>311</v>
      </c>
      <c r="H22" s="72" t="str">
        <f t="shared" si="0"/>
        <v xml:space="preserve"> </v>
      </c>
      <c r="I22" s="11">
        <v>100</v>
      </c>
      <c r="J22" s="14">
        <v>0</v>
      </c>
    </row>
    <row r="23" spans="3:10" x14ac:dyDescent="0.2">
      <c r="C23" s="87"/>
      <c r="D23" s="89"/>
      <c r="E23" s="1" t="s">
        <v>23</v>
      </c>
      <c r="F23" s="2"/>
      <c r="G23" s="60">
        <v>202</v>
      </c>
      <c r="H23" s="72" t="str">
        <f t="shared" si="0"/>
        <v xml:space="preserve"> </v>
      </c>
      <c r="I23" s="11">
        <v>100</v>
      </c>
      <c r="J23" s="14">
        <v>0</v>
      </c>
    </row>
    <row r="24" spans="3:10" x14ac:dyDescent="0.2">
      <c r="C24" s="87"/>
      <c r="D24" s="89"/>
      <c r="E24" s="1" t="s">
        <v>24</v>
      </c>
      <c r="F24" s="2"/>
      <c r="G24" s="60">
        <v>217</v>
      </c>
      <c r="H24" s="72" t="str">
        <f t="shared" si="0"/>
        <v xml:space="preserve"> </v>
      </c>
      <c r="I24" s="11">
        <v>100</v>
      </c>
      <c r="J24" s="14">
        <v>0</v>
      </c>
    </row>
    <row r="25" spans="3:10" x14ac:dyDescent="0.2">
      <c r="C25" s="87"/>
      <c r="D25" s="89"/>
      <c r="E25" s="1" t="s">
        <v>25</v>
      </c>
      <c r="F25" s="2"/>
      <c r="G25" s="60">
        <v>984</v>
      </c>
      <c r="H25" s="72" t="str">
        <f t="shared" si="0"/>
        <v xml:space="preserve"> </v>
      </c>
      <c r="I25" s="11">
        <v>100</v>
      </c>
      <c r="J25" s="14">
        <v>0</v>
      </c>
    </row>
    <row r="26" spans="3:10" x14ac:dyDescent="0.2">
      <c r="C26" s="87"/>
      <c r="D26" s="89"/>
      <c r="E26" s="1" t="s">
        <v>26</v>
      </c>
      <c r="F26" s="2"/>
      <c r="G26" s="60">
        <v>419</v>
      </c>
      <c r="H26" s="72" t="str">
        <f t="shared" si="0"/>
        <v xml:space="preserve"> </v>
      </c>
      <c r="I26" s="11">
        <v>100</v>
      </c>
      <c r="J26" s="14">
        <v>0</v>
      </c>
    </row>
    <row r="27" spans="3:10" x14ac:dyDescent="0.2">
      <c r="C27" s="87"/>
      <c r="D27" s="88" t="s">
        <v>15</v>
      </c>
      <c r="E27" s="6" t="s">
        <v>20</v>
      </c>
      <c r="F27" s="5"/>
      <c r="G27" s="59">
        <v>182</v>
      </c>
      <c r="H27" s="71" t="str">
        <f t="shared" si="0"/>
        <v xml:space="preserve"> </v>
      </c>
      <c r="I27" s="43">
        <v>0</v>
      </c>
      <c r="J27" s="13">
        <v>100</v>
      </c>
    </row>
    <row r="28" spans="3:10" x14ac:dyDescent="0.2">
      <c r="C28" s="87"/>
      <c r="D28" s="89"/>
      <c r="E28" s="1" t="s">
        <v>21</v>
      </c>
      <c r="F28" s="2"/>
      <c r="G28" s="60">
        <v>230</v>
      </c>
      <c r="H28" s="72" t="str">
        <f t="shared" si="0"/>
        <v xml:space="preserve"> </v>
      </c>
      <c r="I28" s="21">
        <v>0</v>
      </c>
      <c r="J28" s="8">
        <v>100</v>
      </c>
    </row>
    <row r="29" spans="3:10" x14ac:dyDescent="0.2">
      <c r="C29" s="87"/>
      <c r="D29" s="89"/>
      <c r="E29" s="1" t="s">
        <v>22</v>
      </c>
      <c r="F29" s="2"/>
      <c r="G29" s="60">
        <v>315</v>
      </c>
      <c r="H29" s="72" t="str">
        <f t="shared" si="0"/>
        <v xml:space="preserve"> </v>
      </c>
      <c r="I29" s="21">
        <v>0</v>
      </c>
      <c r="J29" s="8">
        <v>100</v>
      </c>
    </row>
    <row r="30" spans="3:10" x14ac:dyDescent="0.2">
      <c r="C30" s="87"/>
      <c r="D30" s="89"/>
      <c r="E30" s="1" t="s">
        <v>23</v>
      </c>
      <c r="F30" s="2"/>
      <c r="G30" s="60">
        <v>198</v>
      </c>
      <c r="H30" s="72" t="str">
        <f t="shared" si="0"/>
        <v xml:space="preserve"> </v>
      </c>
      <c r="I30" s="21">
        <v>0</v>
      </c>
      <c r="J30" s="8">
        <v>100</v>
      </c>
    </row>
    <row r="31" spans="3:10" x14ac:dyDescent="0.2">
      <c r="C31" s="87"/>
      <c r="D31" s="89"/>
      <c r="E31" s="1" t="s">
        <v>24</v>
      </c>
      <c r="F31" s="2"/>
      <c r="G31" s="60">
        <v>322</v>
      </c>
      <c r="H31" s="72" t="str">
        <f t="shared" si="0"/>
        <v xml:space="preserve"> </v>
      </c>
      <c r="I31" s="21">
        <v>0</v>
      </c>
      <c r="J31" s="8">
        <v>100</v>
      </c>
    </row>
    <row r="32" spans="3:10" x14ac:dyDescent="0.2">
      <c r="C32" s="87"/>
      <c r="D32" s="89"/>
      <c r="E32" s="1" t="s">
        <v>25</v>
      </c>
      <c r="F32" s="2"/>
      <c r="G32" s="60">
        <v>1065</v>
      </c>
      <c r="H32" s="72" t="str">
        <f t="shared" si="0"/>
        <v xml:space="preserve"> </v>
      </c>
      <c r="I32" s="21">
        <v>0</v>
      </c>
      <c r="J32" s="8">
        <v>100</v>
      </c>
    </row>
    <row r="33" spans="3:10" x14ac:dyDescent="0.2">
      <c r="C33" s="87"/>
      <c r="D33" s="89"/>
      <c r="E33" s="1" t="s">
        <v>26</v>
      </c>
      <c r="F33" s="2"/>
      <c r="G33" s="60">
        <v>520</v>
      </c>
      <c r="H33" s="72" t="str">
        <f t="shared" si="0"/>
        <v xml:space="preserve"> </v>
      </c>
      <c r="I33" s="21">
        <v>0</v>
      </c>
      <c r="J33" s="8">
        <v>100</v>
      </c>
    </row>
    <row r="34" spans="3:10" x14ac:dyDescent="0.2">
      <c r="C34" s="88" t="s">
        <v>27</v>
      </c>
      <c r="D34" s="88" t="s">
        <v>19</v>
      </c>
      <c r="E34" s="6" t="s">
        <v>28</v>
      </c>
      <c r="F34" s="5"/>
      <c r="G34" s="59">
        <v>147</v>
      </c>
      <c r="H34" s="71" t="str">
        <f t="shared" si="0"/>
        <v xml:space="preserve"> </v>
      </c>
      <c r="I34" s="12">
        <v>64.625850340135997</v>
      </c>
      <c r="J34" s="13">
        <v>35.374149659864003</v>
      </c>
    </row>
    <row r="35" spans="3:10" ht="24" x14ac:dyDescent="0.2">
      <c r="C35" s="87"/>
      <c r="D35" s="89"/>
      <c r="E35" s="1" t="s">
        <v>29</v>
      </c>
      <c r="F35" s="2"/>
      <c r="G35" s="60">
        <v>1706</v>
      </c>
      <c r="H35" s="72" t="str">
        <f t="shared" si="0"/>
        <v xml:space="preserve"> </v>
      </c>
      <c r="I35" s="11">
        <v>55.861664712778001</v>
      </c>
      <c r="J35" s="8">
        <v>44.138335287221999</v>
      </c>
    </row>
    <row r="36" spans="3:10" ht="24" x14ac:dyDescent="0.2">
      <c r="C36" s="87"/>
      <c r="D36" s="89"/>
      <c r="E36" s="1" t="s">
        <v>30</v>
      </c>
      <c r="F36" s="2"/>
      <c r="G36" s="60">
        <v>137</v>
      </c>
      <c r="H36" s="72" t="str">
        <f t="shared" si="0"/>
        <v xml:space="preserve"> </v>
      </c>
      <c r="I36" s="11">
        <v>43.795620437956003</v>
      </c>
      <c r="J36" s="8">
        <v>56.204379562043997</v>
      </c>
    </row>
    <row r="37" spans="3:10" ht="24" x14ac:dyDescent="0.2">
      <c r="C37" s="87"/>
      <c r="D37" s="89"/>
      <c r="E37" s="1" t="s">
        <v>31</v>
      </c>
      <c r="F37" s="2"/>
      <c r="G37" s="60">
        <v>440</v>
      </c>
      <c r="H37" s="72" t="str">
        <f t="shared" si="0"/>
        <v xml:space="preserve"> </v>
      </c>
      <c r="I37" s="11">
        <v>17.5</v>
      </c>
      <c r="J37" s="8">
        <v>82.5</v>
      </c>
    </row>
    <row r="38" spans="3:10" x14ac:dyDescent="0.2">
      <c r="C38" s="87"/>
      <c r="D38" s="89"/>
      <c r="E38" s="1" t="s">
        <v>32</v>
      </c>
      <c r="F38" s="2"/>
      <c r="G38" s="60">
        <v>5</v>
      </c>
      <c r="H38" s="72" t="str">
        <f t="shared" si="0"/>
        <v>*</v>
      </c>
      <c r="I38" s="11">
        <v>60</v>
      </c>
      <c r="J38" s="8">
        <v>40</v>
      </c>
    </row>
    <row r="39" spans="3:10" x14ac:dyDescent="0.2">
      <c r="C39" s="87"/>
      <c r="D39" s="88" t="s">
        <v>14</v>
      </c>
      <c r="E39" s="6" t="s">
        <v>28</v>
      </c>
      <c r="F39" s="5"/>
      <c r="G39" s="59">
        <v>95</v>
      </c>
      <c r="H39" s="71" t="str">
        <f t="shared" si="0"/>
        <v xml:space="preserve"> </v>
      </c>
      <c r="I39" s="12">
        <v>100</v>
      </c>
      <c r="J39" s="27">
        <v>0</v>
      </c>
    </row>
    <row r="40" spans="3:10" ht="24" x14ac:dyDescent="0.2">
      <c r="C40" s="87"/>
      <c r="D40" s="89"/>
      <c r="E40" s="1" t="s">
        <v>29</v>
      </c>
      <c r="F40" s="2"/>
      <c r="G40" s="60">
        <v>953</v>
      </c>
      <c r="H40" s="72" t="str">
        <f t="shared" si="0"/>
        <v xml:space="preserve"> </v>
      </c>
      <c r="I40" s="11">
        <v>100</v>
      </c>
      <c r="J40" s="14">
        <v>0</v>
      </c>
    </row>
    <row r="41" spans="3:10" ht="24" x14ac:dyDescent="0.2">
      <c r="C41" s="87"/>
      <c r="D41" s="89"/>
      <c r="E41" s="1" t="s">
        <v>30</v>
      </c>
      <c r="F41" s="2"/>
      <c r="G41" s="60">
        <v>60</v>
      </c>
      <c r="H41" s="72" t="str">
        <f t="shared" si="0"/>
        <v xml:space="preserve"> </v>
      </c>
      <c r="I41" s="11">
        <v>100</v>
      </c>
      <c r="J41" s="14">
        <v>0</v>
      </c>
    </row>
    <row r="42" spans="3:10" ht="24" x14ac:dyDescent="0.2">
      <c r="C42" s="87"/>
      <c r="D42" s="89"/>
      <c r="E42" s="1" t="s">
        <v>31</v>
      </c>
      <c r="F42" s="2"/>
      <c r="G42" s="60">
        <v>77</v>
      </c>
      <c r="H42" s="72" t="str">
        <f t="shared" si="0"/>
        <v xml:space="preserve"> </v>
      </c>
      <c r="I42" s="11">
        <v>100</v>
      </c>
      <c r="J42" s="14">
        <v>0</v>
      </c>
    </row>
    <row r="43" spans="3:10" x14ac:dyDescent="0.2">
      <c r="C43" s="87"/>
      <c r="D43" s="89"/>
      <c r="E43" s="1" t="s">
        <v>32</v>
      </c>
      <c r="F43" s="2"/>
      <c r="G43" s="60">
        <v>3</v>
      </c>
      <c r="H43" s="72" t="str">
        <f t="shared" si="0"/>
        <v>*</v>
      </c>
      <c r="I43" s="11">
        <v>100</v>
      </c>
      <c r="J43" s="14">
        <v>0</v>
      </c>
    </row>
    <row r="44" spans="3:10" x14ac:dyDescent="0.2">
      <c r="C44" s="87"/>
      <c r="D44" s="88" t="s">
        <v>15</v>
      </c>
      <c r="E44" s="6" t="s">
        <v>28</v>
      </c>
      <c r="F44" s="5"/>
      <c r="G44" s="59">
        <v>52</v>
      </c>
      <c r="H44" s="71" t="str">
        <f t="shared" si="0"/>
        <v xml:space="preserve"> </v>
      </c>
      <c r="I44" s="43">
        <v>0</v>
      </c>
      <c r="J44" s="13">
        <v>100</v>
      </c>
    </row>
    <row r="45" spans="3:10" ht="24" x14ac:dyDescent="0.2">
      <c r="C45" s="87"/>
      <c r="D45" s="89"/>
      <c r="E45" s="1" t="s">
        <v>29</v>
      </c>
      <c r="F45" s="2"/>
      <c r="G45" s="60">
        <v>753</v>
      </c>
      <c r="H45" s="72" t="str">
        <f t="shared" si="0"/>
        <v xml:space="preserve"> </v>
      </c>
      <c r="I45" s="21">
        <v>0</v>
      </c>
      <c r="J45" s="8">
        <v>100</v>
      </c>
    </row>
    <row r="46" spans="3:10" ht="24" x14ac:dyDescent="0.2">
      <c r="C46" s="87"/>
      <c r="D46" s="89"/>
      <c r="E46" s="1" t="s">
        <v>30</v>
      </c>
      <c r="F46" s="2"/>
      <c r="G46" s="60">
        <v>77</v>
      </c>
      <c r="H46" s="72" t="str">
        <f t="shared" si="0"/>
        <v xml:space="preserve"> </v>
      </c>
      <c r="I46" s="21">
        <v>0</v>
      </c>
      <c r="J46" s="8">
        <v>100</v>
      </c>
    </row>
    <row r="47" spans="3:10" ht="24" x14ac:dyDescent="0.2">
      <c r="C47" s="87"/>
      <c r="D47" s="89"/>
      <c r="E47" s="1" t="s">
        <v>31</v>
      </c>
      <c r="F47" s="2"/>
      <c r="G47" s="60">
        <v>363</v>
      </c>
      <c r="H47" s="72" t="str">
        <f t="shared" si="0"/>
        <v xml:space="preserve"> </v>
      </c>
      <c r="I47" s="21">
        <v>0</v>
      </c>
      <c r="J47" s="8">
        <v>100</v>
      </c>
    </row>
    <row r="48" spans="3:10" x14ac:dyDescent="0.2">
      <c r="C48" s="87"/>
      <c r="D48" s="89"/>
      <c r="E48" s="1" t="s">
        <v>32</v>
      </c>
      <c r="F48" s="2"/>
      <c r="G48" s="60">
        <v>2</v>
      </c>
      <c r="H48" s="72" t="str">
        <f t="shared" si="0"/>
        <v>*</v>
      </c>
      <c r="I48" s="21">
        <v>0</v>
      </c>
      <c r="J48" s="8">
        <v>100</v>
      </c>
    </row>
    <row r="49" spans="3:10" x14ac:dyDescent="0.2">
      <c r="C49" s="88" t="s">
        <v>33</v>
      </c>
      <c r="D49" s="83" t="s">
        <v>17</v>
      </c>
      <c r="E49" s="6" t="s">
        <v>34</v>
      </c>
      <c r="F49" s="5"/>
      <c r="G49" s="59">
        <v>341</v>
      </c>
      <c r="H49" s="71" t="str">
        <f t="shared" si="0"/>
        <v xml:space="preserve"> </v>
      </c>
      <c r="I49" s="12">
        <v>43.988269794720999</v>
      </c>
      <c r="J49" s="13">
        <v>56.011730205279001</v>
      </c>
    </row>
    <row r="50" spans="3:10" x14ac:dyDescent="0.2">
      <c r="C50" s="87"/>
      <c r="D50" s="84"/>
      <c r="E50" s="1" t="s">
        <v>35</v>
      </c>
      <c r="F50" s="2"/>
      <c r="G50" s="60">
        <v>1149</v>
      </c>
      <c r="H50" s="72" t="str">
        <f t="shared" si="0"/>
        <v xml:space="preserve"> </v>
      </c>
      <c r="I50" s="11">
        <v>47.606614447345997</v>
      </c>
      <c r="J50" s="8">
        <v>52.393385552654003</v>
      </c>
    </row>
    <row r="51" spans="3:10" ht="24" x14ac:dyDescent="0.2">
      <c r="C51" s="87"/>
      <c r="D51" s="84"/>
      <c r="E51" s="1" t="s">
        <v>36</v>
      </c>
      <c r="F51" s="2"/>
      <c r="G51" s="60">
        <v>659</v>
      </c>
      <c r="H51" s="72" t="str">
        <f t="shared" si="0"/>
        <v xml:space="preserve"> </v>
      </c>
      <c r="I51" s="11">
        <v>47.192716236721999</v>
      </c>
      <c r="J51" s="8">
        <v>52.807283763278001</v>
      </c>
    </row>
    <row r="52" spans="3:10" x14ac:dyDescent="0.2">
      <c r="C52" s="87"/>
      <c r="D52" s="84"/>
      <c r="E52" s="1" t="s">
        <v>37</v>
      </c>
      <c r="F52" s="2"/>
      <c r="G52" s="60">
        <v>274</v>
      </c>
      <c r="H52" s="72" t="str">
        <f t="shared" si="0"/>
        <v xml:space="preserve"> </v>
      </c>
      <c r="I52" s="11">
        <v>63.503649635035998</v>
      </c>
      <c r="J52" s="8">
        <v>36.496350364964002</v>
      </c>
    </row>
    <row r="53" spans="3:10" x14ac:dyDescent="0.2">
      <c r="C53" s="87"/>
      <c r="D53" s="84"/>
      <c r="E53" s="1" t="s">
        <v>32</v>
      </c>
      <c r="F53" s="2"/>
      <c r="G53" s="60">
        <v>12</v>
      </c>
      <c r="H53" s="72" t="str">
        <f t="shared" si="0"/>
        <v>*</v>
      </c>
      <c r="I53" s="11">
        <v>50</v>
      </c>
      <c r="J53" s="8">
        <v>50</v>
      </c>
    </row>
    <row r="54" spans="3:10" x14ac:dyDescent="0.2">
      <c r="C54" s="88" t="s">
        <v>38</v>
      </c>
      <c r="D54" s="83" t="s">
        <v>17</v>
      </c>
      <c r="E54" s="6" t="s">
        <v>39</v>
      </c>
      <c r="F54" s="5"/>
      <c r="G54" s="59">
        <v>368</v>
      </c>
      <c r="H54" s="71" t="str">
        <f t="shared" si="0"/>
        <v xml:space="preserve"> </v>
      </c>
      <c r="I54" s="12">
        <v>43.206521739129997</v>
      </c>
      <c r="J54" s="13">
        <v>56.793478260870003</v>
      </c>
    </row>
    <row r="55" spans="3:10" x14ac:dyDescent="0.2">
      <c r="C55" s="87"/>
      <c r="D55" s="84"/>
      <c r="E55" s="1" t="s">
        <v>40</v>
      </c>
      <c r="F55" s="2"/>
      <c r="G55" s="60">
        <v>1591</v>
      </c>
      <c r="H55" s="72" t="str">
        <f t="shared" si="0"/>
        <v xml:space="preserve"> </v>
      </c>
      <c r="I55" s="11">
        <v>56.002514142049002</v>
      </c>
      <c r="J55" s="8">
        <v>43.997485857950998</v>
      </c>
    </row>
    <row r="56" spans="3:10" x14ac:dyDescent="0.2">
      <c r="C56" s="87"/>
      <c r="D56" s="84"/>
      <c r="E56" s="1" t="s">
        <v>41</v>
      </c>
      <c r="F56" s="2"/>
      <c r="G56" s="60">
        <v>151</v>
      </c>
      <c r="H56" s="72" t="str">
        <f t="shared" si="0"/>
        <v xml:space="preserve"> </v>
      </c>
      <c r="I56" s="11">
        <v>61.589403973510002</v>
      </c>
      <c r="J56" s="8">
        <v>38.410596026489998</v>
      </c>
    </row>
    <row r="57" spans="3:10" x14ac:dyDescent="0.2">
      <c r="C57" s="87"/>
      <c r="D57" s="84"/>
      <c r="E57" s="1" t="s">
        <v>42</v>
      </c>
      <c r="F57" s="2"/>
      <c r="G57" s="60">
        <v>884</v>
      </c>
      <c r="H57" s="72" t="str">
        <f t="shared" si="0"/>
        <v xml:space="preserve"> </v>
      </c>
      <c r="I57" s="11">
        <v>45.022624434389002</v>
      </c>
      <c r="J57" s="8">
        <v>54.977375565610998</v>
      </c>
    </row>
    <row r="58" spans="3:10" x14ac:dyDescent="0.2">
      <c r="C58" s="87"/>
      <c r="D58" s="84"/>
      <c r="E58" s="1" t="s">
        <v>43</v>
      </c>
      <c r="F58" s="2"/>
      <c r="G58" s="60">
        <v>191</v>
      </c>
      <c r="H58" s="72" t="str">
        <f t="shared" si="0"/>
        <v xml:space="preserve"> </v>
      </c>
      <c r="I58" s="11">
        <v>41.361256544503</v>
      </c>
      <c r="J58" s="8">
        <v>58.638743455497</v>
      </c>
    </row>
    <row r="59" spans="3:10" x14ac:dyDescent="0.2">
      <c r="C59" s="87"/>
      <c r="D59" s="84"/>
      <c r="E59" s="1" t="s">
        <v>44</v>
      </c>
      <c r="F59" s="2"/>
      <c r="G59" s="60">
        <v>239</v>
      </c>
      <c r="H59" s="72" t="str">
        <f t="shared" si="0"/>
        <v xml:space="preserve"> </v>
      </c>
      <c r="I59" s="11">
        <v>44.351464435145999</v>
      </c>
      <c r="J59" s="8">
        <v>55.648535564854001</v>
      </c>
    </row>
    <row r="60" spans="3:10" x14ac:dyDescent="0.2">
      <c r="C60" s="87"/>
      <c r="D60" s="84"/>
      <c r="E60" s="1" t="s">
        <v>45</v>
      </c>
      <c r="F60" s="2"/>
      <c r="G60" s="60">
        <v>58</v>
      </c>
      <c r="H60" s="72" t="str">
        <f t="shared" si="0"/>
        <v xml:space="preserve"> </v>
      </c>
      <c r="I60" s="11">
        <v>51.724137931034001</v>
      </c>
      <c r="J60" s="8">
        <v>48.275862068965999</v>
      </c>
    </row>
    <row r="61" spans="3:10" x14ac:dyDescent="0.2">
      <c r="C61" s="87"/>
      <c r="D61" s="84"/>
      <c r="E61" s="1" t="s">
        <v>46</v>
      </c>
      <c r="F61" s="2"/>
      <c r="G61" s="60">
        <v>32</v>
      </c>
      <c r="H61" s="72" t="str">
        <f t="shared" si="0"/>
        <v>*</v>
      </c>
      <c r="I61" s="11">
        <v>34.375</v>
      </c>
      <c r="J61" s="8">
        <v>65.625</v>
      </c>
    </row>
    <row r="62" spans="3:10" x14ac:dyDescent="0.2">
      <c r="C62" s="87"/>
      <c r="D62" s="84"/>
      <c r="E62" s="1" t="s">
        <v>32</v>
      </c>
      <c r="F62" s="2"/>
      <c r="G62" s="60">
        <v>50</v>
      </c>
      <c r="H62" s="72" t="str">
        <f t="shared" si="0"/>
        <v xml:space="preserve"> </v>
      </c>
      <c r="I62" s="11">
        <v>36</v>
      </c>
      <c r="J62" s="8">
        <v>64</v>
      </c>
    </row>
    <row r="63" spans="3:10" ht="24" x14ac:dyDescent="0.2">
      <c r="C63" s="88" t="s">
        <v>47</v>
      </c>
      <c r="D63" s="83" t="s">
        <v>17</v>
      </c>
      <c r="E63" s="6" t="s">
        <v>48</v>
      </c>
      <c r="F63" s="5"/>
      <c r="G63" s="59">
        <v>93</v>
      </c>
      <c r="H63" s="71" t="str">
        <f t="shared" si="0"/>
        <v xml:space="preserve"> </v>
      </c>
      <c r="I63" s="12">
        <v>72.043010752688005</v>
      </c>
      <c r="J63" s="13">
        <v>27.956989247311999</v>
      </c>
    </row>
    <row r="64" spans="3:10" ht="24" x14ac:dyDescent="0.2">
      <c r="C64" s="87"/>
      <c r="D64" s="84"/>
      <c r="E64" s="1" t="s">
        <v>49</v>
      </c>
      <c r="F64" s="2"/>
      <c r="G64" s="60">
        <v>143</v>
      </c>
      <c r="H64" s="72" t="str">
        <f t="shared" si="0"/>
        <v xml:space="preserve"> </v>
      </c>
      <c r="I64" s="11">
        <v>67.132867132867005</v>
      </c>
      <c r="J64" s="8">
        <v>32.867132867133002</v>
      </c>
    </row>
    <row r="65" spans="3:10" x14ac:dyDescent="0.2">
      <c r="C65" s="87"/>
      <c r="D65" s="84"/>
      <c r="E65" s="1" t="s">
        <v>50</v>
      </c>
      <c r="F65" s="2"/>
      <c r="G65" s="60">
        <v>148</v>
      </c>
      <c r="H65" s="72" t="str">
        <f t="shared" si="0"/>
        <v xml:space="preserve"> </v>
      </c>
      <c r="I65" s="11">
        <v>78.378378378378002</v>
      </c>
      <c r="J65" s="8">
        <v>21.621621621622001</v>
      </c>
    </row>
    <row r="66" spans="3:10" x14ac:dyDescent="0.2">
      <c r="C66" s="87"/>
      <c r="D66" s="84"/>
      <c r="E66" s="1" t="s">
        <v>51</v>
      </c>
      <c r="F66" s="2"/>
      <c r="G66" s="60">
        <v>198</v>
      </c>
      <c r="H66" s="72" t="str">
        <f t="shared" si="0"/>
        <v xml:space="preserve"> </v>
      </c>
      <c r="I66" s="11">
        <v>70.202020202019995</v>
      </c>
      <c r="J66" s="8">
        <v>29.797979797979998</v>
      </c>
    </row>
    <row r="67" spans="3:10" ht="24" x14ac:dyDescent="0.2">
      <c r="C67" s="87"/>
      <c r="D67" s="84"/>
      <c r="E67" s="1" t="s">
        <v>52</v>
      </c>
      <c r="F67" s="2"/>
      <c r="G67" s="60">
        <v>318</v>
      </c>
      <c r="H67" s="72" t="str">
        <f t="shared" si="0"/>
        <v xml:space="preserve"> </v>
      </c>
      <c r="I67" s="11">
        <v>43.396226415093999</v>
      </c>
      <c r="J67" s="8">
        <v>56.603773584906001</v>
      </c>
    </row>
    <row r="68" spans="3:10" ht="24" x14ac:dyDescent="0.2">
      <c r="C68" s="87"/>
      <c r="D68" s="84"/>
      <c r="E68" s="1" t="s">
        <v>53</v>
      </c>
      <c r="F68" s="2"/>
      <c r="G68" s="60">
        <v>900</v>
      </c>
      <c r="H68" s="72" t="str">
        <f t="shared" si="0"/>
        <v xml:space="preserve"> </v>
      </c>
      <c r="I68" s="11">
        <v>61.777777777777999</v>
      </c>
      <c r="J68" s="8">
        <v>38.222222222222001</v>
      </c>
    </row>
    <row r="69" spans="3:10" ht="24" x14ac:dyDescent="0.2">
      <c r="C69" s="87"/>
      <c r="D69" s="84"/>
      <c r="E69" s="1" t="s">
        <v>54</v>
      </c>
      <c r="F69" s="2"/>
      <c r="G69" s="60">
        <v>1493</v>
      </c>
      <c r="H69" s="72" t="str">
        <f t="shared" si="0"/>
        <v xml:space="preserve"> </v>
      </c>
      <c r="I69" s="11">
        <v>41.192230408573003</v>
      </c>
      <c r="J69" s="8">
        <v>58.807769591426997</v>
      </c>
    </row>
    <row r="70" spans="3:10" x14ac:dyDescent="0.2">
      <c r="C70" s="87"/>
      <c r="D70" s="84"/>
      <c r="E70" s="1" t="s">
        <v>32</v>
      </c>
      <c r="F70" s="2"/>
      <c r="G70" s="60">
        <v>42</v>
      </c>
      <c r="H70" s="72" t="str">
        <f t="shared" si="0"/>
        <v>*</v>
      </c>
      <c r="I70" s="11">
        <v>40.476190476189998</v>
      </c>
      <c r="J70" s="8">
        <v>59.523809523810002</v>
      </c>
    </row>
    <row r="71" spans="3:10" ht="24" x14ac:dyDescent="0.2">
      <c r="C71" s="88" t="s">
        <v>55</v>
      </c>
      <c r="D71" s="83" t="s">
        <v>17</v>
      </c>
      <c r="E71" s="6" t="s">
        <v>48</v>
      </c>
      <c r="F71" s="5"/>
      <c r="G71" s="59">
        <v>118</v>
      </c>
      <c r="H71" s="71" t="str">
        <f t="shared" si="0"/>
        <v xml:space="preserve"> </v>
      </c>
      <c r="I71" s="12">
        <v>46.610169491524999</v>
      </c>
      <c r="J71" s="13">
        <v>53.389830508475001</v>
      </c>
    </row>
    <row r="72" spans="3:10" ht="24" x14ac:dyDescent="0.2">
      <c r="C72" s="87"/>
      <c r="D72" s="84"/>
      <c r="E72" s="1" t="s">
        <v>49</v>
      </c>
      <c r="F72" s="2"/>
      <c r="G72" s="60">
        <v>262</v>
      </c>
      <c r="H72" s="72" t="str">
        <f t="shared" si="0"/>
        <v xml:space="preserve"> </v>
      </c>
      <c r="I72" s="11">
        <v>52.290076335877998</v>
      </c>
      <c r="J72" s="8">
        <v>47.709923664122002</v>
      </c>
    </row>
    <row r="73" spans="3:10" x14ac:dyDescent="0.2">
      <c r="C73" s="87"/>
      <c r="D73" s="84"/>
      <c r="E73" s="1" t="s">
        <v>50</v>
      </c>
      <c r="F73" s="2"/>
      <c r="G73" s="60">
        <v>486</v>
      </c>
      <c r="H73" s="72" t="str">
        <f t="shared" si="0"/>
        <v xml:space="preserve"> </v>
      </c>
      <c r="I73" s="11">
        <v>80.041152263374002</v>
      </c>
      <c r="J73" s="8">
        <v>19.958847736626002</v>
      </c>
    </row>
    <row r="74" spans="3:10" x14ac:dyDescent="0.2">
      <c r="C74" s="87"/>
      <c r="D74" s="84"/>
      <c r="E74" s="1" t="s">
        <v>51</v>
      </c>
      <c r="F74" s="2"/>
      <c r="G74" s="60">
        <v>888</v>
      </c>
      <c r="H74" s="72" t="str">
        <f t="shared" si="0"/>
        <v xml:space="preserve"> </v>
      </c>
      <c r="I74" s="11">
        <v>62.162162162161998</v>
      </c>
      <c r="J74" s="8">
        <v>37.837837837838002</v>
      </c>
    </row>
    <row r="75" spans="3:10" ht="24" x14ac:dyDescent="0.2">
      <c r="C75" s="87"/>
      <c r="D75" s="84"/>
      <c r="E75" s="1" t="s">
        <v>52</v>
      </c>
      <c r="F75" s="2"/>
      <c r="G75" s="60">
        <v>323</v>
      </c>
      <c r="H75" s="72" t="str">
        <f t="shared" ref="H75:H121" si="1">IF(G75&lt;49,"*"," ")</f>
        <v xml:space="preserve"> </v>
      </c>
      <c r="I75" s="11">
        <v>4.0247678018580002</v>
      </c>
      <c r="J75" s="8">
        <v>95.975232198141995</v>
      </c>
    </row>
    <row r="76" spans="3:10" x14ac:dyDescent="0.2">
      <c r="C76" s="87"/>
      <c r="D76" s="84"/>
      <c r="E76" s="1" t="s">
        <v>56</v>
      </c>
      <c r="F76" s="2"/>
      <c r="G76" s="60">
        <v>275</v>
      </c>
      <c r="H76" s="72" t="str">
        <f t="shared" si="1"/>
        <v xml:space="preserve"> </v>
      </c>
      <c r="I76" s="11">
        <v>1.818181818182</v>
      </c>
      <c r="J76" s="8">
        <v>98.181818181818002</v>
      </c>
    </row>
    <row r="77" spans="3:10" x14ac:dyDescent="0.2">
      <c r="C77" s="87"/>
      <c r="D77" s="84"/>
      <c r="E77" s="1" t="s">
        <v>57</v>
      </c>
      <c r="F77" s="2"/>
      <c r="G77" s="60">
        <v>32</v>
      </c>
      <c r="H77" s="72" t="str">
        <f t="shared" si="1"/>
        <v>*</v>
      </c>
      <c r="I77" s="11">
        <v>28.125</v>
      </c>
      <c r="J77" s="8">
        <v>71.875</v>
      </c>
    </row>
    <row r="78" spans="3:10" x14ac:dyDescent="0.2">
      <c r="C78" s="87"/>
      <c r="D78" s="84"/>
      <c r="E78" s="1" t="s">
        <v>32</v>
      </c>
      <c r="F78" s="2"/>
      <c r="G78" s="60">
        <v>51</v>
      </c>
      <c r="H78" s="72" t="str">
        <f t="shared" si="1"/>
        <v xml:space="preserve"> </v>
      </c>
      <c r="I78" s="11">
        <v>54.901960784313999</v>
      </c>
      <c r="J78" s="8">
        <v>45.098039215686001</v>
      </c>
    </row>
    <row r="79" spans="3:10" x14ac:dyDescent="0.2">
      <c r="C79" s="88" t="s">
        <v>58</v>
      </c>
      <c r="D79" s="83" t="s">
        <v>17</v>
      </c>
      <c r="E79" s="6" t="s">
        <v>59</v>
      </c>
      <c r="F79" s="5"/>
      <c r="G79" s="59">
        <v>1814</v>
      </c>
      <c r="H79" s="71" t="str">
        <f t="shared" si="1"/>
        <v xml:space="preserve"> </v>
      </c>
      <c r="I79" s="12">
        <v>48.621830209481999</v>
      </c>
      <c r="J79" s="13">
        <v>51.378169790518001</v>
      </c>
    </row>
    <row r="80" spans="3:10" ht="24" x14ac:dyDescent="0.2">
      <c r="C80" s="87"/>
      <c r="D80" s="84"/>
      <c r="E80" s="1" t="s">
        <v>60</v>
      </c>
      <c r="F80" s="2"/>
      <c r="G80" s="60">
        <v>307</v>
      </c>
      <c r="H80" s="72" t="str">
        <f t="shared" si="1"/>
        <v xml:space="preserve"> </v>
      </c>
      <c r="I80" s="11">
        <v>46.579804560261003</v>
      </c>
      <c r="J80" s="8">
        <v>53.420195439738997</v>
      </c>
    </row>
    <row r="81" spans="3:10" x14ac:dyDescent="0.2">
      <c r="C81" s="87"/>
      <c r="D81" s="84"/>
      <c r="E81" s="1" t="s">
        <v>61</v>
      </c>
      <c r="F81" s="2"/>
      <c r="G81" s="60">
        <v>49</v>
      </c>
      <c r="H81" s="72" t="s">
        <v>678</v>
      </c>
      <c r="I81" s="11">
        <v>44.897959183673002</v>
      </c>
      <c r="J81" s="8">
        <v>55.102040816326998</v>
      </c>
    </row>
    <row r="82" spans="3:10" ht="36" x14ac:dyDescent="0.2">
      <c r="C82" s="87"/>
      <c r="D82" s="84"/>
      <c r="E82" s="1" t="s">
        <v>62</v>
      </c>
      <c r="F82" s="2"/>
      <c r="G82" s="60">
        <v>211</v>
      </c>
      <c r="H82" s="72" t="str">
        <f t="shared" si="1"/>
        <v xml:space="preserve"> </v>
      </c>
      <c r="I82" s="11">
        <v>55.924170616113997</v>
      </c>
      <c r="J82" s="8">
        <v>44.075829383886003</v>
      </c>
    </row>
    <row r="83" spans="3:10" ht="24" x14ac:dyDescent="0.2">
      <c r="C83" s="87"/>
      <c r="D83" s="84"/>
      <c r="E83" s="1" t="s">
        <v>63</v>
      </c>
      <c r="F83" s="2"/>
      <c r="G83" s="60">
        <v>8</v>
      </c>
      <c r="H83" s="72" t="str">
        <f t="shared" si="1"/>
        <v>*</v>
      </c>
      <c r="I83" s="11">
        <v>75</v>
      </c>
      <c r="J83" s="8">
        <v>25</v>
      </c>
    </row>
    <row r="84" spans="3:10" x14ac:dyDescent="0.2">
      <c r="C84" s="87"/>
      <c r="D84" s="84"/>
      <c r="E84" s="1" t="s">
        <v>64</v>
      </c>
      <c r="F84" s="2"/>
      <c r="G84" s="60">
        <v>24</v>
      </c>
      <c r="H84" s="72" t="str">
        <f t="shared" si="1"/>
        <v>*</v>
      </c>
      <c r="I84" s="11">
        <v>29.166666666666998</v>
      </c>
      <c r="J84" s="8">
        <v>70.833333333333002</v>
      </c>
    </row>
    <row r="85" spans="3:10" x14ac:dyDescent="0.2">
      <c r="C85" s="87"/>
      <c r="D85" s="84"/>
      <c r="E85" s="1" t="s">
        <v>46</v>
      </c>
      <c r="F85" s="2"/>
      <c r="G85" s="60">
        <v>17</v>
      </c>
      <c r="H85" s="72" t="str">
        <f t="shared" si="1"/>
        <v>*</v>
      </c>
      <c r="I85" s="11">
        <v>41.176470588234999</v>
      </c>
      <c r="J85" s="8">
        <v>58.823529411765001</v>
      </c>
    </row>
    <row r="86" spans="3:10" x14ac:dyDescent="0.2">
      <c r="C86" s="87"/>
      <c r="D86" s="84"/>
      <c r="E86" s="1" t="s">
        <v>32</v>
      </c>
      <c r="F86" s="2"/>
      <c r="G86" s="60">
        <v>5</v>
      </c>
      <c r="H86" s="72" t="str">
        <f t="shared" si="1"/>
        <v>*</v>
      </c>
      <c r="I86" s="11">
        <v>60</v>
      </c>
      <c r="J86" s="8">
        <v>40</v>
      </c>
    </row>
    <row r="87" spans="3:10" x14ac:dyDescent="0.2">
      <c r="C87" s="87"/>
      <c r="D87" s="84"/>
      <c r="E87" s="1" t="s">
        <v>65</v>
      </c>
      <c r="F87" s="2"/>
      <c r="G87" s="60">
        <v>2121</v>
      </c>
      <c r="H87" s="72" t="str">
        <f t="shared" si="1"/>
        <v xml:space="preserve"> </v>
      </c>
      <c r="I87" s="11">
        <v>48.326261197548</v>
      </c>
      <c r="J87" s="8">
        <v>51.673738802452</v>
      </c>
    </row>
    <row r="88" spans="3:10" x14ac:dyDescent="0.2">
      <c r="C88" s="87"/>
      <c r="D88" s="84"/>
      <c r="E88" s="1" t="s">
        <v>66</v>
      </c>
      <c r="F88" s="2"/>
      <c r="G88" s="60">
        <v>260</v>
      </c>
      <c r="H88" s="72" t="str">
        <f t="shared" si="1"/>
        <v xml:space="preserve"> </v>
      </c>
      <c r="I88" s="11">
        <v>53.846153846154003</v>
      </c>
      <c r="J88" s="8">
        <v>46.153846153845997</v>
      </c>
    </row>
    <row r="89" spans="3:10" ht="24" x14ac:dyDescent="0.2">
      <c r="C89" s="88" t="s">
        <v>67</v>
      </c>
      <c r="D89" s="83" t="s">
        <v>17</v>
      </c>
      <c r="E89" s="6" t="s">
        <v>68</v>
      </c>
      <c r="F89" s="5"/>
      <c r="G89" s="59">
        <v>303</v>
      </c>
      <c r="H89" s="71" t="str">
        <f t="shared" si="1"/>
        <v xml:space="preserve"> </v>
      </c>
      <c r="I89" s="12">
        <v>41.254125412541001</v>
      </c>
      <c r="J89" s="13">
        <v>58.745874587458999</v>
      </c>
    </row>
    <row r="90" spans="3:10" ht="36" x14ac:dyDescent="0.2">
      <c r="C90" s="87"/>
      <c r="D90" s="84"/>
      <c r="E90" s="1" t="s">
        <v>69</v>
      </c>
      <c r="F90" s="2"/>
      <c r="G90" s="60">
        <v>1347</v>
      </c>
      <c r="H90" s="72" t="str">
        <f t="shared" si="1"/>
        <v xml:space="preserve"> </v>
      </c>
      <c r="I90" s="11">
        <v>50.482553823311001</v>
      </c>
      <c r="J90" s="8">
        <v>49.517446176688999</v>
      </c>
    </row>
    <row r="91" spans="3:10" ht="24" x14ac:dyDescent="0.2">
      <c r="C91" s="87"/>
      <c r="D91" s="84"/>
      <c r="E91" s="1" t="s">
        <v>70</v>
      </c>
      <c r="F91" s="2"/>
      <c r="G91" s="60">
        <v>596</v>
      </c>
      <c r="H91" s="72" t="str">
        <f t="shared" si="1"/>
        <v xml:space="preserve"> </v>
      </c>
      <c r="I91" s="11">
        <v>49.161073825503003</v>
      </c>
      <c r="J91" s="8">
        <v>50.838926174496997</v>
      </c>
    </row>
    <row r="92" spans="3:10" ht="24" x14ac:dyDescent="0.2">
      <c r="C92" s="87"/>
      <c r="D92" s="84"/>
      <c r="E92" s="1" t="s">
        <v>71</v>
      </c>
      <c r="F92" s="2"/>
      <c r="G92" s="60">
        <v>181</v>
      </c>
      <c r="H92" s="72" t="str">
        <f t="shared" si="1"/>
        <v xml:space="preserve"> </v>
      </c>
      <c r="I92" s="11">
        <v>46.961325966851</v>
      </c>
      <c r="J92" s="8">
        <v>53.038674033149</v>
      </c>
    </row>
    <row r="93" spans="3:10" x14ac:dyDescent="0.2">
      <c r="C93" s="87"/>
      <c r="D93" s="84"/>
      <c r="E93" s="1" t="s">
        <v>32</v>
      </c>
      <c r="F93" s="2"/>
      <c r="G93" s="60">
        <v>8</v>
      </c>
      <c r="H93" s="72" t="str">
        <f t="shared" si="1"/>
        <v>*</v>
      </c>
      <c r="I93" s="11">
        <v>62.5</v>
      </c>
      <c r="J93" s="8">
        <v>37.5</v>
      </c>
    </row>
    <row r="94" spans="3:10" ht="24" x14ac:dyDescent="0.2">
      <c r="C94" s="88" t="s">
        <v>72</v>
      </c>
      <c r="D94" s="83" t="s">
        <v>17</v>
      </c>
      <c r="E94" s="6" t="s">
        <v>73</v>
      </c>
      <c r="F94" s="5"/>
      <c r="G94" s="59">
        <v>52</v>
      </c>
      <c r="H94" s="71" t="str">
        <f t="shared" si="1"/>
        <v xml:space="preserve"> </v>
      </c>
      <c r="I94" s="12">
        <v>23.076923076922998</v>
      </c>
      <c r="J94" s="13">
        <v>76.923076923077005</v>
      </c>
    </row>
    <row r="95" spans="3:10" ht="36" x14ac:dyDescent="0.2">
      <c r="C95" s="87"/>
      <c r="D95" s="84"/>
      <c r="E95" s="1" t="s">
        <v>74</v>
      </c>
      <c r="F95" s="2"/>
      <c r="G95" s="60">
        <v>186</v>
      </c>
      <c r="H95" s="72" t="str">
        <f t="shared" si="1"/>
        <v xml:space="preserve"> </v>
      </c>
      <c r="I95" s="11">
        <v>36.021505376344003</v>
      </c>
      <c r="J95" s="8">
        <v>63.978494623655997</v>
      </c>
    </row>
    <row r="96" spans="3:10" ht="36" x14ac:dyDescent="0.2">
      <c r="C96" s="87"/>
      <c r="D96" s="84"/>
      <c r="E96" s="1" t="s">
        <v>75</v>
      </c>
      <c r="F96" s="2"/>
      <c r="G96" s="60">
        <v>336</v>
      </c>
      <c r="H96" s="72" t="str">
        <f t="shared" si="1"/>
        <v xml:space="preserve"> </v>
      </c>
      <c r="I96" s="11">
        <v>41.964285714286</v>
      </c>
      <c r="J96" s="8">
        <v>58.035714285714</v>
      </c>
    </row>
    <row r="97" spans="3:10" ht="36" x14ac:dyDescent="0.2">
      <c r="C97" s="87"/>
      <c r="D97" s="84"/>
      <c r="E97" s="1" t="s">
        <v>76</v>
      </c>
      <c r="F97" s="2"/>
      <c r="G97" s="60">
        <v>411</v>
      </c>
      <c r="H97" s="72" t="str">
        <f t="shared" si="1"/>
        <v xml:space="preserve"> </v>
      </c>
      <c r="I97" s="11">
        <v>48.661800486617999</v>
      </c>
      <c r="J97" s="8">
        <v>51.338199513382001</v>
      </c>
    </row>
    <row r="98" spans="3:10" ht="36" x14ac:dyDescent="0.2">
      <c r="C98" s="87"/>
      <c r="D98" s="84"/>
      <c r="E98" s="1" t="s">
        <v>77</v>
      </c>
      <c r="F98" s="2"/>
      <c r="G98" s="60">
        <v>425</v>
      </c>
      <c r="H98" s="72" t="str">
        <f t="shared" si="1"/>
        <v xml:space="preserve"> </v>
      </c>
      <c r="I98" s="11">
        <v>48.470588235294002</v>
      </c>
      <c r="J98" s="8">
        <v>51.529411764705998</v>
      </c>
    </row>
    <row r="99" spans="3:10" ht="36" x14ac:dyDescent="0.2">
      <c r="C99" s="87"/>
      <c r="D99" s="84"/>
      <c r="E99" s="1" t="s">
        <v>78</v>
      </c>
      <c r="F99" s="2"/>
      <c r="G99" s="60">
        <v>328</v>
      </c>
      <c r="H99" s="72" t="str">
        <f t="shared" si="1"/>
        <v xml:space="preserve"> </v>
      </c>
      <c r="I99" s="11">
        <v>56.402439024389999</v>
      </c>
      <c r="J99" s="8">
        <v>43.597560975610001</v>
      </c>
    </row>
    <row r="100" spans="3:10" ht="36" x14ac:dyDescent="0.2">
      <c r="C100" s="87"/>
      <c r="D100" s="84"/>
      <c r="E100" s="1" t="s">
        <v>79</v>
      </c>
      <c r="F100" s="2"/>
      <c r="G100" s="60">
        <v>294</v>
      </c>
      <c r="H100" s="72" t="str">
        <f t="shared" si="1"/>
        <v xml:space="preserve"> </v>
      </c>
      <c r="I100" s="11">
        <v>60.544217687074998</v>
      </c>
      <c r="J100" s="8">
        <v>39.455782312925002</v>
      </c>
    </row>
    <row r="101" spans="3:10" ht="36" x14ac:dyDescent="0.2">
      <c r="C101" s="87"/>
      <c r="D101" s="84"/>
      <c r="E101" s="1" t="s">
        <v>80</v>
      </c>
      <c r="F101" s="2"/>
      <c r="G101" s="60">
        <v>194</v>
      </c>
      <c r="H101" s="72" t="str">
        <f t="shared" si="1"/>
        <v xml:space="preserve"> </v>
      </c>
      <c r="I101" s="11">
        <v>55.670103092783997</v>
      </c>
      <c r="J101" s="8">
        <v>44.329896907216003</v>
      </c>
    </row>
    <row r="102" spans="3:10" ht="36" x14ac:dyDescent="0.2">
      <c r="C102" s="87"/>
      <c r="D102" s="84"/>
      <c r="E102" s="1" t="s">
        <v>81</v>
      </c>
      <c r="F102" s="2"/>
      <c r="G102" s="60">
        <v>50</v>
      </c>
      <c r="H102" s="72" t="str">
        <f t="shared" si="1"/>
        <v xml:space="preserve"> </v>
      </c>
      <c r="I102" s="11">
        <v>62</v>
      </c>
      <c r="J102" s="8">
        <v>38</v>
      </c>
    </row>
    <row r="103" spans="3:10" ht="24" x14ac:dyDescent="0.2">
      <c r="C103" s="87"/>
      <c r="D103" s="84"/>
      <c r="E103" s="1" t="s">
        <v>82</v>
      </c>
      <c r="F103" s="2"/>
      <c r="G103" s="60">
        <v>48</v>
      </c>
      <c r="H103" s="72" t="str">
        <f t="shared" si="1"/>
        <v>*</v>
      </c>
      <c r="I103" s="11">
        <v>70.833333333333002</v>
      </c>
      <c r="J103" s="8">
        <v>29.166666666666998</v>
      </c>
    </row>
    <row r="104" spans="3:10" x14ac:dyDescent="0.2">
      <c r="C104" s="87"/>
      <c r="D104" s="84"/>
      <c r="E104" s="1" t="s">
        <v>83</v>
      </c>
      <c r="F104" s="2"/>
      <c r="G104" s="60">
        <v>46</v>
      </c>
      <c r="H104" s="72" t="str">
        <f t="shared" si="1"/>
        <v>*</v>
      </c>
      <c r="I104" s="11">
        <v>32.608695652173999</v>
      </c>
      <c r="J104" s="8">
        <v>67.391304347825994</v>
      </c>
    </row>
    <row r="105" spans="3:10" x14ac:dyDescent="0.2">
      <c r="C105" s="87"/>
      <c r="D105" s="84"/>
      <c r="E105" s="1" t="s">
        <v>32</v>
      </c>
      <c r="F105" s="2"/>
      <c r="G105" s="60">
        <v>65</v>
      </c>
      <c r="H105" s="72" t="str">
        <f t="shared" si="1"/>
        <v xml:space="preserve"> </v>
      </c>
      <c r="I105" s="11">
        <v>16.923076923077002</v>
      </c>
      <c r="J105" s="8">
        <v>83.076923076922995</v>
      </c>
    </row>
    <row r="106" spans="3:10" x14ac:dyDescent="0.2">
      <c r="C106" s="88" t="s">
        <v>84</v>
      </c>
      <c r="D106" s="83" t="s">
        <v>17</v>
      </c>
      <c r="E106" s="6" t="s">
        <v>85</v>
      </c>
      <c r="F106" s="5"/>
      <c r="G106" s="59">
        <v>315</v>
      </c>
      <c r="H106" s="71" t="str">
        <f t="shared" si="1"/>
        <v xml:space="preserve"> </v>
      </c>
      <c r="I106" s="12">
        <v>50.158730158730002</v>
      </c>
      <c r="J106" s="13">
        <v>49.841269841269998</v>
      </c>
    </row>
    <row r="107" spans="3:10" x14ac:dyDescent="0.2">
      <c r="C107" s="87"/>
      <c r="D107" s="84"/>
      <c r="E107" s="1" t="s">
        <v>86</v>
      </c>
      <c r="F107" s="2"/>
      <c r="G107" s="60">
        <v>493</v>
      </c>
      <c r="H107" s="72" t="str">
        <f t="shared" si="1"/>
        <v xml:space="preserve"> </v>
      </c>
      <c r="I107" s="11">
        <v>51.926977687627002</v>
      </c>
      <c r="J107" s="8">
        <v>48.073022312372998</v>
      </c>
    </row>
    <row r="108" spans="3:10" x14ac:dyDescent="0.2">
      <c r="C108" s="87"/>
      <c r="D108" s="84"/>
      <c r="E108" s="1" t="s">
        <v>87</v>
      </c>
      <c r="F108" s="2"/>
      <c r="G108" s="60">
        <v>981</v>
      </c>
      <c r="H108" s="72" t="str">
        <f t="shared" si="1"/>
        <v xml:space="preserve"> </v>
      </c>
      <c r="I108" s="11">
        <v>49.031600407747</v>
      </c>
      <c r="J108" s="8">
        <v>50.968399592253</v>
      </c>
    </row>
    <row r="109" spans="3:10" x14ac:dyDescent="0.2">
      <c r="C109" s="87"/>
      <c r="D109" s="84"/>
      <c r="E109" s="1" t="s">
        <v>88</v>
      </c>
      <c r="F109" s="2"/>
      <c r="G109" s="60">
        <v>525</v>
      </c>
      <c r="H109" s="72" t="str">
        <f t="shared" si="1"/>
        <v xml:space="preserve"> </v>
      </c>
      <c r="I109" s="11">
        <v>45.142857142856997</v>
      </c>
      <c r="J109" s="8">
        <v>54.857142857143003</v>
      </c>
    </row>
    <row r="110" spans="3:10" x14ac:dyDescent="0.2">
      <c r="C110" s="87"/>
      <c r="D110" s="84"/>
      <c r="E110" s="1" t="s">
        <v>89</v>
      </c>
      <c r="F110" s="2"/>
      <c r="G110" s="60">
        <v>113</v>
      </c>
      <c r="H110" s="72" t="str">
        <f t="shared" si="1"/>
        <v xml:space="preserve"> </v>
      </c>
      <c r="I110" s="11">
        <v>46.902654867256999</v>
      </c>
      <c r="J110" s="8">
        <v>53.097345132743001</v>
      </c>
    </row>
    <row r="111" spans="3:10" x14ac:dyDescent="0.2">
      <c r="C111" s="87"/>
      <c r="D111" s="84"/>
      <c r="E111" s="1" t="s">
        <v>32</v>
      </c>
      <c r="F111" s="2"/>
      <c r="G111" s="60">
        <v>8</v>
      </c>
      <c r="H111" s="72" t="str">
        <f t="shared" si="1"/>
        <v>*</v>
      </c>
      <c r="I111" s="11">
        <v>37.5</v>
      </c>
      <c r="J111" s="8">
        <v>62.5</v>
      </c>
    </row>
    <row r="112" spans="3:10" ht="24" x14ac:dyDescent="0.2">
      <c r="C112" s="88" t="s">
        <v>90</v>
      </c>
      <c r="D112" s="83" t="s">
        <v>17</v>
      </c>
      <c r="E112" s="6" t="s">
        <v>91</v>
      </c>
      <c r="F112" s="5"/>
      <c r="G112" s="59">
        <v>608</v>
      </c>
      <c r="H112" s="71" t="str">
        <f t="shared" si="1"/>
        <v xml:space="preserve"> </v>
      </c>
      <c r="I112" s="12">
        <v>49.013157894736999</v>
      </c>
      <c r="J112" s="13">
        <v>50.986842105263001</v>
      </c>
    </row>
    <row r="113" spans="2:15" ht="24" x14ac:dyDescent="0.2">
      <c r="C113" s="87"/>
      <c r="D113" s="84"/>
      <c r="E113" s="1" t="s">
        <v>92</v>
      </c>
      <c r="F113" s="2"/>
      <c r="G113" s="60">
        <v>1036</v>
      </c>
      <c r="H113" s="72" t="str">
        <f t="shared" si="1"/>
        <v xml:space="preserve"> </v>
      </c>
      <c r="I113" s="11">
        <v>49.420849420849002</v>
      </c>
      <c r="J113" s="8">
        <v>50.579150579150998</v>
      </c>
    </row>
    <row r="114" spans="2:15" ht="24" x14ac:dyDescent="0.2">
      <c r="C114" s="87"/>
      <c r="D114" s="84"/>
      <c r="E114" s="1" t="s">
        <v>93</v>
      </c>
      <c r="F114" s="2"/>
      <c r="G114" s="60">
        <v>567</v>
      </c>
      <c r="H114" s="72" t="str">
        <f t="shared" si="1"/>
        <v xml:space="preserve"> </v>
      </c>
      <c r="I114" s="11">
        <v>48.324514991181999</v>
      </c>
      <c r="J114" s="8">
        <v>51.675485008818001</v>
      </c>
    </row>
    <row r="115" spans="2:15" x14ac:dyDescent="0.2">
      <c r="C115" s="87"/>
      <c r="D115" s="84"/>
      <c r="E115" s="1" t="s">
        <v>94</v>
      </c>
      <c r="F115" s="2"/>
      <c r="G115" s="60">
        <v>224</v>
      </c>
      <c r="H115" s="72" t="str">
        <f t="shared" si="1"/>
        <v xml:space="preserve"> </v>
      </c>
      <c r="I115" s="11">
        <v>46.428571428570997</v>
      </c>
      <c r="J115" s="8">
        <v>53.571428571429003</v>
      </c>
    </row>
    <row r="116" spans="2:15" x14ac:dyDescent="0.2">
      <c r="C116" s="88" t="s">
        <v>95</v>
      </c>
      <c r="D116" s="83" t="s">
        <v>17</v>
      </c>
      <c r="E116" s="6" t="s">
        <v>96</v>
      </c>
      <c r="F116" s="5"/>
      <c r="G116" s="59">
        <v>308</v>
      </c>
      <c r="H116" s="71" t="str">
        <f t="shared" si="1"/>
        <v xml:space="preserve"> </v>
      </c>
      <c r="I116" s="12">
        <v>51.298701298700998</v>
      </c>
      <c r="J116" s="13">
        <v>48.701298701299002</v>
      </c>
    </row>
    <row r="117" spans="2:15" x14ac:dyDescent="0.2">
      <c r="C117" s="89"/>
      <c r="D117" s="84"/>
      <c r="E117" s="1" t="s">
        <v>97</v>
      </c>
      <c r="F117" s="2"/>
      <c r="G117" s="60">
        <v>728</v>
      </c>
      <c r="H117" s="72" t="str">
        <f t="shared" si="1"/>
        <v xml:space="preserve"> </v>
      </c>
      <c r="I117" s="11">
        <v>51.236263736264</v>
      </c>
      <c r="J117" s="8">
        <v>48.763736263736</v>
      </c>
    </row>
    <row r="118" spans="2:15" ht="24" x14ac:dyDescent="0.2">
      <c r="C118" s="89"/>
      <c r="D118" s="84"/>
      <c r="E118" s="1" t="s">
        <v>98</v>
      </c>
      <c r="F118" s="2"/>
      <c r="G118" s="60">
        <v>474</v>
      </c>
      <c r="H118" s="72" t="str">
        <f t="shared" si="1"/>
        <v xml:space="preserve"> </v>
      </c>
      <c r="I118" s="11">
        <v>47.468354430380003</v>
      </c>
      <c r="J118" s="8">
        <v>52.531645569619997</v>
      </c>
    </row>
    <row r="119" spans="2:15" x14ac:dyDescent="0.2">
      <c r="C119" s="89"/>
      <c r="D119" s="84"/>
      <c r="E119" s="1" t="s">
        <v>99</v>
      </c>
      <c r="F119" s="2"/>
      <c r="G119" s="60">
        <v>402</v>
      </c>
      <c r="H119" s="72" t="str">
        <f t="shared" si="1"/>
        <v xml:space="preserve"> </v>
      </c>
      <c r="I119" s="11">
        <v>45.024875621890999</v>
      </c>
      <c r="J119" s="8">
        <v>54.975124378109001</v>
      </c>
    </row>
    <row r="120" spans="2:15" x14ac:dyDescent="0.2">
      <c r="C120" s="89"/>
      <c r="D120" s="84"/>
      <c r="E120" s="1" t="s">
        <v>100</v>
      </c>
      <c r="F120" s="2"/>
      <c r="G120" s="60">
        <v>231</v>
      </c>
      <c r="H120" s="72" t="str">
        <f t="shared" si="1"/>
        <v xml:space="preserve"> </v>
      </c>
      <c r="I120" s="11">
        <v>49.783549783550001</v>
      </c>
      <c r="J120" s="8">
        <v>50.216450216449999</v>
      </c>
    </row>
    <row r="121" spans="2:15" x14ac:dyDescent="0.2">
      <c r="C121" s="90"/>
      <c r="D121" s="85"/>
      <c r="E121" s="29" t="s">
        <v>101</v>
      </c>
      <c r="F121" s="28"/>
      <c r="G121" s="61">
        <v>292</v>
      </c>
      <c r="H121" s="73" t="str">
        <f t="shared" si="1"/>
        <v xml:space="preserve"> </v>
      </c>
      <c r="I121" s="35">
        <v>46.575342465753003</v>
      </c>
      <c r="J121" s="36">
        <v>53.424657534246997</v>
      </c>
    </row>
    <row r="122" spans="2:15" x14ac:dyDescent="0.2">
      <c r="G122" s="62"/>
      <c r="H122" s="74"/>
    </row>
    <row r="123" spans="2:15" x14ac:dyDescent="0.2">
      <c r="B123" s="25" t="str">
        <f xml:space="preserve"> HYPERLINK("#'目次'!B8", "[2]")</f>
        <v>[2]</v>
      </c>
      <c r="C123" s="17" t="s">
        <v>108</v>
      </c>
      <c r="G123" s="62"/>
      <c r="H123" s="74"/>
    </row>
    <row r="124" spans="2:15" x14ac:dyDescent="0.2">
      <c r="G124" s="62"/>
      <c r="H124" s="74"/>
    </row>
    <row r="125" spans="2:15" x14ac:dyDescent="0.2">
      <c r="G125" s="62"/>
      <c r="H125" s="74"/>
    </row>
    <row r="126" spans="2:15" x14ac:dyDescent="0.2">
      <c r="C126" s="17" t="s">
        <v>12</v>
      </c>
      <c r="G126" s="62"/>
      <c r="H126" s="74"/>
    </row>
    <row r="127" spans="2:15" ht="24" x14ac:dyDescent="0.2">
      <c r="C127" s="91"/>
      <c r="D127" s="92"/>
      <c r="E127" s="92"/>
      <c r="F127" s="92"/>
      <c r="G127" s="56" t="s">
        <v>13</v>
      </c>
      <c r="H127" s="68"/>
      <c r="I127" s="22" t="s">
        <v>20</v>
      </c>
      <c r="J127" s="10" t="s">
        <v>21</v>
      </c>
      <c r="K127" s="10" t="s">
        <v>22</v>
      </c>
      <c r="L127" s="10" t="s">
        <v>23</v>
      </c>
      <c r="M127" s="10" t="s">
        <v>24</v>
      </c>
      <c r="N127" s="10" t="s">
        <v>25</v>
      </c>
      <c r="O127" s="23" t="s">
        <v>26</v>
      </c>
    </row>
    <row r="128" spans="2:15" x14ac:dyDescent="0.2">
      <c r="C128" s="93"/>
      <c r="D128" s="94"/>
      <c r="E128" s="94"/>
      <c r="F128" s="94"/>
      <c r="G128" s="57"/>
      <c r="H128" s="69"/>
      <c r="I128" s="26"/>
      <c r="J128" s="9"/>
      <c r="K128" s="9"/>
      <c r="L128" s="9"/>
      <c r="M128" s="9"/>
      <c r="N128" s="9"/>
      <c r="O128" s="24"/>
    </row>
    <row r="129" spans="3:15" x14ac:dyDescent="0.2">
      <c r="C129" s="31"/>
      <c r="D129" s="33"/>
      <c r="E129" s="32" t="s">
        <v>13</v>
      </c>
      <c r="F129" s="30"/>
      <c r="G129" s="58">
        <v>2435</v>
      </c>
      <c r="H129" s="70" t="str">
        <f t="shared" ref="H129:H192" si="2">IF(G129&lt;49,"*"," ")</f>
        <v xml:space="preserve"> </v>
      </c>
      <c r="I129" s="15">
        <v>15.852156057495</v>
      </c>
      <c r="J129" s="15">
        <v>19.876796714579001</v>
      </c>
      <c r="K129" s="15">
        <v>25.708418891169998</v>
      </c>
      <c r="L129" s="15">
        <v>16.427104722793</v>
      </c>
      <c r="M129" s="15">
        <v>22.135523613962999</v>
      </c>
      <c r="N129" s="15">
        <v>84.147843942505006</v>
      </c>
      <c r="O129" s="34">
        <v>38.562628336755999</v>
      </c>
    </row>
    <row r="130" spans="3:15" x14ac:dyDescent="0.2">
      <c r="C130" s="86" t="s">
        <v>16</v>
      </c>
      <c r="D130" s="83" t="s">
        <v>17</v>
      </c>
      <c r="E130" s="6" t="s">
        <v>14</v>
      </c>
      <c r="F130" s="5"/>
      <c r="G130" s="59">
        <v>1188</v>
      </c>
      <c r="H130" s="71" t="str">
        <f t="shared" si="2"/>
        <v xml:space="preserve"> </v>
      </c>
      <c r="I130" s="12">
        <v>17.171717171716999</v>
      </c>
      <c r="J130" s="4">
        <v>21.380471380471</v>
      </c>
      <c r="K130" s="4">
        <v>26.178451178450999</v>
      </c>
      <c r="L130" s="4">
        <v>17.003367003367</v>
      </c>
      <c r="M130" s="4">
        <v>18.265993265993</v>
      </c>
      <c r="N130" s="4">
        <v>82.828282828282994</v>
      </c>
      <c r="O130" s="13">
        <v>35.26936026936</v>
      </c>
    </row>
    <row r="131" spans="3:15" x14ac:dyDescent="0.2">
      <c r="C131" s="87"/>
      <c r="D131" s="84"/>
      <c r="E131" s="1" t="s">
        <v>15</v>
      </c>
      <c r="F131" s="2"/>
      <c r="G131" s="60">
        <v>1247</v>
      </c>
      <c r="H131" s="72" t="str">
        <f t="shared" si="2"/>
        <v xml:space="preserve"> </v>
      </c>
      <c r="I131" s="11">
        <v>14.595028067362</v>
      </c>
      <c r="J131" s="3">
        <v>18.444266238973999</v>
      </c>
      <c r="K131" s="3">
        <v>25.260625501202998</v>
      </c>
      <c r="L131" s="3">
        <v>15.878107457899</v>
      </c>
      <c r="M131" s="3">
        <v>25.821972734563001</v>
      </c>
      <c r="N131" s="3">
        <v>85.404971932638006</v>
      </c>
      <c r="O131" s="8">
        <v>41.700080192462003</v>
      </c>
    </row>
    <row r="132" spans="3:15" x14ac:dyDescent="0.2">
      <c r="C132" s="88" t="s">
        <v>18</v>
      </c>
      <c r="D132" s="88" t="s">
        <v>19</v>
      </c>
      <c r="E132" s="6" t="s">
        <v>20</v>
      </c>
      <c r="F132" s="5"/>
      <c r="G132" s="59">
        <v>386</v>
      </c>
      <c r="H132" s="71" t="str">
        <f t="shared" si="2"/>
        <v xml:space="preserve"> </v>
      </c>
      <c r="I132" s="12">
        <v>100</v>
      </c>
      <c r="J132" s="20">
        <v>0</v>
      </c>
      <c r="K132" s="20">
        <v>0</v>
      </c>
      <c r="L132" s="20">
        <v>0</v>
      </c>
      <c r="M132" s="20">
        <v>0</v>
      </c>
      <c r="N132" s="20">
        <v>0</v>
      </c>
      <c r="O132" s="27">
        <v>0</v>
      </c>
    </row>
    <row r="133" spans="3:15" x14ac:dyDescent="0.2">
      <c r="C133" s="87"/>
      <c r="D133" s="89"/>
      <c r="E133" s="1" t="s">
        <v>21</v>
      </c>
      <c r="F133" s="2"/>
      <c r="G133" s="60">
        <v>484</v>
      </c>
      <c r="H133" s="72" t="str">
        <f t="shared" si="2"/>
        <v xml:space="preserve"> </v>
      </c>
      <c r="I133" s="21">
        <v>0</v>
      </c>
      <c r="J133" s="3">
        <v>100</v>
      </c>
      <c r="K133" s="7">
        <v>0</v>
      </c>
      <c r="L133" s="7">
        <v>0</v>
      </c>
      <c r="M133" s="7">
        <v>0</v>
      </c>
      <c r="N133" s="3">
        <v>100</v>
      </c>
      <c r="O133" s="14">
        <v>0</v>
      </c>
    </row>
    <row r="134" spans="3:15" x14ac:dyDescent="0.2">
      <c r="C134" s="87"/>
      <c r="D134" s="89"/>
      <c r="E134" s="1" t="s">
        <v>22</v>
      </c>
      <c r="F134" s="2"/>
      <c r="G134" s="60">
        <v>626</v>
      </c>
      <c r="H134" s="72" t="str">
        <f t="shared" si="2"/>
        <v xml:space="preserve"> </v>
      </c>
      <c r="I134" s="21">
        <v>0</v>
      </c>
      <c r="J134" s="7">
        <v>0</v>
      </c>
      <c r="K134" s="3">
        <v>100</v>
      </c>
      <c r="L134" s="7">
        <v>0</v>
      </c>
      <c r="M134" s="7">
        <v>0</v>
      </c>
      <c r="N134" s="3">
        <v>100</v>
      </c>
      <c r="O134" s="14">
        <v>0</v>
      </c>
    </row>
    <row r="135" spans="3:15" x14ac:dyDescent="0.2">
      <c r="C135" s="87"/>
      <c r="D135" s="89"/>
      <c r="E135" s="1" t="s">
        <v>23</v>
      </c>
      <c r="F135" s="2"/>
      <c r="G135" s="60">
        <v>400</v>
      </c>
      <c r="H135" s="72" t="str">
        <f t="shared" si="2"/>
        <v xml:space="preserve"> </v>
      </c>
      <c r="I135" s="21">
        <v>0</v>
      </c>
      <c r="J135" s="7">
        <v>0</v>
      </c>
      <c r="K135" s="7">
        <v>0</v>
      </c>
      <c r="L135" s="3">
        <v>100</v>
      </c>
      <c r="M135" s="7">
        <v>0</v>
      </c>
      <c r="N135" s="3">
        <v>100</v>
      </c>
      <c r="O135" s="8">
        <v>100</v>
      </c>
    </row>
    <row r="136" spans="3:15" x14ac:dyDescent="0.2">
      <c r="C136" s="87"/>
      <c r="D136" s="89"/>
      <c r="E136" s="1" t="s">
        <v>24</v>
      </c>
      <c r="F136" s="2"/>
      <c r="G136" s="60">
        <v>539</v>
      </c>
      <c r="H136" s="72" t="str">
        <f t="shared" si="2"/>
        <v xml:space="preserve"> </v>
      </c>
      <c r="I136" s="21">
        <v>0</v>
      </c>
      <c r="J136" s="7">
        <v>0</v>
      </c>
      <c r="K136" s="7">
        <v>0</v>
      </c>
      <c r="L136" s="7">
        <v>0</v>
      </c>
      <c r="M136" s="3">
        <v>100</v>
      </c>
      <c r="N136" s="3">
        <v>100</v>
      </c>
      <c r="O136" s="8">
        <v>100</v>
      </c>
    </row>
    <row r="137" spans="3:15" x14ac:dyDescent="0.2">
      <c r="C137" s="87"/>
      <c r="D137" s="89"/>
      <c r="E137" s="1" t="s">
        <v>25</v>
      </c>
      <c r="F137" s="2"/>
      <c r="G137" s="60">
        <v>2049</v>
      </c>
      <c r="H137" s="72" t="str">
        <f t="shared" si="2"/>
        <v xml:space="preserve"> </v>
      </c>
      <c r="I137" s="21">
        <v>0</v>
      </c>
      <c r="J137" s="3">
        <v>23.621278672523001</v>
      </c>
      <c r="K137" s="3">
        <v>30.551488530991001</v>
      </c>
      <c r="L137" s="3">
        <v>19.521717911176001</v>
      </c>
      <c r="M137" s="3">
        <v>26.30551488531</v>
      </c>
      <c r="N137" s="3">
        <v>100</v>
      </c>
      <c r="O137" s="8">
        <v>45.827232796486001</v>
      </c>
    </row>
    <row r="138" spans="3:15" x14ac:dyDescent="0.2">
      <c r="C138" s="87"/>
      <c r="D138" s="89"/>
      <c r="E138" s="1" t="s">
        <v>26</v>
      </c>
      <c r="F138" s="2"/>
      <c r="G138" s="60">
        <v>939</v>
      </c>
      <c r="H138" s="72" t="str">
        <f t="shared" si="2"/>
        <v xml:space="preserve"> </v>
      </c>
      <c r="I138" s="21">
        <v>0</v>
      </c>
      <c r="J138" s="7">
        <v>0</v>
      </c>
      <c r="K138" s="7">
        <v>0</v>
      </c>
      <c r="L138" s="3">
        <v>42.598509052182997</v>
      </c>
      <c r="M138" s="3">
        <v>57.401490947817003</v>
      </c>
      <c r="N138" s="3">
        <v>100</v>
      </c>
      <c r="O138" s="8">
        <v>100</v>
      </c>
    </row>
    <row r="139" spans="3:15" x14ac:dyDescent="0.2">
      <c r="C139" s="87"/>
      <c r="D139" s="88" t="s">
        <v>14</v>
      </c>
      <c r="E139" s="6" t="s">
        <v>20</v>
      </c>
      <c r="F139" s="5"/>
      <c r="G139" s="59">
        <v>204</v>
      </c>
      <c r="H139" s="71" t="str">
        <f t="shared" si="2"/>
        <v xml:space="preserve"> </v>
      </c>
      <c r="I139" s="12">
        <v>100</v>
      </c>
      <c r="J139" s="20">
        <v>0</v>
      </c>
      <c r="K139" s="20">
        <v>0</v>
      </c>
      <c r="L139" s="20">
        <v>0</v>
      </c>
      <c r="M139" s="20">
        <v>0</v>
      </c>
      <c r="N139" s="20">
        <v>0</v>
      </c>
      <c r="O139" s="27">
        <v>0</v>
      </c>
    </row>
    <row r="140" spans="3:15" x14ac:dyDescent="0.2">
      <c r="C140" s="87"/>
      <c r="D140" s="89"/>
      <c r="E140" s="1" t="s">
        <v>21</v>
      </c>
      <c r="F140" s="2"/>
      <c r="G140" s="60">
        <v>254</v>
      </c>
      <c r="H140" s="72" t="str">
        <f t="shared" si="2"/>
        <v xml:space="preserve"> </v>
      </c>
      <c r="I140" s="21">
        <v>0</v>
      </c>
      <c r="J140" s="3">
        <v>100</v>
      </c>
      <c r="K140" s="7">
        <v>0</v>
      </c>
      <c r="L140" s="7">
        <v>0</v>
      </c>
      <c r="M140" s="7">
        <v>0</v>
      </c>
      <c r="N140" s="3">
        <v>100</v>
      </c>
      <c r="O140" s="14">
        <v>0</v>
      </c>
    </row>
    <row r="141" spans="3:15" x14ac:dyDescent="0.2">
      <c r="C141" s="87"/>
      <c r="D141" s="89"/>
      <c r="E141" s="1" t="s">
        <v>22</v>
      </c>
      <c r="F141" s="2"/>
      <c r="G141" s="60">
        <v>311</v>
      </c>
      <c r="H141" s="72" t="str">
        <f t="shared" si="2"/>
        <v xml:space="preserve"> </v>
      </c>
      <c r="I141" s="21">
        <v>0</v>
      </c>
      <c r="J141" s="7">
        <v>0</v>
      </c>
      <c r="K141" s="3">
        <v>100</v>
      </c>
      <c r="L141" s="7">
        <v>0</v>
      </c>
      <c r="M141" s="7">
        <v>0</v>
      </c>
      <c r="N141" s="3">
        <v>100</v>
      </c>
      <c r="O141" s="14">
        <v>0</v>
      </c>
    </row>
    <row r="142" spans="3:15" x14ac:dyDescent="0.2">
      <c r="C142" s="87"/>
      <c r="D142" s="89"/>
      <c r="E142" s="1" t="s">
        <v>23</v>
      </c>
      <c r="F142" s="2"/>
      <c r="G142" s="60">
        <v>202</v>
      </c>
      <c r="H142" s="72" t="str">
        <f t="shared" si="2"/>
        <v xml:space="preserve"> </v>
      </c>
      <c r="I142" s="21">
        <v>0</v>
      </c>
      <c r="J142" s="7">
        <v>0</v>
      </c>
      <c r="K142" s="7">
        <v>0</v>
      </c>
      <c r="L142" s="3">
        <v>100</v>
      </c>
      <c r="M142" s="7">
        <v>0</v>
      </c>
      <c r="N142" s="3">
        <v>100</v>
      </c>
      <c r="O142" s="8">
        <v>100</v>
      </c>
    </row>
    <row r="143" spans="3:15" x14ac:dyDescent="0.2">
      <c r="C143" s="87"/>
      <c r="D143" s="89"/>
      <c r="E143" s="1" t="s">
        <v>24</v>
      </c>
      <c r="F143" s="2"/>
      <c r="G143" s="60">
        <v>217</v>
      </c>
      <c r="H143" s="72" t="str">
        <f t="shared" si="2"/>
        <v xml:space="preserve"> </v>
      </c>
      <c r="I143" s="21">
        <v>0</v>
      </c>
      <c r="J143" s="7">
        <v>0</v>
      </c>
      <c r="K143" s="7">
        <v>0</v>
      </c>
      <c r="L143" s="7">
        <v>0</v>
      </c>
      <c r="M143" s="3">
        <v>100</v>
      </c>
      <c r="N143" s="3">
        <v>100</v>
      </c>
      <c r="O143" s="8">
        <v>100</v>
      </c>
    </row>
    <row r="144" spans="3:15" x14ac:dyDescent="0.2">
      <c r="C144" s="87"/>
      <c r="D144" s="89"/>
      <c r="E144" s="1" t="s">
        <v>25</v>
      </c>
      <c r="F144" s="2"/>
      <c r="G144" s="60">
        <v>984</v>
      </c>
      <c r="H144" s="72" t="str">
        <f t="shared" si="2"/>
        <v xml:space="preserve"> </v>
      </c>
      <c r="I144" s="21">
        <v>0</v>
      </c>
      <c r="J144" s="3">
        <v>25.813008130080998</v>
      </c>
      <c r="K144" s="3">
        <v>31.605691056910999</v>
      </c>
      <c r="L144" s="3">
        <v>20.528455284553001</v>
      </c>
      <c r="M144" s="3">
        <v>22.052845528454998</v>
      </c>
      <c r="N144" s="3">
        <v>100</v>
      </c>
      <c r="O144" s="8">
        <v>42.581300813007999</v>
      </c>
    </row>
    <row r="145" spans="3:15" x14ac:dyDescent="0.2">
      <c r="C145" s="87"/>
      <c r="D145" s="89"/>
      <c r="E145" s="1" t="s">
        <v>26</v>
      </c>
      <c r="F145" s="2"/>
      <c r="G145" s="60">
        <v>419</v>
      </c>
      <c r="H145" s="72" t="str">
        <f t="shared" si="2"/>
        <v xml:space="preserve"> </v>
      </c>
      <c r="I145" s="21">
        <v>0</v>
      </c>
      <c r="J145" s="7">
        <v>0</v>
      </c>
      <c r="K145" s="7">
        <v>0</v>
      </c>
      <c r="L145" s="3">
        <v>48.210023866348003</v>
      </c>
      <c r="M145" s="3">
        <v>51.789976133651997</v>
      </c>
      <c r="N145" s="3">
        <v>100</v>
      </c>
      <c r="O145" s="8">
        <v>100</v>
      </c>
    </row>
    <row r="146" spans="3:15" x14ac:dyDescent="0.2">
      <c r="C146" s="87"/>
      <c r="D146" s="88" t="s">
        <v>15</v>
      </c>
      <c r="E146" s="6" t="s">
        <v>20</v>
      </c>
      <c r="F146" s="5"/>
      <c r="G146" s="59">
        <v>182</v>
      </c>
      <c r="H146" s="71" t="str">
        <f t="shared" si="2"/>
        <v xml:space="preserve"> </v>
      </c>
      <c r="I146" s="12">
        <v>100</v>
      </c>
      <c r="J146" s="20">
        <v>0</v>
      </c>
      <c r="K146" s="20">
        <v>0</v>
      </c>
      <c r="L146" s="20">
        <v>0</v>
      </c>
      <c r="M146" s="20">
        <v>0</v>
      </c>
      <c r="N146" s="20">
        <v>0</v>
      </c>
      <c r="O146" s="27">
        <v>0</v>
      </c>
    </row>
    <row r="147" spans="3:15" x14ac:dyDescent="0.2">
      <c r="C147" s="87"/>
      <c r="D147" s="89"/>
      <c r="E147" s="1" t="s">
        <v>21</v>
      </c>
      <c r="F147" s="2"/>
      <c r="G147" s="60">
        <v>230</v>
      </c>
      <c r="H147" s="72" t="str">
        <f t="shared" si="2"/>
        <v xml:space="preserve"> </v>
      </c>
      <c r="I147" s="21">
        <v>0</v>
      </c>
      <c r="J147" s="3">
        <v>100</v>
      </c>
      <c r="K147" s="7">
        <v>0</v>
      </c>
      <c r="L147" s="7">
        <v>0</v>
      </c>
      <c r="M147" s="7">
        <v>0</v>
      </c>
      <c r="N147" s="3">
        <v>100</v>
      </c>
      <c r="O147" s="14">
        <v>0</v>
      </c>
    </row>
    <row r="148" spans="3:15" x14ac:dyDescent="0.2">
      <c r="C148" s="87"/>
      <c r="D148" s="89"/>
      <c r="E148" s="1" t="s">
        <v>22</v>
      </c>
      <c r="F148" s="2"/>
      <c r="G148" s="60">
        <v>315</v>
      </c>
      <c r="H148" s="72" t="str">
        <f t="shared" si="2"/>
        <v xml:space="preserve"> </v>
      </c>
      <c r="I148" s="21">
        <v>0</v>
      </c>
      <c r="J148" s="7">
        <v>0</v>
      </c>
      <c r="K148" s="3">
        <v>100</v>
      </c>
      <c r="L148" s="7">
        <v>0</v>
      </c>
      <c r="M148" s="7">
        <v>0</v>
      </c>
      <c r="N148" s="3">
        <v>100</v>
      </c>
      <c r="O148" s="14">
        <v>0</v>
      </c>
    </row>
    <row r="149" spans="3:15" x14ac:dyDescent="0.2">
      <c r="C149" s="87"/>
      <c r="D149" s="89"/>
      <c r="E149" s="1" t="s">
        <v>23</v>
      </c>
      <c r="F149" s="2"/>
      <c r="G149" s="60">
        <v>198</v>
      </c>
      <c r="H149" s="72" t="str">
        <f t="shared" si="2"/>
        <v xml:space="preserve"> </v>
      </c>
      <c r="I149" s="21">
        <v>0</v>
      </c>
      <c r="J149" s="7">
        <v>0</v>
      </c>
      <c r="K149" s="7">
        <v>0</v>
      </c>
      <c r="L149" s="3">
        <v>100</v>
      </c>
      <c r="M149" s="7">
        <v>0</v>
      </c>
      <c r="N149" s="3">
        <v>100</v>
      </c>
      <c r="O149" s="8">
        <v>100</v>
      </c>
    </row>
    <row r="150" spans="3:15" x14ac:dyDescent="0.2">
      <c r="C150" s="87"/>
      <c r="D150" s="89"/>
      <c r="E150" s="1" t="s">
        <v>24</v>
      </c>
      <c r="F150" s="2"/>
      <c r="G150" s="60">
        <v>322</v>
      </c>
      <c r="H150" s="72" t="str">
        <f t="shared" si="2"/>
        <v xml:space="preserve"> </v>
      </c>
      <c r="I150" s="21">
        <v>0</v>
      </c>
      <c r="J150" s="7">
        <v>0</v>
      </c>
      <c r="K150" s="7">
        <v>0</v>
      </c>
      <c r="L150" s="7">
        <v>0</v>
      </c>
      <c r="M150" s="3">
        <v>100</v>
      </c>
      <c r="N150" s="3">
        <v>100</v>
      </c>
      <c r="O150" s="8">
        <v>100</v>
      </c>
    </row>
    <row r="151" spans="3:15" x14ac:dyDescent="0.2">
      <c r="C151" s="87"/>
      <c r="D151" s="89"/>
      <c r="E151" s="1" t="s">
        <v>25</v>
      </c>
      <c r="F151" s="2"/>
      <c r="G151" s="60">
        <v>1065</v>
      </c>
      <c r="H151" s="72" t="str">
        <f t="shared" si="2"/>
        <v xml:space="preserve"> </v>
      </c>
      <c r="I151" s="21">
        <v>0</v>
      </c>
      <c r="J151" s="3">
        <v>21.596244131454998</v>
      </c>
      <c r="K151" s="3">
        <v>29.577464788732001</v>
      </c>
      <c r="L151" s="3">
        <v>18.591549295775</v>
      </c>
      <c r="M151" s="3">
        <v>30.234741784038</v>
      </c>
      <c r="N151" s="3">
        <v>100</v>
      </c>
      <c r="O151" s="8">
        <v>48.826291079812002</v>
      </c>
    </row>
    <row r="152" spans="3:15" x14ac:dyDescent="0.2">
      <c r="C152" s="87"/>
      <c r="D152" s="89"/>
      <c r="E152" s="1" t="s">
        <v>26</v>
      </c>
      <c r="F152" s="2"/>
      <c r="G152" s="60">
        <v>520</v>
      </c>
      <c r="H152" s="72" t="str">
        <f t="shared" si="2"/>
        <v xml:space="preserve"> </v>
      </c>
      <c r="I152" s="21">
        <v>0</v>
      </c>
      <c r="J152" s="7">
        <v>0</v>
      </c>
      <c r="K152" s="7">
        <v>0</v>
      </c>
      <c r="L152" s="3">
        <v>38.076923076923002</v>
      </c>
      <c r="M152" s="3">
        <v>61.923076923076998</v>
      </c>
      <c r="N152" s="3">
        <v>100</v>
      </c>
      <c r="O152" s="8">
        <v>100</v>
      </c>
    </row>
    <row r="153" spans="3:15" x14ac:dyDescent="0.2">
      <c r="C153" s="88" t="s">
        <v>27</v>
      </c>
      <c r="D153" s="88" t="s">
        <v>19</v>
      </c>
      <c r="E153" s="6" t="s">
        <v>28</v>
      </c>
      <c r="F153" s="5"/>
      <c r="G153" s="59">
        <v>147</v>
      </c>
      <c r="H153" s="71" t="str">
        <f t="shared" si="2"/>
        <v xml:space="preserve"> </v>
      </c>
      <c r="I153" s="12">
        <v>26.530612244897998</v>
      </c>
      <c r="J153" s="4">
        <v>27.891156462584998</v>
      </c>
      <c r="K153" s="4">
        <v>23.809523809523998</v>
      </c>
      <c r="L153" s="4">
        <v>8.8435374149660007</v>
      </c>
      <c r="M153" s="4">
        <v>12.925170068027001</v>
      </c>
      <c r="N153" s="4">
        <v>73.469387755102005</v>
      </c>
      <c r="O153" s="13">
        <v>21.768707482993001</v>
      </c>
    </row>
    <row r="154" spans="3:15" ht="24" x14ac:dyDescent="0.2">
      <c r="C154" s="87"/>
      <c r="D154" s="89"/>
      <c r="E154" s="1" t="s">
        <v>29</v>
      </c>
      <c r="F154" s="2"/>
      <c r="G154" s="60">
        <v>1706</v>
      </c>
      <c r="H154" s="72" t="str">
        <f t="shared" si="2"/>
        <v xml:space="preserve"> </v>
      </c>
      <c r="I154" s="11">
        <v>18.171160609613001</v>
      </c>
      <c r="J154" s="3">
        <v>21.160609613129999</v>
      </c>
      <c r="K154" s="3">
        <v>27.315357561547</v>
      </c>
      <c r="L154" s="3">
        <v>16.764361078545999</v>
      </c>
      <c r="M154" s="3">
        <v>16.588511137163</v>
      </c>
      <c r="N154" s="3">
        <v>81.828839390387003</v>
      </c>
      <c r="O154" s="8">
        <v>33.352872215708999</v>
      </c>
    </row>
    <row r="155" spans="3:15" ht="24" x14ac:dyDescent="0.2">
      <c r="C155" s="87"/>
      <c r="D155" s="89"/>
      <c r="E155" s="1" t="s">
        <v>30</v>
      </c>
      <c r="F155" s="2"/>
      <c r="G155" s="60">
        <v>137</v>
      </c>
      <c r="H155" s="72" t="str">
        <f t="shared" si="2"/>
        <v xml:space="preserve"> </v>
      </c>
      <c r="I155" s="11">
        <v>16.788321167883002</v>
      </c>
      <c r="J155" s="3">
        <v>27.007299270072998</v>
      </c>
      <c r="K155" s="3">
        <v>30.656934306568999</v>
      </c>
      <c r="L155" s="3">
        <v>16.058394160584001</v>
      </c>
      <c r="M155" s="3">
        <v>9.4890510948909998</v>
      </c>
      <c r="N155" s="3">
        <v>83.211678832117002</v>
      </c>
      <c r="O155" s="8">
        <v>25.547445255473999</v>
      </c>
    </row>
    <row r="156" spans="3:15" ht="24" x14ac:dyDescent="0.2">
      <c r="C156" s="87"/>
      <c r="D156" s="89"/>
      <c r="E156" s="1" t="s">
        <v>31</v>
      </c>
      <c r="F156" s="2"/>
      <c r="G156" s="60">
        <v>440</v>
      </c>
      <c r="H156" s="72" t="str">
        <f t="shared" si="2"/>
        <v xml:space="preserve"> </v>
      </c>
      <c r="I156" s="11">
        <v>2.9545454545449998</v>
      </c>
      <c r="J156" s="3">
        <v>10</v>
      </c>
      <c r="K156" s="3">
        <v>18.863636363636001</v>
      </c>
      <c r="L156" s="3">
        <v>17.727272727273</v>
      </c>
      <c r="M156" s="3">
        <v>50.454545454544999</v>
      </c>
      <c r="N156" s="3">
        <v>97.045454545455001</v>
      </c>
      <c r="O156" s="8">
        <v>68.181818181818002</v>
      </c>
    </row>
    <row r="157" spans="3:15" x14ac:dyDescent="0.2">
      <c r="C157" s="87"/>
      <c r="D157" s="89"/>
      <c r="E157" s="1" t="s">
        <v>32</v>
      </c>
      <c r="F157" s="2"/>
      <c r="G157" s="60">
        <v>5</v>
      </c>
      <c r="H157" s="72" t="str">
        <f t="shared" si="2"/>
        <v>*</v>
      </c>
      <c r="I157" s="11">
        <v>20</v>
      </c>
      <c r="J157" s="3">
        <v>20</v>
      </c>
      <c r="K157" s="7">
        <v>0</v>
      </c>
      <c r="L157" s="3">
        <v>20</v>
      </c>
      <c r="M157" s="3">
        <v>40</v>
      </c>
      <c r="N157" s="3">
        <v>80</v>
      </c>
      <c r="O157" s="8">
        <v>60</v>
      </c>
    </row>
    <row r="158" spans="3:15" x14ac:dyDescent="0.2">
      <c r="C158" s="87"/>
      <c r="D158" s="88" t="s">
        <v>14</v>
      </c>
      <c r="E158" s="6" t="s">
        <v>28</v>
      </c>
      <c r="F158" s="5"/>
      <c r="G158" s="59">
        <v>95</v>
      </c>
      <c r="H158" s="71" t="str">
        <f t="shared" si="2"/>
        <v xml:space="preserve"> </v>
      </c>
      <c r="I158" s="12">
        <v>31.578947368421002</v>
      </c>
      <c r="J158" s="4">
        <v>28.421052631578998</v>
      </c>
      <c r="K158" s="4">
        <v>24.210526315789</v>
      </c>
      <c r="L158" s="4">
        <v>8.4210526315790002</v>
      </c>
      <c r="M158" s="4">
        <v>7.3684210526319998</v>
      </c>
      <c r="N158" s="4">
        <v>68.421052631579002</v>
      </c>
      <c r="O158" s="13">
        <v>15.789473684211</v>
      </c>
    </row>
    <row r="159" spans="3:15" ht="24" x14ac:dyDescent="0.2">
      <c r="C159" s="87"/>
      <c r="D159" s="89"/>
      <c r="E159" s="1" t="s">
        <v>29</v>
      </c>
      <c r="F159" s="2"/>
      <c r="G159" s="60">
        <v>953</v>
      </c>
      <c r="H159" s="72" t="str">
        <f t="shared" si="2"/>
        <v xml:space="preserve"> </v>
      </c>
      <c r="I159" s="11">
        <v>17.208814270724002</v>
      </c>
      <c r="J159" s="3">
        <v>21.196222455404001</v>
      </c>
      <c r="K159" s="3">
        <v>26.442812172088001</v>
      </c>
      <c r="L159" s="3">
        <v>17.628541448059</v>
      </c>
      <c r="M159" s="3">
        <v>17.523609653725</v>
      </c>
      <c r="N159" s="3">
        <v>82.791185729275995</v>
      </c>
      <c r="O159" s="8">
        <v>35.152151101784</v>
      </c>
    </row>
    <row r="160" spans="3:15" ht="24" x14ac:dyDescent="0.2">
      <c r="C160" s="87"/>
      <c r="D160" s="89"/>
      <c r="E160" s="1" t="s">
        <v>30</v>
      </c>
      <c r="F160" s="2"/>
      <c r="G160" s="60">
        <v>60</v>
      </c>
      <c r="H160" s="72" t="str">
        <f t="shared" si="2"/>
        <v xml:space="preserve"> </v>
      </c>
      <c r="I160" s="11">
        <v>13.333333333333</v>
      </c>
      <c r="J160" s="3">
        <v>28.333333333333002</v>
      </c>
      <c r="K160" s="3">
        <v>38.333333333333002</v>
      </c>
      <c r="L160" s="3">
        <v>11.666666666667</v>
      </c>
      <c r="M160" s="3">
        <v>8.333333333333</v>
      </c>
      <c r="N160" s="3">
        <v>86.666666666666998</v>
      </c>
      <c r="O160" s="8">
        <v>20</v>
      </c>
    </row>
    <row r="161" spans="3:15" ht="24" x14ac:dyDescent="0.2">
      <c r="C161" s="87"/>
      <c r="D161" s="89"/>
      <c r="E161" s="1" t="s">
        <v>31</v>
      </c>
      <c r="F161" s="2"/>
      <c r="G161" s="60">
        <v>77</v>
      </c>
      <c r="H161" s="72" t="str">
        <f t="shared" si="2"/>
        <v xml:space="preserve"> </v>
      </c>
      <c r="I161" s="11">
        <v>2.5974025974030002</v>
      </c>
      <c r="J161" s="3">
        <v>9.0909090909089993</v>
      </c>
      <c r="K161" s="3">
        <v>16.883116883117001</v>
      </c>
      <c r="L161" s="3">
        <v>23.376623376623002</v>
      </c>
      <c r="M161" s="3">
        <v>48.051948051948003</v>
      </c>
      <c r="N161" s="3">
        <v>97.402597402596996</v>
      </c>
      <c r="O161" s="8">
        <v>71.428571428571004</v>
      </c>
    </row>
    <row r="162" spans="3:15" x14ac:dyDescent="0.2">
      <c r="C162" s="87"/>
      <c r="D162" s="89"/>
      <c r="E162" s="1" t="s">
        <v>32</v>
      </c>
      <c r="F162" s="2"/>
      <c r="G162" s="60">
        <v>3</v>
      </c>
      <c r="H162" s="72" t="str">
        <f t="shared" si="2"/>
        <v>*</v>
      </c>
      <c r="I162" s="21">
        <v>0</v>
      </c>
      <c r="J162" s="3">
        <v>33.333333333333002</v>
      </c>
      <c r="K162" s="7">
        <v>0</v>
      </c>
      <c r="L162" s="3">
        <v>33.333333333333002</v>
      </c>
      <c r="M162" s="3">
        <v>33.333333333333002</v>
      </c>
      <c r="N162" s="3">
        <v>100</v>
      </c>
      <c r="O162" s="8">
        <v>66.666666666666998</v>
      </c>
    </row>
    <row r="163" spans="3:15" x14ac:dyDescent="0.2">
      <c r="C163" s="87"/>
      <c r="D163" s="88" t="s">
        <v>15</v>
      </c>
      <c r="E163" s="6" t="s">
        <v>28</v>
      </c>
      <c r="F163" s="5"/>
      <c r="G163" s="59">
        <v>52</v>
      </c>
      <c r="H163" s="71" t="str">
        <f t="shared" si="2"/>
        <v xml:space="preserve"> </v>
      </c>
      <c r="I163" s="12">
        <v>17.307692307692001</v>
      </c>
      <c r="J163" s="4">
        <v>26.923076923077002</v>
      </c>
      <c r="K163" s="4">
        <v>23.076923076922998</v>
      </c>
      <c r="L163" s="4">
        <v>9.6153846153850004</v>
      </c>
      <c r="M163" s="4">
        <v>23.076923076922998</v>
      </c>
      <c r="N163" s="4">
        <v>82.692307692308006</v>
      </c>
      <c r="O163" s="13">
        <v>32.692307692307999</v>
      </c>
    </row>
    <row r="164" spans="3:15" ht="24" x14ac:dyDescent="0.2">
      <c r="C164" s="87"/>
      <c r="D164" s="89"/>
      <c r="E164" s="1" t="s">
        <v>29</v>
      </c>
      <c r="F164" s="2"/>
      <c r="G164" s="60">
        <v>753</v>
      </c>
      <c r="H164" s="72" t="str">
        <f t="shared" si="2"/>
        <v xml:space="preserve"> </v>
      </c>
      <c r="I164" s="11">
        <v>19.389110225764</v>
      </c>
      <c r="J164" s="3">
        <v>21.115537848605999</v>
      </c>
      <c r="K164" s="3">
        <v>28.419654714475001</v>
      </c>
      <c r="L164" s="3">
        <v>15.670650730412</v>
      </c>
      <c r="M164" s="3">
        <v>15.405046480744</v>
      </c>
      <c r="N164" s="3">
        <v>80.610889774236</v>
      </c>
      <c r="O164" s="8">
        <v>31.075697211154999</v>
      </c>
    </row>
    <row r="165" spans="3:15" ht="24" x14ac:dyDescent="0.2">
      <c r="C165" s="87"/>
      <c r="D165" s="89"/>
      <c r="E165" s="1" t="s">
        <v>30</v>
      </c>
      <c r="F165" s="2"/>
      <c r="G165" s="60">
        <v>77</v>
      </c>
      <c r="H165" s="72" t="str">
        <f t="shared" si="2"/>
        <v xml:space="preserve"> </v>
      </c>
      <c r="I165" s="11">
        <v>19.480519480519</v>
      </c>
      <c r="J165" s="3">
        <v>25.974025974025999</v>
      </c>
      <c r="K165" s="3">
        <v>24.675324675325001</v>
      </c>
      <c r="L165" s="3">
        <v>19.480519480519</v>
      </c>
      <c r="M165" s="3">
        <v>10.38961038961</v>
      </c>
      <c r="N165" s="3">
        <v>80.519480519480993</v>
      </c>
      <c r="O165" s="8">
        <v>29.87012987013</v>
      </c>
    </row>
    <row r="166" spans="3:15" ht="24" x14ac:dyDescent="0.2">
      <c r="C166" s="87"/>
      <c r="D166" s="89"/>
      <c r="E166" s="1" t="s">
        <v>31</v>
      </c>
      <c r="F166" s="2"/>
      <c r="G166" s="60">
        <v>363</v>
      </c>
      <c r="H166" s="72" t="str">
        <f t="shared" si="2"/>
        <v xml:space="preserve"> </v>
      </c>
      <c r="I166" s="11">
        <v>3.0303030303030001</v>
      </c>
      <c r="J166" s="3">
        <v>10.192837465565001</v>
      </c>
      <c r="K166" s="3">
        <v>19.283746556474</v>
      </c>
      <c r="L166" s="3">
        <v>16.528925619835</v>
      </c>
      <c r="M166" s="3">
        <v>50.964187327824</v>
      </c>
      <c r="N166" s="3">
        <v>96.969696969696997</v>
      </c>
      <c r="O166" s="8">
        <v>67.493112947658005</v>
      </c>
    </row>
    <row r="167" spans="3:15" x14ac:dyDescent="0.2">
      <c r="C167" s="87"/>
      <c r="D167" s="89"/>
      <c r="E167" s="1" t="s">
        <v>32</v>
      </c>
      <c r="F167" s="2"/>
      <c r="G167" s="60">
        <v>2</v>
      </c>
      <c r="H167" s="72" t="str">
        <f t="shared" si="2"/>
        <v>*</v>
      </c>
      <c r="I167" s="11">
        <v>50</v>
      </c>
      <c r="J167" s="7">
        <v>0</v>
      </c>
      <c r="K167" s="7">
        <v>0</v>
      </c>
      <c r="L167" s="7">
        <v>0</v>
      </c>
      <c r="M167" s="3">
        <v>50</v>
      </c>
      <c r="N167" s="3">
        <v>50</v>
      </c>
      <c r="O167" s="8">
        <v>50</v>
      </c>
    </row>
    <row r="168" spans="3:15" x14ac:dyDescent="0.2">
      <c r="C168" s="88" t="s">
        <v>33</v>
      </c>
      <c r="D168" s="83" t="s">
        <v>17</v>
      </c>
      <c r="E168" s="6" t="s">
        <v>34</v>
      </c>
      <c r="F168" s="5"/>
      <c r="G168" s="59">
        <v>341</v>
      </c>
      <c r="H168" s="71" t="str">
        <f t="shared" si="2"/>
        <v xml:space="preserve"> </v>
      </c>
      <c r="I168" s="12">
        <v>12.316715542521999</v>
      </c>
      <c r="J168" s="4">
        <v>12.903225806451999</v>
      </c>
      <c r="K168" s="4">
        <v>22.873900293255002</v>
      </c>
      <c r="L168" s="4">
        <v>14.956011730205001</v>
      </c>
      <c r="M168" s="4">
        <v>36.950146627565999</v>
      </c>
      <c r="N168" s="4">
        <v>87.683284457477995</v>
      </c>
      <c r="O168" s="13">
        <v>51.906158357770998</v>
      </c>
    </row>
    <row r="169" spans="3:15" x14ac:dyDescent="0.2">
      <c r="C169" s="87"/>
      <c r="D169" s="84"/>
      <c r="E169" s="1" t="s">
        <v>35</v>
      </c>
      <c r="F169" s="2"/>
      <c r="G169" s="60">
        <v>1149</v>
      </c>
      <c r="H169" s="72" t="str">
        <f t="shared" si="2"/>
        <v xml:space="preserve"> </v>
      </c>
      <c r="I169" s="11">
        <v>14.795474325500001</v>
      </c>
      <c r="J169" s="3">
        <v>20.800696257615002</v>
      </c>
      <c r="K169" s="3">
        <v>26.457789382070999</v>
      </c>
      <c r="L169" s="3">
        <v>18.102697998259</v>
      </c>
      <c r="M169" s="3">
        <v>19.843342036553999</v>
      </c>
      <c r="N169" s="3">
        <v>85.204525674500005</v>
      </c>
      <c r="O169" s="8">
        <v>37.946040034813002</v>
      </c>
    </row>
    <row r="170" spans="3:15" ht="24" x14ac:dyDescent="0.2">
      <c r="C170" s="87"/>
      <c r="D170" s="84"/>
      <c r="E170" s="1" t="s">
        <v>36</v>
      </c>
      <c r="F170" s="2"/>
      <c r="G170" s="60">
        <v>659</v>
      </c>
      <c r="H170" s="72" t="str">
        <f t="shared" si="2"/>
        <v xml:space="preserve"> </v>
      </c>
      <c r="I170" s="11">
        <v>16.236722306524999</v>
      </c>
      <c r="J170" s="3">
        <v>19.878603945371999</v>
      </c>
      <c r="K170" s="3">
        <v>25.341426403642</v>
      </c>
      <c r="L170" s="3">
        <v>16.236722306524999</v>
      </c>
      <c r="M170" s="3">
        <v>22.306525037936002</v>
      </c>
      <c r="N170" s="3">
        <v>83.763277693475004</v>
      </c>
      <c r="O170" s="8">
        <v>38.543247344461001</v>
      </c>
    </row>
    <row r="171" spans="3:15" x14ac:dyDescent="0.2">
      <c r="C171" s="87"/>
      <c r="D171" s="84"/>
      <c r="E171" s="1" t="s">
        <v>37</v>
      </c>
      <c r="F171" s="2"/>
      <c r="G171" s="60">
        <v>274</v>
      </c>
      <c r="H171" s="72" t="str">
        <f t="shared" si="2"/>
        <v xml:space="preserve"> </v>
      </c>
      <c r="I171" s="11">
        <v>23.722627737225999</v>
      </c>
      <c r="J171" s="3">
        <v>24.087591240876002</v>
      </c>
      <c r="K171" s="3">
        <v>28.102189781021998</v>
      </c>
      <c r="L171" s="3">
        <v>12.043795620438001</v>
      </c>
      <c r="M171" s="3">
        <v>12.043795620438001</v>
      </c>
      <c r="N171" s="3">
        <v>76.277372262773994</v>
      </c>
      <c r="O171" s="8">
        <v>24.087591240876002</v>
      </c>
    </row>
    <row r="172" spans="3:15" x14ac:dyDescent="0.2">
      <c r="C172" s="87"/>
      <c r="D172" s="84"/>
      <c r="E172" s="1" t="s">
        <v>32</v>
      </c>
      <c r="F172" s="2"/>
      <c r="G172" s="60">
        <v>12</v>
      </c>
      <c r="H172" s="72" t="str">
        <f t="shared" si="2"/>
        <v>*</v>
      </c>
      <c r="I172" s="11">
        <v>16.666666666666998</v>
      </c>
      <c r="J172" s="3">
        <v>33.333333333333002</v>
      </c>
      <c r="K172" s="7">
        <v>0</v>
      </c>
      <c r="L172" s="3">
        <v>8.333333333333</v>
      </c>
      <c r="M172" s="3">
        <v>41.666666666666998</v>
      </c>
      <c r="N172" s="3">
        <v>83.333333333333002</v>
      </c>
      <c r="O172" s="8">
        <v>50</v>
      </c>
    </row>
    <row r="173" spans="3:15" x14ac:dyDescent="0.2">
      <c r="C173" s="88" t="s">
        <v>38</v>
      </c>
      <c r="D173" s="83" t="s">
        <v>17</v>
      </c>
      <c r="E173" s="6" t="s">
        <v>39</v>
      </c>
      <c r="F173" s="5"/>
      <c r="G173" s="59">
        <v>368</v>
      </c>
      <c r="H173" s="71" t="str">
        <f t="shared" si="2"/>
        <v xml:space="preserve"> </v>
      </c>
      <c r="I173" s="12">
        <v>13.315217391304</v>
      </c>
      <c r="J173" s="4">
        <v>21.195652173913</v>
      </c>
      <c r="K173" s="4">
        <v>24.184782608696</v>
      </c>
      <c r="L173" s="4">
        <v>16.576086956522001</v>
      </c>
      <c r="M173" s="4">
        <v>24.728260869564998</v>
      </c>
      <c r="N173" s="4">
        <v>86.684782608695997</v>
      </c>
      <c r="O173" s="13">
        <v>41.304347826087003</v>
      </c>
    </row>
    <row r="174" spans="3:15" x14ac:dyDescent="0.2">
      <c r="C174" s="87"/>
      <c r="D174" s="84"/>
      <c r="E174" s="1" t="s">
        <v>40</v>
      </c>
      <c r="F174" s="2"/>
      <c r="G174" s="60">
        <v>1591</v>
      </c>
      <c r="H174" s="72" t="str">
        <f t="shared" si="2"/>
        <v xml:space="preserve"> </v>
      </c>
      <c r="I174" s="11">
        <v>18.164676304211</v>
      </c>
      <c r="J174" s="3">
        <v>21.370207416719001</v>
      </c>
      <c r="K174" s="3">
        <v>27.844123192960001</v>
      </c>
      <c r="L174" s="3">
        <v>16.907605279698</v>
      </c>
      <c r="M174" s="3">
        <v>15.713387806410999</v>
      </c>
      <c r="N174" s="3">
        <v>81.835323695789</v>
      </c>
      <c r="O174" s="8">
        <v>32.620993086109003</v>
      </c>
    </row>
    <row r="175" spans="3:15" x14ac:dyDescent="0.2">
      <c r="C175" s="87"/>
      <c r="D175" s="84"/>
      <c r="E175" s="1" t="s">
        <v>41</v>
      </c>
      <c r="F175" s="2"/>
      <c r="G175" s="60">
        <v>151</v>
      </c>
      <c r="H175" s="72" t="str">
        <f t="shared" si="2"/>
        <v xml:space="preserve"> </v>
      </c>
      <c r="I175" s="11">
        <v>41.059602649006997</v>
      </c>
      <c r="J175" s="3">
        <v>36.423841059602999</v>
      </c>
      <c r="K175" s="3">
        <v>17.218543046358</v>
      </c>
      <c r="L175" s="3">
        <v>2.6490066225170001</v>
      </c>
      <c r="M175" s="3">
        <v>2.6490066225170001</v>
      </c>
      <c r="N175" s="3">
        <v>58.940397350993003</v>
      </c>
      <c r="O175" s="8">
        <v>5.2980132450330002</v>
      </c>
    </row>
    <row r="176" spans="3:15" x14ac:dyDescent="0.2">
      <c r="C176" s="87"/>
      <c r="D176" s="84"/>
      <c r="E176" s="1" t="s">
        <v>42</v>
      </c>
      <c r="F176" s="2"/>
      <c r="G176" s="60">
        <v>884</v>
      </c>
      <c r="H176" s="72" t="str">
        <f t="shared" si="2"/>
        <v xml:space="preserve"> </v>
      </c>
      <c r="I176" s="11">
        <v>15.723981900451999</v>
      </c>
      <c r="J176" s="3">
        <v>17.647058823529001</v>
      </c>
      <c r="K176" s="3">
        <v>24.547511312217001</v>
      </c>
      <c r="L176" s="3">
        <v>15.27149321267</v>
      </c>
      <c r="M176" s="3">
        <v>26.809954751130999</v>
      </c>
      <c r="N176" s="3">
        <v>84.276018099547997</v>
      </c>
      <c r="O176" s="8">
        <v>42.081447963800997</v>
      </c>
    </row>
    <row r="177" spans="3:15" x14ac:dyDescent="0.2">
      <c r="C177" s="87"/>
      <c r="D177" s="84"/>
      <c r="E177" s="1" t="s">
        <v>43</v>
      </c>
      <c r="F177" s="2"/>
      <c r="G177" s="60">
        <v>191</v>
      </c>
      <c r="H177" s="72" t="str">
        <f t="shared" si="2"/>
        <v xml:space="preserve"> </v>
      </c>
      <c r="I177" s="11">
        <v>5.7591623036649997</v>
      </c>
      <c r="J177" s="3">
        <v>13.089005235602</v>
      </c>
      <c r="K177" s="3">
        <v>23.560209424084</v>
      </c>
      <c r="L177" s="3">
        <v>18.324607329843001</v>
      </c>
      <c r="M177" s="3">
        <v>39.267015706805999</v>
      </c>
      <c r="N177" s="3">
        <v>94.240837696335007</v>
      </c>
      <c r="O177" s="8">
        <v>57.591623036648997</v>
      </c>
    </row>
    <row r="178" spans="3:15" x14ac:dyDescent="0.2">
      <c r="C178" s="87"/>
      <c r="D178" s="84"/>
      <c r="E178" s="1" t="s">
        <v>44</v>
      </c>
      <c r="F178" s="2"/>
      <c r="G178" s="60">
        <v>239</v>
      </c>
      <c r="H178" s="72" t="str">
        <f t="shared" si="2"/>
        <v xml:space="preserve"> </v>
      </c>
      <c r="I178" s="11">
        <v>7.5313807531380004</v>
      </c>
      <c r="J178" s="3">
        <v>17.991631799162999</v>
      </c>
      <c r="K178" s="3">
        <v>25.104602510460001</v>
      </c>
      <c r="L178" s="3">
        <v>17.154811715480999</v>
      </c>
      <c r="M178" s="3">
        <v>32.217573221757</v>
      </c>
      <c r="N178" s="3">
        <v>92.468619246862005</v>
      </c>
      <c r="O178" s="8">
        <v>49.372384937238003</v>
      </c>
    </row>
    <row r="179" spans="3:15" x14ac:dyDescent="0.2">
      <c r="C179" s="87"/>
      <c r="D179" s="84"/>
      <c r="E179" s="1" t="s">
        <v>45</v>
      </c>
      <c r="F179" s="2"/>
      <c r="G179" s="60">
        <v>58</v>
      </c>
      <c r="H179" s="72" t="str">
        <f t="shared" si="2"/>
        <v xml:space="preserve"> </v>
      </c>
      <c r="I179" s="11">
        <v>20.689655172414</v>
      </c>
      <c r="J179" s="3">
        <v>18.965517241379001</v>
      </c>
      <c r="K179" s="3">
        <v>20.689655172414</v>
      </c>
      <c r="L179" s="3">
        <v>13.793103448276</v>
      </c>
      <c r="M179" s="3">
        <v>25.862068965517</v>
      </c>
      <c r="N179" s="3">
        <v>79.310344827585993</v>
      </c>
      <c r="O179" s="8">
        <v>39.655172413792997</v>
      </c>
    </row>
    <row r="180" spans="3:15" x14ac:dyDescent="0.2">
      <c r="C180" s="87"/>
      <c r="D180" s="84"/>
      <c r="E180" s="1" t="s">
        <v>46</v>
      </c>
      <c r="F180" s="2"/>
      <c r="G180" s="60">
        <v>32</v>
      </c>
      <c r="H180" s="72" t="str">
        <f t="shared" si="2"/>
        <v>*</v>
      </c>
      <c r="I180" s="11">
        <v>21.875</v>
      </c>
      <c r="J180" s="3">
        <v>9.375</v>
      </c>
      <c r="K180" s="3">
        <v>12.5</v>
      </c>
      <c r="L180" s="3">
        <v>9.375</v>
      </c>
      <c r="M180" s="3">
        <v>46.875</v>
      </c>
      <c r="N180" s="3">
        <v>78.125</v>
      </c>
      <c r="O180" s="8">
        <v>56.25</v>
      </c>
    </row>
    <row r="181" spans="3:15" x14ac:dyDescent="0.2">
      <c r="C181" s="87"/>
      <c r="D181" s="84"/>
      <c r="E181" s="1" t="s">
        <v>32</v>
      </c>
      <c r="F181" s="2"/>
      <c r="G181" s="60">
        <v>50</v>
      </c>
      <c r="H181" s="72" t="str">
        <f t="shared" si="2"/>
        <v xml:space="preserve"> </v>
      </c>
      <c r="I181" s="11">
        <v>16</v>
      </c>
      <c r="J181" s="3">
        <v>10</v>
      </c>
      <c r="K181" s="3">
        <v>16</v>
      </c>
      <c r="L181" s="3">
        <v>24</v>
      </c>
      <c r="M181" s="3">
        <v>34</v>
      </c>
      <c r="N181" s="3">
        <v>84</v>
      </c>
      <c r="O181" s="8">
        <v>58</v>
      </c>
    </row>
    <row r="182" spans="3:15" ht="24" x14ac:dyDescent="0.2">
      <c r="C182" s="88" t="s">
        <v>47</v>
      </c>
      <c r="D182" s="83" t="s">
        <v>17</v>
      </c>
      <c r="E182" s="6" t="s">
        <v>48</v>
      </c>
      <c r="F182" s="5"/>
      <c r="G182" s="59">
        <v>93</v>
      </c>
      <c r="H182" s="71" t="str">
        <f t="shared" si="2"/>
        <v xml:space="preserve"> </v>
      </c>
      <c r="I182" s="12">
        <v>8.6021505376339995</v>
      </c>
      <c r="J182" s="4">
        <v>19.354838709677001</v>
      </c>
      <c r="K182" s="4">
        <v>31.182795698924998</v>
      </c>
      <c r="L182" s="4">
        <v>18.279569892472999</v>
      </c>
      <c r="M182" s="4">
        <v>22.580645161290001</v>
      </c>
      <c r="N182" s="4">
        <v>91.397849462365997</v>
      </c>
      <c r="O182" s="13">
        <v>40.860215053763</v>
      </c>
    </row>
    <row r="183" spans="3:15" ht="24" x14ac:dyDescent="0.2">
      <c r="C183" s="87"/>
      <c r="D183" s="84"/>
      <c r="E183" s="1" t="s">
        <v>49</v>
      </c>
      <c r="F183" s="2"/>
      <c r="G183" s="60">
        <v>143</v>
      </c>
      <c r="H183" s="72" t="str">
        <f t="shared" si="2"/>
        <v xml:space="preserve"> </v>
      </c>
      <c r="I183" s="11">
        <v>25.174825174824999</v>
      </c>
      <c r="J183" s="3">
        <v>20.979020979021001</v>
      </c>
      <c r="K183" s="3">
        <v>25.874125874126001</v>
      </c>
      <c r="L183" s="3">
        <v>14.685314685314999</v>
      </c>
      <c r="M183" s="3">
        <v>13.286713286713001</v>
      </c>
      <c r="N183" s="3">
        <v>74.825174825174997</v>
      </c>
      <c r="O183" s="8">
        <v>27.972027972027998</v>
      </c>
    </row>
    <row r="184" spans="3:15" x14ac:dyDescent="0.2">
      <c r="C184" s="87"/>
      <c r="D184" s="84"/>
      <c r="E184" s="1" t="s">
        <v>50</v>
      </c>
      <c r="F184" s="2"/>
      <c r="G184" s="60">
        <v>148</v>
      </c>
      <c r="H184" s="72" t="str">
        <f t="shared" si="2"/>
        <v xml:space="preserve"> </v>
      </c>
      <c r="I184" s="11">
        <v>40.540540540541002</v>
      </c>
      <c r="J184" s="3">
        <v>22.297297297297</v>
      </c>
      <c r="K184" s="3">
        <v>16.891891891892001</v>
      </c>
      <c r="L184" s="3">
        <v>12.837837837838</v>
      </c>
      <c r="M184" s="3">
        <v>7.4324324324319999</v>
      </c>
      <c r="N184" s="3">
        <v>59.459459459458998</v>
      </c>
      <c r="O184" s="8">
        <v>20.27027027027</v>
      </c>
    </row>
    <row r="185" spans="3:15" x14ac:dyDescent="0.2">
      <c r="C185" s="87"/>
      <c r="D185" s="84"/>
      <c r="E185" s="1" t="s">
        <v>51</v>
      </c>
      <c r="F185" s="2"/>
      <c r="G185" s="60">
        <v>198</v>
      </c>
      <c r="H185" s="72" t="str">
        <f t="shared" si="2"/>
        <v xml:space="preserve"> </v>
      </c>
      <c r="I185" s="11">
        <v>50.505050505051003</v>
      </c>
      <c r="J185" s="3">
        <v>28.282828282828</v>
      </c>
      <c r="K185" s="3">
        <v>16.666666666666998</v>
      </c>
      <c r="L185" s="3">
        <v>3.535353535354</v>
      </c>
      <c r="M185" s="3">
        <v>1.010101010101</v>
      </c>
      <c r="N185" s="3">
        <v>49.494949494948997</v>
      </c>
      <c r="O185" s="8">
        <v>4.5454545454549997</v>
      </c>
    </row>
    <row r="186" spans="3:15" ht="24" x14ac:dyDescent="0.2">
      <c r="C186" s="87"/>
      <c r="D186" s="84"/>
      <c r="E186" s="1" t="s">
        <v>52</v>
      </c>
      <c r="F186" s="2"/>
      <c r="G186" s="60">
        <v>318</v>
      </c>
      <c r="H186" s="72" t="str">
        <f t="shared" si="2"/>
        <v xml:space="preserve"> </v>
      </c>
      <c r="I186" s="11">
        <v>24.528301886792001</v>
      </c>
      <c r="J186" s="3">
        <v>36.477987421384</v>
      </c>
      <c r="K186" s="3">
        <v>27.987421383648002</v>
      </c>
      <c r="L186" s="3">
        <v>8.8050314465409993</v>
      </c>
      <c r="M186" s="3">
        <v>2.2012578616349998</v>
      </c>
      <c r="N186" s="3">
        <v>75.471698113208006</v>
      </c>
      <c r="O186" s="8">
        <v>11.006289308175999</v>
      </c>
    </row>
    <row r="187" spans="3:15" ht="24" x14ac:dyDescent="0.2">
      <c r="C187" s="87"/>
      <c r="D187" s="84"/>
      <c r="E187" s="1" t="s">
        <v>53</v>
      </c>
      <c r="F187" s="2"/>
      <c r="G187" s="60">
        <v>900</v>
      </c>
      <c r="H187" s="72" t="str">
        <f t="shared" si="2"/>
        <v xml:space="preserve"> </v>
      </c>
      <c r="I187" s="11">
        <v>31.333333333333002</v>
      </c>
      <c r="J187" s="3">
        <v>28.111111111111001</v>
      </c>
      <c r="K187" s="3">
        <v>23.666666666666998</v>
      </c>
      <c r="L187" s="3">
        <v>10.222222222221999</v>
      </c>
      <c r="M187" s="3">
        <v>6.666666666667</v>
      </c>
      <c r="N187" s="3">
        <v>68.666666666666998</v>
      </c>
      <c r="O187" s="8">
        <v>16.888888888888999</v>
      </c>
    </row>
    <row r="188" spans="3:15" ht="24" x14ac:dyDescent="0.2">
      <c r="C188" s="87"/>
      <c r="D188" s="84"/>
      <c r="E188" s="1" t="s">
        <v>54</v>
      </c>
      <c r="F188" s="2"/>
      <c r="G188" s="60">
        <v>1493</v>
      </c>
      <c r="H188" s="72" t="str">
        <f t="shared" si="2"/>
        <v xml:space="preserve"> </v>
      </c>
      <c r="I188" s="11">
        <v>6.7649028801069999</v>
      </c>
      <c r="J188" s="3">
        <v>15.070328198259</v>
      </c>
      <c r="K188" s="3">
        <v>26.992632283991998</v>
      </c>
      <c r="L188" s="3">
        <v>20.294708640322</v>
      </c>
      <c r="M188" s="3">
        <v>30.877427997321</v>
      </c>
      <c r="N188" s="3">
        <v>93.235097119892998</v>
      </c>
      <c r="O188" s="8">
        <v>51.172136637641998</v>
      </c>
    </row>
    <row r="189" spans="3:15" x14ac:dyDescent="0.2">
      <c r="C189" s="87"/>
      <c r="D189" s="84"/>
      <c r="E189" s="1" t="s">
        <v>32</v>
      </c>
      <c r="F189" s="2"/>
      <c r="G189" s="60">
        <v>42</v>
      </c>
      <c r="H189" s="72" t="str">
        <f t="shared" si="2"/>
        <v>*</v>
      </c>
      <c r="I189" s="11">
        <v>7.1428571428570002</v>
      </c>
      <c r="J189" s="3">
        <v>14.285714285714</v>
      </c>
      <c r="K189" s="3">
        <v>23.809523809523998</v>
      </c>
      <c r="L189" s="3">
        <v>11.904761904761999</v>
      </c>
      <c r="M189" s="3">
        <v>42.857142857143003</v>
      </c>
      <c r="N189" s="3">
        <v>92.857142857143003</v>
      </c>
      <c r="O189" s="8">
        <v>54.761904761905001</v>
      </c>
    </row>
    <row r="190" spans="3:15" ht="24" x14ac:dyDescent="0.2">
      <c r="C190" s="88" t="s">
        <v>55</v>
      </c>
      <c r="D190" s="83" t="s">
        <v>17</v>
      </c>
      <c r="E190" s="6" t="s">
        <v>48</v>
      </c>
      <c r="F190" s="5"/>
      <c r="G190" s="59">
        <v>118</v>
      </c>
      <c r="H190" s="71" t="str">
        <f t="shared" si="2"/>
        <v xml:space="preserve"> </v>
      </c>
      <c r="I190" s="12">
        <v>5.0847457627120001</v>
      </c>
      <c r="J190" s="4">
        <v>13.559322033898001</v>
      </c>
      <c r="K190" s="4">
        <v>20.338983050846998</v>
      </c>
      <c r="L190" s="4">
        <v>18.644067796609999</v>
      </c>
      <c r="M190" s="4">
        <v>42.372881355932002</v>
      </c>
      <c r="N190" s="4">
        <v>94.915254237287996</v>
      </c>
      <c r="O190" s="13">
        <v>61.016949152541997</v>
      </c>
    </row>
    <row r="191" spans="3:15" ht="24" x14ac:dyDescent="0.2">
      <c r="C191" s="87"/>
      <c r="D191" s="84"/>
      <c r="E191" s="1" t="s">
        <v>49</v>
      </c>
      <c r="F191" s="2"/>
      <c r="G191" s="60">
        <v>262</v>
      </c>
      <c r="H191" s="72" t="str">
        <f t="shared" si="2"/>
        <v xml:space="preserve"> </v>
      </c>
      <c r="I191" s="11">
        <v>12.977099236640999</v>
      </c>
      <c r="J191" s="3">
        <v>14.885496183206</v>
      </c>
      <c r="K191" s="3">
        <v>24.809160305344001</v>
      </c>
      <c r="L191" s="3">
        <v>19.847328244275001</v>
      </c>
      <c r="M191" s="3">
        <v>27.480916030534001</v>
      </c>
      <c r="N191" s="3">
        <v>87.022900763359004</v>
      </c>
      <c r="O191" s="8">
        <v>47.328244274809002</v>
      </c>
    </row>
    <row r="192" spans="3:15" x14ac:dyDescent="0.2">
      <c r="C192" s="87"/>
      <c r="D192" s="84"/>
      <c r="E192" s="1" t="s">
        <v>50</v>
      </c>
      <c r="F192" s="2"/>
      <c r="G192" s="60">
        <v>486</v>
      </c>
      <c r="H192" s="72" t="str">
        <f t="shared" si="2"/>
        <v xml:space="preserve"> </v>
      </c>
      <c r="I192" s="11">
        <v>17.283950617283999</v>
      </c>
      <c r="J192" s="3">
        <v>22.427983539094999</v>
      </c>
      <c r="K192" s="3">
        <v>25.308641975309001</v>
      </c>
      <c r="L192" s="3">
        <v>16.666666666666998</v>
      </c>
      <c r="M192" s="3">
        <v>18.312757201646001</v>
      </c>
      <c r="N192" s="3">
        <v>82.716049382715994</v>
      </c>
      <c r="O192" s="8">
        <v>34.979423868312999</v>
      </c>
    </row>
    <row r="193" spans="3:15" x14ac:dyDescent="0.2">
      <c r="C193" s="87"/>
      <c r="D193" s="84"/>
      <c r="E193" s="1" t="s">
        <v>51</v>
      </c>
      <c r="F193" s="2"/>
      <c r="G193" s="60">
        <v>888</v>
      </c>
      <c r="H193" s="72" t="str">
        <f t="shared" ref="H193:H240" si="3">IF(G193&lt;49,"*"," ")</f>
        <v xml:space="preserve"> </v>
      </c>
      <c r="I193" s="11">
        <v>20.045045045045001</v>
      </c>
      <c r="J193" s="3">
        <v>22.860360360360001</v>
      </c>
      <c r="K193" s="3">
        <v>28.490990990991001</v>
      </c>
      <c r="L193" s="3">
        <v>14.301801801802</v>
      </c>
      <c r="M193" s="3">
        <v>14.301801801802</v>
      </c>
      <c r="N193" s="3">
        <v>79.954954954954999</v>
      </c>
      <c r="O193" s="8">
        <v>28.603603603604</v>
      </c>
    </row>
    <row r="194" spans="3:15" ht="24" x14ac:dyDescent="0.2">
      <c r="C194" s="87"/>
      <c r="D194" s="84"/>
      <c r="E194" s="1" t="s">
        <v>52</v>
      </c>
      <c r="F194" s="2"/>
      <c r="G194" s="60">
        <v>323</v>
      </c>
      <c r="H194" s="72" t="str">
        <f t="shared" si="3"/>
        <v xml:space="preserve"> </v>
      </c>
      <c r="I194" s="11">
        <v>17.027863777090001</v>
      </c>
      <c r="J194" s="3">
        <v>23.529411764706001</v>
      </c>
      <c r="K194" s="3">
        <v>24.767801857584999</v>
      </c>
      <c r="L194" s="3">
        <v>15.789473684211</v>
      </c>
      <c r="M194" s="3">
        <v>18.885448916409</v>
      </c>
      <c r="N194" s="3">
        <v>82.972136222909995</v>
      </c>
      <c r="O194" s="8">
        <v>34.674922600618999</v>
      </c>
    </row>
    <row r="195" spans="3:15" x14ac:dyDescent="0.2">
      <c r="C195" s="87"/>
      <c r="D195" s="84"/>
      <c r="E195" s="1" t="s">
        <v>56</v>
      </c>
      <c r="F195" s="2"/>
      <c r="G195" s="60">
        <v>275</v>
      </c>
      <c r="H195" s="72" t="str">
        <f t="shared" si="3"/>
        <v xml:space="preserve"> </v>
      </c>
      <c r="I195" s="11">
        <v>8.3636363636359992</v>
      </c>
      <c r="J195" s="3">
        <v>12.363636363635999</v>
      </c>
      <c r="K195" s="3">
        <v>23.272727272727</v>
      </c>
      <c r="L195" s="3">
        <v>18.909090909090999</v>
      </c>
      <c r="M195" s="3">
        <v>37.090909090909001</v>
      </c>
      <c r="N195" s="3">
        <v>91.636363636363996</v>
      </c>
      <c r="O195" s="8">
        <v>56</v>
      </c>
    </row>
    <row r="196" spans="3:15" x14ac:dyDescent="0.2">
      <c r="C196" s="87"/>
      <c r="D196" s="84"/>
      <c r="E196" s="1" t="s">
        <v>57</v>
      </c>
      <c r="F196" s="2"/>
      <c r="G196" s="60">
        <v>32</v>
      </c>
      <c r="H196" s="72" t="str">
        <f t="shared" si="3"/>
        <v>*</v>
      </c>
      <c r="I196" s="11">
        <v>12.5</v>
      </c>
      <c r="J196" s="3">
        <v>6.25</v>
      </c>
      <c r="K196" s="3">
        <v>18.75</v>
      </c>
      <c r="L196" s="3">
        <v>18.75</v>
      </c>
      <c r="M196" s="3">
        <v>43.75</v>
      </c>
      <c r="N196" s="3">
        <v>87.5</v>
      </c>
      <c r="O196" s="8">
        <v>62.5</v>
      </c>
    </row>
    <row r="197" spans="3:15" x14ac:dyDescent="0.2">
      <c r="C197" s="87"/>
      <c r="D197" s="84"/>
      <c r="E197" s="1" t="s">
        <v>32</v>
      </c>
      <c r="F197" s="2"/>
      <c r="G197" s="60">
        <v>51</v>
      </c>
      <c r="H197" s="72" t="str">
        <f t="shared" si="3"/>
        <v xml:space="preserve"> </v>
      </c>
      <c r="I197" s="11">
        <v>3.9215686274510002</v>
      </c>
      <c r="J197" s="3">
        <v>9.8039215686270005</v>
      </c>
      <c r="K197" s="3">
        <v>21.568627450979999</v>
      </c>
      <c r="L197" s="3">
        <v>17.647058823529001</v>
      </c>
      <c r="M197" s="3">
        <v>47.058823529412003</v>
      </c>
      <c r="N197" s="3">
        <v>96.078431372549005</v>
      </c>
      <c r="O197" s="8">
        <v>64.705882352941003</v>
      </c>
    </row>
    <row r="198" spans="3:15" x14ac:dyDescent="0.2">
      <c r="C198" s="88" t="s">
        <v>58</v>
      </c>
      <c r="D198" s="83" t="s">
        <v>17</v>
      </c>
      <c r="E198" s="6" t="s">
        <v>59</v>
      </c>
      <c r="F198" s="5"/>
      <c r="G198" s="59">
        <v>1814</v>
      </c>
      <c r="H198" s="71" t="str">
        <f t="shared" si="3"/>
        <v xml:space="preserve"> </v>
      </c>
      <c r="I198" s="12">
        <v>14.608599779493</v>
      </c>
      <c r="J198" s="4">
        <v>20.231532524807001</v>
      </c>
      <c r="K198" s="4">
        <v>24.862183020947999</v>
      </c>
      <c r="L198" s="4">
        <v>17.034178610805</v>
      </c>
      <c r="M198" s="4">
        <v>23.263506063946998</v>
      </c>
      <c r="N198" s="4">
        <v>85.391400220506995</v>
      </c>
      <c r="O198" s="13">
        <v>40.297684674751999</v>
      </c>
    </row>
    <row r="199" spans="3:15" ht="24" x14ac:dyDescent="0.2">
      <c r="C199" s="87"/>
      <c r="D199" s="84"/>
      <c r="E199" s="1" t="s">
        <v>60</v>
      </c>
      <c r="F199" s="2"/>
      <c r="G199" s="60">
        <v>307</v>
      </c>
      <c r="H199" s="72" t="str">
        <f t="shared" si="3"/>
        <v xml:space="preserve"> </v>
      </c>
      <c r="I199" s="11">
        <v>21.172638436482</v>
      </c>
      <c r="J199" s="3">
        <v>21.172638436482</v>
      </c>
      <c r="K199" s="3">
        <v>28.664495114007</v>
      </c>
      <c r="L199" s="3">
        <v>14.332247557003001</v>
      </c>
      <c r="M199" s="3">
        <v>14.657980456025999</v>
      </c>
      <c r="N199" s="3">
        <v>78.827361563517997</v>
      </c>
      <c r="O199" s="8">
        <v>28.990228013029</v>
      </c>
    </row>
    <row r="200" spans="3:15" x14ac:dyDescent="0.2">
      <c r="C200" s="87"/>
      <c r="D200" s="84"/>
      <c r="E200" s="1" t="s">
        <v>61</v>
      </c>
      <c r="F200" s="2"/>
      <c r="G200" s="60">
        <v>49</v>
      </c>
      <c r="H200" s="72" t="s">
        <v>679</v>
      </c>
      <c r="I200" s="11">
        <v>16.326530612245001</v>
      </c>
      <c r="J200" s="3">
        <v>10.204081632653001</v>
      </c>
      <c r="K200" s="3">
        <v>30.612244897958998</v>
      </c>
      <c r="L200" s="3">
        <v>24.489795918367001</v>
      </c>
      <c r="M200" s="3">
        <v>18.367346938775999</v>
      </c>
      <c r="N200" s="3">
        <v>83.673469387755006</v>
      </c>
      <c r="O200" s="8">
        <v>42.857142857143003</v>
      </c>
    </row>
    <row r="201" spans="3:15" ht="36" x14ac:dyDescent="0.2">
      <c r="C201" s="87"/>
      <c r="D201" s="84"/>
      <c r="E201" s="1" t="s">
        <v>62</v>
      </c>
      <c r="F201" s="2"/>
      <c r="G201" s="60">
        <v>211</v>
      </c>
      <c r="H201" s="72" t="str">
        <f t="shared" si="3"/>
        <v xml:space="preserve"> </v>
      </c>
      <c r="I201" s="11">
        <v>18.483412322275001</v>
      </c>
      <c r="J201" s="3">
        <v>19.431279620853001</v>
      </c>
      <c r="K201" s="3">
        <v>30.331753554502001</v>
      </c>
      <c r="L201" s="3">
        <v>15.165876777251</v>
      </c>
      <c r="M201" s="3">
        <v>16.587677725117999</v>
      </c>
      <c r="N201" s="3">
        <v>81.516587677724999</v>
      </c>
      <c r="O201" s="8">
        <v>31.753554502370001</v>
      </c>
    </row>
    <row r="202" spans="3:15" ht="24" x14ac:dyDescent="0.2">
      <c r="C202" s="87"/>
      <c r="D202" s="84"/>
      <c r="E202" s="1" t="s">
        <v>63</v>
      </c>
      <c r="F202" s="2"/>
      <c r="G202" s="60">
        <v>8</v>
      </c>
      <c r="H202" s="72" t="str">
        <f t="shared" si="3"/>
        <v>*</v>
      </c>
      <c r="I202" s="11">
        <v>50</v>
      </c>
      <c r="J202" s="3">
        <v>25</v>
      </c>
      <c r="K202" s="3">
        <v>12.5</v>
      </c>
      <c r="L202" s="3">
        <v>12.5</v>
      </c>
      <c r="M202" s="7">
        <v>0</v>
      </c>
      <c r="N202" s="3">
        <v>50</v>
      </c>
      <c r="O202" s="8">
        <v>12.5</v>
      </c>
    </row>
    <row r="203" spans="3:15" x14ac:dyDescent="0.2">
      <c r="C203" s="87"/>
      <c r="D203" s="84"/>
      <c r="E203" s="1" t="s">
        <v>64</v>
      </c>
      <c r="F203" s="2"/>
      <c r="G203" s="60">
        <v>24</v>
      </c>
      <c r="H203" s="72" t="str">
        <f t="shared" si="3"/>
        <v>*</v>
      </c>
      <c r="I203" s="11">
        <v>4.166666666667</v>
      </c>
      <c r="J203" s="3">
        <v>4.166666666667</v>
      </c>
      <c r="K203" s="3">
        <v>8.333333333333</v>
      </c>
      <c r="L203" s="3">
        <v>4.166666666667</v>
      </c>
      <c r="M203" s="3">
        <v>79.166666666666998</v>
      </c>
      <c r="N203" s="3">
        <v>95.833333333333002</v>
      </c>
      <c r="O203" s="8">
        <v>83.333333333333002</v>
      </c>
    </row>
    <row r="204" spans="3:15" x14ac:dyDescent="0.2">
      <c r="C204" s="87"/>
      <c r="D204" s="84"/>
      <c r="E204" s="1" t="s">
        <v>46</v>
      </c>
      <c r="F204" s="2"/>
      <c r="G204" s="60">
        <v>17</v>
      </c>
      <c r="H204" s="72" t="str">
        <f t="shared" si="3"/>
        <v>*</v>
      </c>
      <c r="I204" s="11">
        <v>17.647058823529001</v>
      </c>
      <c r="J204" s="3">
        <v>17.647058823529001</v>
      </c>
      <c r="K204" s="3">
        <v>23.529411764706001</v>
      </c>
      <c r="L204" s="3">
        <v>5.8823529411760003</v>
      </c>
      <c r="M204" s="3">
        <v>35.294117647058997</v>
      </c>
      <c r="N204" s="3">
        <v>82.352941176471006</v>
      </c>
      <c r="O204" s="8">
        <v>41.176470588234999</v>
      </c>
    </row>
    <row r="205" spans="3:15" x14ac:dyDescent="0.2">
      <c r="C205" s="87"/>
      <c r="D205" s="84"/>
      <c r="E205" s="1" t="s">
        <v>32</v>
      </c>
      <c r="F205" s="2"/>
      <c r="G205" s="60">
        <v>5</v>
      </c>
      <c r="H205" s="72" t="str">
        <f t="shared" si="3"/>
        <v>*</v>
      </c>
      <c r="I205" s="11">
        <v>20</v>
      </c>
      <c r="J205" s="7">
        <v>0</v>
      </c>
      <c r="K205" s="3">
        <v>20</v>
      </c>
      <c r="L205" s="7">
        <v>0</v>
      </c>
      <c r="M205" s="3">
        <v>60</v>
      </c>
      <c r="N205" s="3">
        <v>80</v>
      </c>
      <c r="O205" s="8">
        <v>60</v>
      </c>
    </row>
    <row r="206" spans="3:15" x14ac:dyDescent="0.2">
      <c r="C206" s="87"/>
      <c r="D206" s="84"/>
      <c r="E206" s="1" t="s">
        <v>65</v>
      </c>
      <c r="F206" s="2"/>
      <c r="G206" s="60">
        <v>2121</v>
      </c>
      <c r="H206" s="72" t="str">
        <f t="shared" si="3"/>
        <v xml:space="preserve"> </v>
      </c>
      <c r="I206" s="11">
        <v>15.558698727016001</v>
      </c>
      <c r="J206" s="3">
        <v>20.367751060820002</v>
      </c>
      <c r="K206" s="3">
        <v>25.412541254124999</v>
      </c>
      <c r="L206" s="3">
        <v>16.643092880716999</v>
      </c>
      <c r="M206" s="3">
        <v>22.017916077321999</v>
      </c>
      <c r="N206" s="3">
        <v>84.441301272984006</v>
      </c>
      <c r="O206" s="8">
        <v>38.661008958038998</v>
      </c>
    </row>
    <row r="207" spans="3:15" x14ac:dyDescent="0.2">
      <c r="C207" s="87"/>
      <c r="D207" s="84"/>
      <c r="E207" s="1" t="s">
        <v>66</v>
      </c>
      <c r="F207" s="2"/>
      <c r="G207" s="60">
        <v>260</v>
      </c>
      <c r="H207" s="72" t="str">
        <f t="shared" si="3"/>
        <v xml:space="preserve"> </v>
      </c>
      <c r="I207" s="11">
        <v>18.076923076922998</v>
      </c>
      <c r="J207" s="3">
        <v>17.692307692307999</v>
      </c>
      <c r="K207" s="3">
        <v>30.384615384615</v>
      </c>
      <c r="L207" s="3">
        <v>16.923076923077002</v>
      </c>
      <c r="M207" s="3">
        <v>16.923076923077002</v>
      </c>
      <c r="N207" s="3">
        <v>81.923076923077005</v>
      </c>
      <c r="O207" s="8">
        <v>33.846153846154003</v>
      </c>
    </row>
    <row r="208" spans="3:15" ht="24" x14ac:dyDescent="0.2">
      <c r="C208" s="88" t="s">
        <v>67</v>
      </c>
      <c r="D208" s="83" t="s">
        <v>17</v>
      </c>
      <c r="E208" s="6" t="s">
        <v>68</v>
      </c>
      <c r="F208" s="5"/>
      <c r="G208" s="59">
        <v>303</v>
      </c>
      <c r="H208" s="71" t="str">
        <f t="shared" si="3"/>
        <v xml:space="preserve"> </v>
      </c>
      <c r="I208" s="12">
        <v>18.811881188118999</v>
      </c>
      <c r="J208" s="4">
        <v>23.102310231023001</v>
      </c>
      <c r="K208" s="4">
        <v>19.471947194719</v>
      </c>
      <c r="L208" s="4">
        <v>13.201320132013</v>
      </c>
      <c r="M208" s="4">
        <v>25.412541254124999</v>
      </c>
      <c r="N208" s="4">
        <v>81.188118811880997</v>
      </c>
      <c r="O208" s="13">
        <v>38.613861386139</v>
      </c>
    </row>
    <row r="209" spans="3:15" ht="36" x14ac:dyDescent="0.2">
      <c r="C209" s="87"/>
      <c r="D209" s="84"/>
      <c r="E209" s="1" t="s">
        <v>69</v>
      </c>
      <c r="F209" s="2"/>
      <c r="G209" s="60">
        <v>1347</v>
      </c>
      <c r="H209" s="72" t="str">
        <f t="shared" si="3"/>
        <v xml:space="preserve"> </v>
      </c>
      <c r="I209" s="11">
        <v>14.105419450631</v>
      </c>
      <c r="J209" s="3">
        <v>18.262806236079999</v>
      </c>
      <c r="K209" s="3">
        <v>27.31997030438</v>
      </c>
      <c r="L209" s="3">
        <v>16.778025241277</v>
      </c>
      <c r="M209" s="3">
        <v>23.533778767632</v>
      </c>
      <c r="N209" s="3">
        <v>85.894580549368996</v>
      </c>
      <c r="O209" s="8">
        <v>40.311804008909</v>
      </c>
    </row>
    <row r="210" spans="3:15" ht="24" x14ac:dyDescent="0.2">
      <c r="C210" s="87"/>
      <c r="D210" s="84"/>
      <c r="E210" s="1" t="s">
        <v>70</v>
      </c>
      <c r="F210" s="2"/>
      <c r="G210" s="60">
        <v>596</v>
      </c>
      <c r="H210" s="72" t="str">
        <f t="shared" si="3"/>
        <v xml:space="preserve"> </v>
      </c>
      <c r="I210" s="11">
        <v>18.624161073825999</v>
      </c>
      <c r="J210" s="3">
        <v>22.315436241611</v>
      </c>
      <c r="K210" s="3">
        <v>25.335570469798999</v>
      </c>
      <c r="L210" s="3">
        <v>17.114093959731999</v>
      </c>
      <c r="M210" s="3">
        <v>16.610738255034001</v>
      </c>
      <c r="N210" s="3">
        <v>81.375838926173998</v>
      </c>
      <c r="O210" s="8">
        <v>33.724832214765001</v>
      </c>
    </row>
    <row r="211" spans="3:15" ht="24" x14ac:dyDescent="0.2">
      <c r="C211" s="87"/>
      <c r="D211" s="84"/>
      <c r="E211" s="1" t="s">
        <v>71</v>
      </c>
      <c r="F211" s="2"/>
      <c r="G211" s="60">
        <v>181</v>
      </c>
      <c r="H211" s="72" t="str">
        <f t="shared" si="3"/>
        <v xml:space="preserve"> </v>
      </c>
      <c r="I211" s="11">
        <v>14.917127071823</v>
      </c>
      <c r="J211" s="3">
        <v>18.232044198895</v>
      </c>
      <c r="K211" s="3">
        <v>26.519337016575001</v>
      </c>
      <c r="L211" s="3">
        <v>17.127071823203998</v>
      </c>
      <c r="M211" s="3">
        <v>23.204419889503001</v>
      </c>
      <c r="N211" s="3">
        <v>85.082872928176997</v>
      </c>
      <c r="O211" s="8">
        <v>40.331491712706999</v>
      </c>
    </row>
    <row r="212" spans="3:15" x14ac:dyDescent="0.2">
      <c r="C212" s="87"/>
      <c r="D212" s="84"/>
      <c r="E212" s="1" t="s">
        <v>32</v>
      </c>
      <c r="F212" s="2"/>
      <c r="G212" s="60">
        <v>8</v>
      </c>
      <c r="H212" s="72" t="str">
        <f t="shared" si="3"/>
        <v>*</v>
      </c>
      <c r="I212" s="11">
        <v>12.5</v>
      </c>
      <c r="J212" s="3">
        <v>25</v>
      </c>
      <c r="K212" s="7">
        <v>0</v>
      </c>
      <c r="L212" s="3">
        <v>12.5</v>
      </c>
      <c r="M212" s="3">
        <v>50</v>
      </c>
      <c r="N212" s="3">
        <v>87.5</v>
      </c>
      <c r="O212" s="8">
        <v>62.5</v>
      </c>
    </row>
    <row r="213" spans="3:15" ht="24" x14ac:dyDescent="0.2">
      <c r="C213" s="88" t="s">
        <v>72</v>
      </c>
      <c r="D213" s="83" t="s">
        <v>17</v>
      </c>
      <c r="E213" s="6" t="s">
        <v>73</v>
      </c>
      <c r="F213" s="5"/>
      <c r="G213" s="59">
        <v>52</v>
      </c>
      <c r="H213" s="71" t="str">
        <f t="shared" si="3"/>
        <v xml:space="preserve"> </v>
      </c>
      <c r="I213" s="12">
        <v>11.538461538462</v>
      </c>
      <c r="J213" s="4">
        <v>19.230769230768999</v>
      </c>
      <c r="K213" s="4">
        <v>17.307692307692001</v>
      </c>
      <c r="L213" s="4">
        <v>9.6153846153850004</v>
      </c>
      <c r="M213" s="4">
        <v>42.307692307692001</v>
      </c>
      <c r="N213" s="4">
        <v>88.461538461537998</v>
      </c>
      <c r="O213" s="13">
        <v>51.923076923076998</v>
      </c>
    </row>
    <row r="214" spans="3:15" ht="36" x14ac:dyDescent="0.2">
      <c r="C214" s="87"/>
      <c r="D214" s="84"/>
      <c r="E214" s="1" t="s">
        <v>74</v>
      </c>
      <c r="F214" s="2"/>
      <c r="G214" s="60">
        <v>186</v>
      </c>
      <c r="H214" s="72" t="str">
        <f t="shared" si="3"/>
        <v xml:space="preserve"> </v>
      </c>
      <c r="I214" s="11">
        <v>11.827956989246999</v>
      </c>
      <c r="J214" s="3">
        <v>13.978494623655999</v>
      </c>
      <c r="K214" s="3">
        <v>19.892473118280002</v>
      </c>
      <c r="L214" s="3">
        <v>18.817204301075002</v>
      </c>
      <c r="M214" s="3">
        <v>35.483870967742</v>
      </c>
      <c r="N214" s="3">
        <v>88.172043010753001</v>
      </c>
      <c r="O214" s="8">
        <v>54.301075268817002</v>
      </c>
    </row>
    <row r="215" spans="3:15" ht="36" x14ac:dyDescent="0.2">
      <c r="C215" s="87"/>
      <c r="D215" s="84"/>
      <c r="E215" s="1" t="s">
        <v>75</v>
      </c>
      <c r="F215" s="2"/>
      <c r="G215" s="60">
        <v>336</v>
      </c>
      <c r="H215" s="72" t="str">
        <f t="shared" si="3"/>
        <v xml:space="preserve"> </v>
      </c>
      <c r="I215" s="11">
        <v>8.6309523809519995</v>
      </c>
      <c r="J215" s="3">
        <v>16.369047619048001</v>
      </c>
      <c r="K215" s="3">
        <v>29.166666666666998</v>
      </c>
      <c r="L215" s="3">
        <v>19.047619047619001</v>
      </c>
      <c r="M215" s="3">
        <v>26.785714285714</v>
      </c>
      <c r="N215" s="3">
        <v>91.369047619048004</v>
      </c>
      <c r="O215" s="8">
        <v>45.833333333333002</v>
      </c>
    </row>
    <row r="216" spans="3:15" ht="36" x14ac:dyDescent="0.2">
      <c r="C216" s="87"/>
      <c r="D216" s="84"/>
      <c r="E216" s="1" t="s">
        <v>76</v>
      </c>
      <c r="F216" s="2"/>
      <c r="G216" s="60">
        <v>411</v>
      </c>
      <c r="H216" s="72" t="str">
        <f t="shared" si="3"/>
        <v xml:space="preserve"> </v>
      </c>
      <c r="I216" s="11">
        <v>9.9756690997570008</v>
      </c>
      <c r="J216" s="3">
        <v>17.761557177616002</v>
      </c>
      <c r="K216" s="3">
        <v>27.980535279805</v>
      </c>
      <c r="L216" s="3">
        <v>19.951338199513</v>
      </c>
      <c r="M216" s="3">
        <v>24.330900243308999</v>
      </c>
      <c r="N216" s="3">
        <v>90.024330900243001</v>
      </c>
      <c r="O216" s="8">
        <v>44.282238442821999</v>
      </c>
    </row>
    <row r="217" spans="3:15" ht="36" x14ac:dyDescent="0.2">
      <c r="C217" s="87"/>
      <c r="D217" s="84"/>
      <c r="E217" s="1" t="s">
        <v>77</v>
      </c>
      <c r="F217" s="2"/>
      <c r="G217" s="60">
        <v>425</v>
      </c>
      <c r="H217" s="72" t="str">
        <f t="shared" si="3"/>
        <v xml:space="preserve"> </v>
      </c>
      <c r="I217" s="11">
        <v>14.352941176471001</v>
      </c>
      <c r="J217" s="3">
        <v>19.294117647059</v>
      </c>
      <c r="K217" s="3">
        <v>31.058823529411999</v>
      </c>
      <c r="L217" s="3">
        <v>16.941176470588001</v>
      </c>
      <c r="M217" s="3">
        <v>18.352941176470999</v>
      </c>
      <c r="N217" s="3">
        <v>85.647058823528994</v>
      </c>
      <c r="O217" s="8">
        <v>35.294117647058997</v>
      </c>
    </row>
    <row r="218" spans="3:15" ht="36" x14ac:dyDescent="0.2">
      <c r="C218" s="87"/>
      <c r="D218" s="84"/>
      <c r="E218" s="1" t="s">
        <v>78</v>
      </c>
      <c r="F218" s="2"/>
      <c r="G218" s="60">
        <v>328</v>
      </c>
      <c r="H218" s="72" t="str">
        <f t="shared" si="3"/>
        <v xml:space="preserve"> </v>
      </c>
      <c r="I218" s="11">
        <v>15.243902439024</v>
      </c>
      <c r="J218" s="3">
        <v>21.951219512194999</v>
      </c>
      <c r="K218" s="3">
        <v>25.914634146341001</v>
      </c>
      <c r="L218" s="3">
        <v>18.292682926828999</v>
      </c>
      <c r="M218" s="3">
        <v>18.597560975610001</v>
      </c>
      <c r="N218" s="3">
        <v>84.756097560976002</v>
      </c>
      <c r="O218" s="8">
        <v>36.890243902439003</v>
      </c>
    </row>
    <row r="219" spans="3:15" ht="36" x14ac:dyDescent="0.2">
      <c r="C219" s="87"/>
      <c r="D219" s="84"/>
      <c r="E219" s="1" t="s">
        <v>79</v>
      </c>
      <c r="F219" s="2"/>
      <c r="G219" s="60">
        <v>294</v>
      </c>
      <c r="H219" s="72" t="str">
        <f t="shared" si="3"/>
        <v xml:space="preserve"> </v>
      </c>
      <c r="I219" s="11">
        <v>21.768707482993001</v>
      </c>
      <c r="J219" s="3">
        <v>27.551020408163001</v>
      </c>
      <c r="K219" s="3">
        <v>23.469387755102002</v>
      </c>
      <c r="L219" s="3">
        <v>12.585034013605</v>
      </c>
      <c r="M219" s="3">
        <v>14.625850340135999</v>
      </c>
      <c r="N219" s="3">
        <v>78.231292517007006</v>
      </c>
      <c r="O219" s="8">
        <v>27.210884353741001</v>
      </c>
    </row>
    <row r="220" spans="3:15" ht="36" x14ac:dyDescent="0.2">
      <c r="C220" s="87"/>
      <c r="D220" s="84"/>
      <c r="E220" s="1" t="s">
        <v>80</v>
      </c>
      <c r="F220" s="2"/>
      <c r="G220" s="60">
        <v>194</v>
      </c>
      <c r="H220" s="72" t="str">
        <f t="shared" si="3"/>
        <v xml:space="preserve"> </v>
      </c>
      <c r="I220" s="11">
        <v>32.474226804124001</v>
      </c>
      <c r="J220" s="3">
        <v>27.835051546391998</v>
      </c>
      <c r="K220" s="3">
        <v>21.649484536081999</v>
      </c>
      <c r="L220" s="3">
        <v>9.7938144329900005</v>
      </c>
      <c r="M220" s="3">
        <v>8.2474226804120008</v>
      </c>
      <c r="N220" s="3">
        <v>67.525773195875999</v>
      </c>
      <c r="O220" s="8">
        <v>18.041237113402001</v>
      </c>
    </row>
    <row r="221" spans="3:15" ht="36" x14ac:dyDescent="0.2">
      <c r="C221" s="87"/>
      <c r="D221" s="84"/>
      <c r="E221" s="1" t="s">
        <v>81</v>
      </c>
      <c r="F221" s="2"/>
      <c r="G221" s="60">
        <v>50</v>
      </c>
      <c r="H221" s="72" t="str">
        <f t="shared" si="3"/>
        <v xml:space="preserve"> </v>
      </c>
      <c r="I221" s="11">
        <v>38</v>
      </c>
      <c r="J221" s="3">
        <v>18</v>
      </c>
      <c r="K221" s="3">
        <v>22</v>
      </c>
      <c r="L221" s="3">
        <v>12</v>
      </c>
      <c r="M221" s="3">
        <v>10</v>
      </c>
      <c r="N221" s="3">
        <v>62</v>
      </c>
      <c r="O221" s="8">
        <v>22</v>
      </c>
    </row>
    <row r="222" spans="3:15" ht="24" x14ac:dyDescent="0.2">
      <c r="C222" s="87"/>
      <c r="D222" s="84"/>
      <c r="E222" s="1" t="s">
        <v>82</v>
      </c>
      <c r="F222" s="2"/>
      <c r="G222" s="60">
        <v>48</v>
      </c>
      <c r="H222" s="72" t="str">
        <f t="shared" si="3"/>
        <v>*</v>
      </c>
      <c r="I222" s="11">
        <v>37.5</v>
      </c>
      <c r="J222" s="3">
        <v>25</v>
      </c>
      <c r="K222" s="3">
        <v>16.666666666666998</v>
      </c>
      <c r="L222" s="3">
        <v>8.333333333333</v>
      </c>
      <c r="M222" s="3">
        <v>12.5</v>
      </c>
      <c r="N222" s="3">
        <v>62.5</v>
      </c>
      <c r="O222" s="8">
        <v>20.833333333333002</v>
      </c>
    </row>
    <row r="223" spans="3:15" x14ac:dyDescent="0.2">
      <c r="C223" s="87"/>
      <c r="D223" s="84"/>
      <c r="E223" s="1" t="s">
        <v>83</v>
      </c>
      <c r="F223" s="2"/>
      <c r="G223" s="60">
        <v>46</v>
      </c>
      <c r="H223" s="72" t="str">
        <f t="shared" si="3"/>
        <v>*</v>
      </c>
      <c r="I223" s="11">
        <v>15.217391304348</v>
      </c>
      <c r="J223" s="3">
        <v>8.6956521739130004</v>
      </c>
      <c r="K223" s="3">
        <v>15.217391304348</v>
      </c>
      <c r="L223" s="3">
        <v>15.217391304348</v>
      </c>
      <c r="M223" s="3">
        <v>45.652173913043001</v>
      </c>
      <c r="N223" s="3">
        <v>84.782608695652002</v>
      </c>
      <c r="O223" s="8">
        <v>60.869565217390999</v>
      </c>
    </row>
    <row r="224" spans="3:15" x14ac:dyDescent="0.2">
      <c r="C224" s="87"/>
      <c r="D224" s="84"/>
      <c r="E224" s="1" t="s">
        <v>32</v>
      </c>
      <c r="F224" s="2"/>
      <c r="G224" s="60">
        <v>65</v>
      </c>
      <c r="H224" s="72" t="str">
        <f t="shared" si="3"/>
        <v xml:space="preserve"> </v>
      </c>
      <c r="I224" s="11">
        <v>9.2307692307690008</v>
      </c>
      <c r="J224" s="3">
        <v>9.2307692307690008</v>
      </c>
      <c r="K224" s="3">
        <v>20</v>
      </c>
      <c r="L224" s="3">
        <v>13.846153846153999</v>
      </c>
      <c r="M224" s="3">
        <v>47.692307692307999</v>
      </c>
      <c r="N224" s="3">
        <v>90.769230769231001</v>
      </c>
      <c r="O224" s="8">
        <v>61.538461538462002</v>
      </c>
    </row>
    <row r="225" spans="3:15" x14ac:dyDescent="0.2">
      <c r="C225" s="88" t="s">
        <v>84</v>
      </c>
      <c r="D225" s="83" t="s">
        <v>17</v>
      </c>
      <c r="E225" s="6" t="s">
        <v>85</v>
      </c>
      <c r="F225" s="5"/>
      <c r="G225" s="59">
        <v>315</v>
      </c>
      <c r="H225" s="71" t="str">
        <f t="shared" si="3"/>
        <v xml:space="preserve"> </v>
      </c>
      <c r="I225" s="12">
        <v>23.174603174603</v>
      </c>
      <c r="J225" s="4">
        <v>21.269841269840999</v>
      </c>
      <c r="K225" s="4">
        <v>28.253968253968001</v>
      </c>
      <c r="L225" s="4">
        <v>13.650793650794</v>
      </c>
      <c r="M225" s="4">
        <v>13.650793650794</v>
      </c>
      <c r="N225" s="4">
        <v>76.825396825396993</v>
      </c>
      <c r="O225" s="13">
        <v>27.301587301586999</v>
      </c>
    </row>
    <row r="226" spans="3:15" x14ac:dyDescent="0.2">
      <c r="C226" s="87"/>
      <c r="D226" s="84"/>
      <c r="E226" s="1" t="s">
        <v>86</v>
      </c>
      <c r="F226" s="2"/>
      <c r="G226" s="60">
        <v>493</v>
      </c>
      <c r="H226" s="72" t="str">
        <f t="shared" si="3"/>
        <v xml:space="preserve"> </v>
      </c>
      <c r="I226" s="11">
        <v>19.269776876268001</v>
      </c>
      <c r="J226" s="3">
        <v>19.878296146044999</v>
      </c>
      <c r="K226" s="3">
        <v>26.977687626775001</v>
      </c>
      <c r="L226" s="3">
        <v>16.632860040568001</v>
      </c>
      <c r="M226" s="3">
        <v>17.241379310345</v>
      </c>
      <c r="N226" s="3">
        <v>80.730223123732003</v>
      </c>
      <c r="O226" s="8">
        <v>33.874239350913001</v>
      </c>
    </row>
    <row r="227" spans="3:15" x14ac:dyDescent="0.2">
      <c r="C227" s="87"/>
      <c r="D227" s="84"/>
      <c r="E227" s="1" t="s">
        <v>87</v>
      </c>
      <c r="F227" s="2"/>
      <c r="G227" s="60">
        <v>981</v>
      </c>
      <c r="H227" s="72" t="str">
        <f t="shared" si="3"/>
        <v xml:space="preserve"> </v>
      </c>
      <c r="I227" s="11">
        <v>14.4750254842</v>
      </c>
      <c r="J227" s="3">
        <v>22.018348623853001</v>
      </c>
      <c r="K227" s="3">
        <v>26.503567787971001</v>
      </c>
      <c r="L227" s="3">
        <v>17.125382262997</v>
      </c>
      <c r="M227" s="3">
        <v>19.877675840978998</v>
      </c>
      <c r="N227" s="3">
        <v>85.524974515799997</v>
      </c>
      <c r="O227" s="8">
        <v>37.003058103976002</v>
      </c>
    </row>
    <row r="228" spans="3:15" x14ac:dyDescent="0.2">
      <c r="C228" s="87"/>
      <c r="D228" s="84"/>
      <c r="E228" s="1" t="s">
        <v>88</v>
      </c>
      <c r="F228" s="2"/>
      <c r="G228" s="60">
        <v>525</v>
      </c>
      <c r="H228" s="72" t="str">
        <f t="shared" si="3"/>
        <v xml:space="preserve"> </v>
      </c>
      <c r="I228" s="11">
        <v>11.238095238094999</v>
      </c>
      <c r="J228" s="3">
        <v>17.142857142857</v>
      </c>
      <c r="K228" s="3">
        <v>23.809523809523998</v>
      </c>
      <c r="L228" s="3">
        <v>16.380952380951999</v>
      </c>
      <c r="M228" s="3">
        <v>31.428571428571001</v>
      </c>
      <c r="N228" s="3">
        <v>88.761904761905001</v>
      </c>
      <c r="O228" s="8">
        <v>47.809523809524002</v>
      </c>
    </row>
    <row r="229" spans="3:15" x14ac:dyDescent="0.2">
      <c r="C229" s="87"/>
      <c r="D229" s="84"/>
      <c r="E229" s="1" t="s">
        <v>89</v>
      </c>
      <c r="F229" s="2"/>
      <c r="G229" s="60">
        <v>113</v>
      </c>
      <c r="H229" s="72" t="str">
        <f t="shared" si="3"/>
        <v xml:space="preserve"> </v>
      </c>
      <c r="I229" s="11">
        <v>13.274336283186001</v>
      </c>
      <c r="J229" s="3">
        <v>10.619469026549</v>
      </c>
      <c r="K229" s="3">
        <v>15.929203539823</v>
      </c>
      <c r="L229" s="3">
        <v>17.699115044248</v>
      </c>
      <c r="M229" s="3">
        <v>42.477876106194998</v>
      </c>
      <c r="N229" s="3">
        <v>86.725663716813997</v>
      </c>
      <c r="O229" s="8">
        <v>60.176991150441999</v>
      </c>
    </row>
    <row r="230" spans="3:15" x14ac:dyDescent="0.2">
      <c r="C230" s="87"/>
      <c r="D230" s="84"/>
      <c r="E230" s="1" t="s">
        <v>32</v>
      </c>
      <c r="F230" s="2"/>
      <c r="G230" s="60">
        <v>8</v>
      </c>
      <c r="H230" s="72" t="str">
        <f t="shared" si="3"/>
        <v>*</v>
      </c>
      <c r="I230" s="11">
        <v>25</v>
      </c>
      <c r="J230" s="3">
        <v>12.5</v>
      </c>
      <c r="K230" s="3">
        <v>12.5</v>
      </c>
      <c r="L230" s="3">
        <v>12.5</v>
      </c>
      <c r="M230" s="3">
        <v>37.5</v>
      </c>
      <c r="N230" s="3">
        <v>75</v>
      </c>
      <c r="O230" s="8">
        <v>50</v>
      </c>
    </row>
    <row r="231" spans="3:15" ht="24" x14ac:dyDescent="0.2">
      <c r="C231" s="88" t="s">
        <v>90</v>
      </c>
      <c r="D231" s="83" t="s">
        <v>17</v>
      </c>
      <c r="E231" s="6" t="s">
        <v>91</v>
      </c>
      <c r="F231" s="5"/>
      <c r="G231" s="59">
        <v>608</v>
      </c>
      <c r="H231" s="71" t="str">
        <f t="shared" si="3"/>
        <v xml:space="preserve"> </v>
      </c>
      <c r="I231" s="12">
        <v>17.269736842105001</v>
      </c>
      <c r="J231" s="4">
        <v>18.585526315789</v>
      </c>
      <c r="K231" s="4">
        <v>26.973684210525999</v>
      </c>
      <c r="L231" s="4">
        <v>13.486842105262999</v>
      </c>
      <c r="M231" s="4">
        <v>23.684210526316001</v>
      </c>
      <c r="N231" s="4">
        <v>82.730263157894996</v>
      </c>
      <c r="O231" s="13">
        <v>37.171052631579002</v>
      </c>
    </row>
    <row r="232" spans="3:15" ht="24" x14ac:dyDescent="0.2">
      <c r="C232" s="87"/>
      <c r="D232" s="84"/>
      <c r="E232" s="1" t="s">
        <v>92</v>
      </c>
      <c r="F232" s="2"/>
      <c r="G232" s="60">
        <v>1036</v>
      </c>
      <c r="H232" s="72" t="str">
        <f t="shared" si="3"/>
        <v xml:space="preserve"> </v>
      </c>
      <c r="I232" s="11">
        <v>16.505791505792001</v>
      </c>
      <c r="J232" s="3">
        <v>19.691119691120001</v>
      </c>
      <c r="K232" s="3">
        <v>25.482625482625</v>
      </c>
      <c r="L232" s="3">
        <v>16.795366795366999</v>
      </c>
      <c r="M232" s="3">
        <v>21.525096525096998</v>
      </c>
      <c r="N232" s="3">
        <v>83.494208494207996</v>
      </c>
      <c r="O232" s="8">
        <v>38.320463320462999</v>
      </c>
    </row>
    <row r="233" spans="3:15" ht="24" x14ac:dyDescent="0.2">
      <c r="C233" s="87"/>
      <c r="D233" s="84"/>
      <c r="E233" s="1" t="s">
        <v>93</v>
      </c>
      <c r="F233" s="2"/>
      <c r="G233" s="60">
        <v>567</v>
      </c>
      <c r="H233" s="72" t="str">
        <f t="shared" si="3"/>
        <v xml:space="preserve"> </v>
      </c>
      <c r="I233" s="11">
        <v>12.698412698413</v>
      </c>
      <c r="J233" s="3">
        <v>22.045855379189</v>
      </c>
      <c r="K233" s="3">
        <v>25.044091710758</v>
      </c>
      <c r="L233" s="3">
        <v>18.518518518518999</v>
      </c>
      <c r="M233" s="3">
        <v>21.693121693121999</v>
      </c>
      <c r="N233" s="3">
        <v>87.301587301587006</v>
      </c>
      <c r="O233" s="8">
        <v>40.211640211640002</v>
      </c>
    </row>
    <row r="234" spans="3:15" x14ac:dyDescent="0.2">
      <c r="C234" s="87"/>
      <c r="D234" s="84"/>
      <c r="E234" s="1" t="s">
        <v>94</v>
      </c>
      <c r="F234" s="2"/>
      <c r="G234" s="60">
        <v>224</v>
      </c>
      <c r="H234" s="72" t="str">
        <f t="shared" si="3"/>
        <v xml:space="preserve"> </v>
      </c>
      <c r="I234" s="11">
        <v>16.964285714286</v>
      </c>
      <c r="J234" s="3">
        <v>18.75</v>
      </c>
      <c r="K234" s="3">
        <v>25</v>
      </c>
      <c r="L234" s="3">
        <v>17.410714285714</v>
      </c>
      <c r="M234" s="3">
        <v>21.875</v>
      </c>
      <c r="N234" s="3">
        <v>83.035714285713993</v>
      </c>
      <c r="O234" s="8">
        <v>39.285714285714</v>
      </c>
    </row>
    <row r="235" spans="3:15" x14ac:dyDescent="0.2">
      <c r="C235" s="88" t="s">
        <v>95</v>
      </c>
      <c r="D235" s="83" t="s">
        <v>17</v>
      </c>
      <c r="E235" s="6" t="s">
        <v>96</v>
      </c>
      <c r="F235" s="5"/>
      <c r="G235" s="59">
        <v>308</v>
      </c>
      <c r="H235" s="71" t="str">
        <f t="shared" si="3"/>
        <v xml:space="preserve"> </v>
      </c>
      <c r="I235" s="12">
        <v>13.961038961039</v>
      </c>
      <c r="J235" s="4">
        <v>22.077922077922</v>
      </c>
      <c r="K235" s="4">
        <v>27.597402597403001</v>
      </c>
      <c r="L235" s="4">
        <v>14.61038961039</v>
      </c>
      <c r="M235" s="4">
        <v>21.753246753247002</v>
      </c>
      <c r="N235" s="4">
        <v>86.038961038961006</v>
      </c>
      <c r="O235" s="13">
        <v>36.363636363635997</v>
      </c>
    </row>
    <row r="236" spans="3:15" x14ac:dyDescent="0.2">
      <c r="C236" s="89"/>
      <c r="D236" s="84"/>
      <c r="E236" s="1" t="s">
        <v>97</v>
      </c>
      <c r="F236" s="2"/>
      <c r="G236" s="60">
        <v>728</v>
      </c>
      <c r="H236" s="72" t="str">
        <f t="shared" si="3"/>
        <v xml:space="preserve"> </v>
      </c>
      <c r="I236" s="11">
        <v>18.131868131868</v>
      </c>
      <c r="J236" s="3">
        <v>18.269230769231001</v>
      </c>
      <c r="K236" s="3">
        <v>26.923076923077002</v>
      </c>
      <c r="L236" s="3">
        <v>17.582417582418</v>
      </c>
      <c r="M236" s="3">
        <v>19.093406593407</v>
      </c>
      <c r="N236" s="3">
        <v>81.868131868131996</v>
      </c>
      <c r="O236" s="8">
        <v>36.675824175823998</v>
      </c>
    </row>
    <row r="237" spans="3:15" ht="24" x14ac:dyDescent="0.2">
      <c r="C237" s="89"/>
      <c r="D237" s="84"/>
      <c r="E237" s="1" t="s">
        <v>98</v>
      </c>
      <c r="F237" s="2"/>
      <c r="G237" s="60">
        <v>474</v>
      </c>
      <c r="H237" s="72" t="str">
        <f t="shared" si="3"/>
        <v xml:space="preserve"> </v>
      </c>
      <c r="I237" s="11">
        <v>13.291139240506</v>
      </c>
      <c r="J237" s="3">
        <v>19.198312236286998</v>
      </c>
      <c r="K237" s="3">
        <v>21.729957805906999</v>
      </c>
      <c r="L237" s="3">
        <v>18.776371308017001</v>
      </c>
      <c r="M237" s="3">
        <v>27.004219409282999</v>
      </c>
      <c r="N237" s="3">
        <v>86.708860759494002</v>
      </c>
      <c r="O237" s="8">
        <v>45.780590717300001</v>
      </c>
    </row>
    <row r="238" spans="3:15" x14ac:dyDescent="0.2">
      <c r="C238" s="89"/>
      <c r="D238" s="84"/>
      <c r="E238" s="1" t="s">
        <v>99</v>
      </c>
      <c r="F238" s="2"/>
      <c r="G238" s="60">
        <v>402</v>
      </c>
      <c r="H238" s="72" t="str">
        <f t="shared" si="3"/>
        <v xml:space="preserve"> </v>
      </c>
      <c r="I238" s="11">
        <v>16.417910447760999</v>
      </c>
      <c r="J238" s="3">
        <v>18.905472636816</v>
      </c>
      <c r="K238" s="3">
        <v>26.368159203979999</v>
      </c>
      <c r="L238" s="3">
        <v>13.930348258705999</v>
      </c>
      <c r="M238" s="3">
        <v>24.378109452735998</v>
      </c>
      <c r="N238" s="3">
        <v>83.582089552238997</v>
      </c>
      <c r="O238" s="8">
        <v>38.308457711442998</v>
      </c>
    </row>
    <row r="239" spans="3:15" x14ac:dyDescent="0.2">
      <c r="C239" s="89"/>
      <c r="D239" s="84"/>
      <c r="E239" s="1" t="s">
        <v>100</v>
      </c>
      <c r="F239" s="2"/>
      <c r="G239" s="60">
        <v>231</v>
      </c>
      <c r="H239" s="72" t="str">
        <f t="shared" si="3"/>
        <v xml:space="preserve"> </v>
      </c>
      <c r="I239" s="11">
        <v>13.852813852814</v>
      </c>
      <c r="J239" s="3">
        <v>22.943722943722999</v>
      </c>
      <c r="K239" s="3">
        <v>23.809523809523998</v>
      </c>
      <c r="L239" s="3">
        <v>16.883116883117001</v>
      </c>
      <c r="M239" s="3">
        <v>22.510822510823001</v>
      </c>
      <c r="N239" s="3">
        <v>86.147186147186005</v>
      </c>
      <c r="O239" s="8">
        <v>39.393939393939</v>
      </c>
    </row>
    <row r="240" spans="3:15" x14ac:dyDescent="0.2">
      <c r="C240" s="90"/>
      <c r="D240" s="85"/>
      <c r="E240" s="29" t="s">
        <v>101</v>
      </c>
      <c r="F240" s="28"/>
      <c r="G240" s="61">
        <v>292</v>
      </c>
      <c r="H240" s="73" t="str">
        <f t="shared" si="3"/>
        <v xml:space="preserve"> </v>
      </c>
      <c r="I240" s="35">
        <v>17.123287671233001</v>
      </c>
      <c r="J240" s="16">
        <v>21.575342465753</v>
      </c>
      <c r="K240" s="16">
        <v>27.739726027397001</v>
      </c>
      <c r="L240" s="16">
        <v>14.726027397259999</v>
      </c>
      <c r="M240" s="16">
        <v>18.835616438355999</v>
      </c>
      <c r="N240" s="16">
        <v>82.876712328766999</v>
      </c>
      <c r="O240" s="36">
        <v>33.561643835616003</v>
      </c>
    </row>
    <row r="241" spans="2:16" x14ac:dyDescent="0.2">
      <c r="G241" s="62"/>
      <c r="H241" s="74"/>
    </row>
    <row r="242" spans="2:16" x14ac:dyDescent="0.2">
      <c r="B242" s="25" t="str">
        <f xml:space="preserve"> HYPERLINK("#'目次'!B9", "[3]")</f>
        <v>[3]</v>
      </c>
      <c r="C242" s="17" t="s">
        <v>111</v>
      </c>
      <c r="G242" s="62"/>
      <c r="H242" s="74"/>
    </row>
    <row r="243" spans="2:16" x14ac:dyDescent="0.2">
      <c r="G243" s="62"/>
      <c r="H243" s="74"/>
    </row>
    <row r="244" spans="2:16" x14ac:dyDescent="0.2">
      <c r="G244" s="62"/>
      <c r="H244" s="74"/>
    </row>
    <row r="245" spans="2:16" x14ac:dyDescent="0.2">
      <c r="C245" s="17" t="s">
        <v>12</v>
      </c>
      <c r="G245" s="62"/>
      <c r="H245" s="74"/>
    </row>
    <row r="246" spans="2:16" x14ac:dyDescent="0.2">
      <c r="C246" s="91"/>
      <c r="D246" s="92"/>
      <c r="E246" s="92"/>
      <c r="F246" s="92"/>
      <c r="G246" s="56" t="s">
        <v>13</v>
      </c>
      <c r="H246" s="68"/>
      <c r="I246" s="22" t="s">
        <v>112</v>
      </c>
      <c r="J246" s="10" t="s">
        <v>113</v>
      </c>
      <c r="K246" s="10" t="s">
        <v>114</v>
      </c>
      <c r="L246" s="10" t="s">
        <v>115</v>
      </c>
      <c r="M246" s="10" t="s">
        <v>116</v>
      </c>
      <c r="N246" s="10" t="s">
        <v>117</v>
      </c>
      <c r="O246" s="10" t="s">
        <v>118</v>
      </c>
      <c r="P246" s="23" t="s">
        <v>119</v>
      </c>
    </row>
    <row r="247" spans="2:16" x14ac:dyDescent="0.2">
      <c r="C247" s="93"/>
      <c r="D247" s="94"/>
      <c r="E247" s="94"/>
      <c r="F247" s="94"/>
      <c r="G247" s="57"/>
      <c r="H247" s="69"/>
      <c r="I247" s="26"/>
      <c r="J247" s="9"/>
      <c r="K247" s="9"/>
      <c r="L247" s="9"/>
      <c r="M247" s="9"/>
      <c r="N247" s="9"/>
      <c r="O247" s="9"/>
      <c r="P247" s="24"/>
    </row>
    <row r="248" spans="2:16" x14ac:dyDescent="0.2">
      <c r="C248" s="31"/>
      <c r="D248" s="33"/>
      <c r="E248" s="32" t="s">
        <v>13</v>
      </c>
      <c r="F248" s="30"/>
      <c r="G248" s="63">
        <v>2435</v>
      </c>
      <c r="H248" s="75" t="str">
        <f t="shared" ref="H248:H311" si="4">IF(G248&lt;49,"*"," ")</f>
        <v xml:space="preserve"> </v>
      </c>
      <c r="I248" s="53">
        <v>2435</v>
      </c>
      <c r="J248" s="41">
        <v>178054</v>
      </c>
      <c r="K248" s="41">
        <v>73.12</v>
      </c>
      <c r="L248" s="41">
        <v>60</v>
      </c>
      <c r="M248" s="41">
        <v>103</v>
      </c>
      <c r="N248" s="41">
        <v>72</v>
      </c>
      <c r="O248" s="41">
        <v>8.07</v>
      </c>
      <c r="P248" s="49">
        <v>65.09</v>
      </c>
    </row>
    <row r="249" spans="2:16" x14ac:dyDescent="0.2">
      <c r="C249" s="86" t="s">
        <v>16</v>
      </c>
      <c r="D249" s="83" t="s">
        <v>17</v>
      </c>
      <c r="E249" s="6" t="s">
        <v>14</v>
      </c>
      <c r="F249" s="5"/>
      <c r="G249" s="64">
        <v>1188</v>
      </c>
      <c r="H249" s="76" t="str">
        <f t="shared" si="4"/>
        <v xml:space="preserve"> </v>
      </c>
      <c r="I249" s="40">
        <v>1188</v>
      </c>
      <c r="J249" s="19">
        <v>85956</v>
      </c>
      <c r="K249" s="19">
        <v>72.349999999999994</v>
      </c>
      <c r="L249" s="19">
        <v>60</v>
      </c>
      <c r="M249" s="19">
        <v>95</v>
      </c>
      <c r="N249" s="19">
        <v>72</v>
      </c>
      <c r="O249" s="19">
        <v>7.61</v>
      </c>
      <c r="P249" s="38">
        <v>57.97</v>
      </c>
    </row>
    <row r="250" spans="2:16" x14ac:dyDescent="0.2">
      <c r="C250" s="87"/>
      <c r="D250" s="84"/>
      <c r="E250" s="1" t="s">
        <v>15</v>
      </c>
      <c r="F250" s="2"/>
      <c r="G250" s="65">
        <v>1247</v>
      </c>
      <c r="H250" s="77" t="str">
        <f t="shared" si="4"/>
        <v xml:space="preserve"> </v>
      </c>
      <c r="I250" s="37">
        <v>1247</v>
      </c>
      <c r="J250" s="18">
        <v>92098</v>
      </c>
      <c r="K250" s="18">
        <v>73.86</v>
      </c>
      <c r="L250" s="18">
        <v>60</v>
      </c>
      <c r="M250" s="18">
        <v>103</v>
      </c>
      <c r="N250" s="18">
        <v>73</v>
      </c>
      <c r="O250" s="18">
        <v>8.41</v>
      </c>
      <c r="P250" s="39">
        <v>70.77</v>
      </c>
    </row>
    <row r="251" spans="2:16" x14ac:dyDescent="0.2">
      <c r="C251" s="88" t="s">
        <v>18</v>
      </c>
      <c r="D251" s="88" t="s">
        <v>19</v>
      </c>
      <c r="E251" s="6" t="s">
        <v>20</v>
      </c>
      <c r="F251" s="5"/>
      <c r="G251" s="64">
        <v>386</v>
      </c>
      <c r="H251" s="76" t="str">
        <f t="shared" si="4"/>
        <v xml:space="preserve"> </v>
      </c>
      <c r="I251" s="40">
        <v>386</v>
      </c>
      <c r="J251" s="19">
        <v>23991</v>
      </c>
      <c r="K251" s="19">
        <v>62.15</v>
      </c>
      <c r="L251" s="19">
        <v>60</v>
      </c>
      <c r="M251" s="19">
        <v>64</v>
      </c>
      <c r="N251" s="19">
        <v>62</v>
      </c>
      <c r="O251" s="19">
        <v>1.37</v>
      </c>
      <c r="P251" s="38">
        <v>1.88</v>
      </c>
    </row>
    <row r="252" spans="2:16" x14ac:dyDescent="0.2">
      <c r="C252" s="87"/>
      <c r="D252" s="89"/>
      <c r="E252" s="1" t="s">
        <v>21</v>
      </c>
      <c r="F252" s="2"/>
      <c r="G252" s="65">
        <v>484</v>
      </c>
      <c r="H252" s="77" t="str">
        <f t="shared" si="4"/>
        <v xml:space="preserve"> </v>
      </c>
      <c r="I252" s="37">
        <v>484</v>
      </c>
      <c r="J252" s="18">
        <v>32435</v>
      </c>
      <c r="K252" s="18">
        <v>67.010000000000005</v>
      </c>
      <c r="L252" s="18">
        <v>65</v>
      </c>
      <c r="M252" s="18">
        <v>69</v>
      </c>
      <c r="N252" s="18">
        <v>67</v>
      </c>
      <c r="O252" s="18">
        <v>1.38</v>
      </c>
      <c r="P252" s="39">
        <v>1.92</v>
      </c>
    </row>
    <row r="253" spans="2:16" x14ac:dyDescent="0.2">
      <c r="C253" s="87"/>
      <c r="D253" s="89"/>
      <c r="E253" s="1" t="s">
        <v>22</v>
      </c>
      <c r="F253" s="2"/>
      <c r="G253" s="65">
        <v>626</v>
      </c>
      <c r="H253" s="77" t="str">
        <f t="shared" si="4"/>
        <v xml:space="preserve"> </v>
      </c>
      <c r="I253" s="37">
        <v>626</v>
      </c>
      <c r="J253" s="18">
        <v>45110</v>
      </c>
      <c r="K253" s="18">
        <v>72.06</v>
      </c>
      <c r="L253" s="18">
        <v>70</v>
      </c>
      <c r="M253" s="18">
        <v>74</v>
      </c>
      <c r="N253" s="18">
        <v>72</v>
      </c>
      <c r="O253" s="18">
        <v>1.39</v>
      </c>
      <c r="P253" s="39">
        <v>1.95</v>
      </c>
    </row>
    <row r="254" spans="2:16" x14ac:dyDescent="0.2">
      <c r="C254" s="87"/>
      <c r="D254" s="89"/>
      <c r="E254" s="1" t="s">
        <v>23</v>
      </c>
      <c r="F254" s="2"/>
      <c r="G254" s="65">
        <v>400</v>
      </c>
      <c r="H254" s="77" t="str">
        <f t="shared" si="4"/>
        <v xml:space="preserve"> </v>
      </c>
      <c r="I254" s="37">
        <v>400</v>
      </c>
      <c r="J254" s="18">
        <v>30805</v>
      </c>
      <c r="K254" s="18">
        <v>77.010000000000005</v>
      </c>
      <c r="L254" s="18">
        <v>75</v>
      </c>
      <c r="M254" s="18">
        <v>79</v>
      </c>
      <c r="N254" s="18">
        <v>77</v>
      </c>
      <c r="O254" s="18">
        <v>1.43</v>
      </c>
      <c r="P254" s="39">
        <v>2.0499999999999998</v>
      </c>
    </row>
    <row r="255" spans="2:16" x14ac:dyDescent="0.2">
      <c r="C255" s="87"/>
      <c r="D255" s="89"/>
      <c r="E255" s="1" t="s">
        <v>24</v>
      </c>
      <c r="F255" s="2"/>
      <c r="G255" s="65">
        <v>539</v>
      </c>
      <c r="H255" s="77" t="str">
        <f t="shared" si="4"/>
        <v xml:space="preserve"> </v>
      </c>
      <c r="I255" s="37">
        <v>539</v>
      </c>
      <c r="J255" s="18">
        <v>45713</v>
      </c>
      <c r="K255" s="18">
        <v>84.81</v>
      </c>
      <c r="L255" s="18">
        <v>80</v>
      </c>
      <c r="M255" s="18">
        <v>103</v>
      </c>
      <c r="N255" s="18">
        <v>84</v>
      </c>
      <c r="O255" s="18">
        <v>4.29</v>
      </c>
      <c r="P255" s="39">
        <v>18.38</v>
      </c>
    </row>
    <row r="256" spans="2:16" x14ac:dyDescent="0.2">
      <c r="C256" s="87"/>
      <c r="D256" s="89"/>
      <c r="E256" s="1" t="s">
        <v>25</v>
      </c>
      <c r="F256" s="2"/>
      <c r="G256" s="65">
        <v>2049</v>
      </c>
      <c r="H256" s="77" t="str">
        <f t="shared" si="4"/>
        <v xml:space="preserve"> </v>
      </c>
      <c r="I256" s="37">
        <v>2049</v>
      </c>
      <c r="J256" s="18">
        <v>154063</v>
      </c>
      <c r="K256" s="18">
        <v>75.19</v>
      </c>
      <c r="L256" s="18">
        <v>65</v>
      </c>
      <c r="M256" s="18">
        <v>103</v>
      </c>
      <c r="N256" s="18">
        <v>74</v>
      </c>
      <c r="O256" s="18">
        <v>7.08</v>
      </c>
      <c r="P256" s="39">
        <v>50.06</v>
      </c>
    </row>
    <row r="257" spans="3:16" x14ac:dyDescent="0.2">
      <c r="C257" s="87"/>
      <c r="D257" s="89"/>
      <c r="E257" s="1" t="s">
        <v>26</v>
      </c>
      <c r="F257" s="2"/>
      <c r="G257" s="65">
        <v>939</v>
      </c>
      <c r="H257" s="77" t="str">
        <f t="shared" si="4"/>
        <v xml:space="preserve"> </v>
      </c>
      <c r="I257" s="37">
        <v>939</v>
      </c>
      <c r="J257" s="18">
        <v>76518</v>
      </c>
      <c r="K257" s="18">
        <v>81.489999999999995</v>
      </c>
      <c r="L257" s="18">
        <v>75</v>
      </c>
      <c r="M257" s="18">
        <v>103</v>
      </c>
      <c r="N257" s="18">
        <v>80</v>
      </c>
      <c r="O257" s="18">
        <v>5.13</v>
      </c>
      <c r="P257" s="39">
        <v>26.29</v>
      </c>
    </row>
    <row r="258" spans="3:16" x14ac:dyDescent="0.2">
      <c r="C258" s="87"/>
      <c r="D258" s="88" t="s">
        <v>14</v>
      </c>
      <c r="E258" s="6" t="s">
        <v>20</v>
      </c>
      <c r="F258" s="5"/>
      <c r="G258" s="64">
        <v>204</v>
      </c>
      <c r="H258" s="76" t="str">
        <f t="shared" si="4"/>
        <v xml:space="preserve"> </v>
      </c>
      <c r="I258" s="40">
        <v>204</v>
      </c>
      <c r="J258" s="19">
        <v>12681</v>
      </c>
      <c r="K258" s="19">
        <v>62.16</v>
      </c>
      <c r="L258" s="19">
        <v>60</v>
      </c>
      <c r="M258" s="19">
        <v>64</v>
      </c>
      <c r="N258" s="19">
        <v>62</v>
      </c>
      <c r="O258" s="19">
        <v>1.39</v>
      </c>
      <c r="P258" s="38">
        <v>1.92</v>
      </c>
    </row>
    <row r="259" spans="3:16" x14ac:dyDescent="0.2">
      <c r="C259" s="87"/>
      <c r="D259" s="89"/>
      <c r="E259" s="1" t="s">
        <v>21</v>
      </c>
      <c r="F259" s="2"/>
      <c r="G259" s="65">
        <v>254</v>
      </c>
      <c r="H259" s="77" t="str">
        <f t="shared" si="4"/>
        <v xml:space="preserve"> </v>
      </c>
      <c r="I259" s="37">
        <v>254</v>
      </c>
      <c r="J259" s="18">
        <v>17001</v>
      </c>
      <c r="K259" s="18">
        <v>66.930000000000007</v>
      </c>
      <c r="L259" s="18">
        <v>65</v>
      </c>
      <c r="M259" s="18">
        <v>69</v>
      </c>
      <c r="N259" s="18">
        <v>67</v>
      </c>
      <c r="O259" s="18">
        <v>1.41</v>
      </c>
      <c r="P259" s="39">
        <v>1.99</v>
      </c>
    </row>
    <row r="260" spans="3:16" x14ac:dyDescent="0.2">
      <c r="C260" s="87"/>
      <c r="D260" s="89"/>
      <c r="E260" s="1" t="s">
        <v>22</v>
      </c>
      <c r="F260" s="2"/>
      <c r="G260" s="65">
        <v>311</v>
      </c>
      <c r="H260" s="77" t="str">
        <f t="shared" si="4"/>
        <v xml:space="preserve"> </v>
      </c>
      <c r="I260" s="37">
        <v>311</v>
      </c>
      <c r="J260" s="18">
        <v>22436</v>
      </c>
      <c r="K260" s="18">
        <v>72.14</v>
      </c>
      <c r="L260" s="18">
        <v>70</v>
      </c>
      <c r="M260" s="18">
        <v>74</v>
      </c>
      <c r="N260" s="18">
        <v>72</v>
      </c>
      <c r="O260" s="18">
        <v>1.38</v>
      </c>
      <c r="P260" s="39">
        <v>1.91</v>
      </c>
    </row>
    <row r="261" spans="3:16" x14ac:dyDescent="0.2">
      <c r="C261" s="87"/>
      <c r="D261" s="89"/>
      <c r="E261" s="1" t="s">
        <v>23</v>
      </c>
      <c r="F261" s="2"/>
      <c r="G261" s="65">
        <v>202</v>
      </c>
      <c r="H261" s="77" t="str">
        <f t="shared" si="4"/>
        <v xml:space="preserve"> </v>
      </c>
      <c r="I261" s="37">
        <v>202</v>
      </c>
      <c r="J261" s="18">
        <v>15547</v>
      </c>
      <c r="K261" s="18">
        <v>76.97</v>
      </c>
      <c r="L261" s="18">
        <v>75</v>
      </c>
      <c r="M261" s="18">
        <v>79</v>
      </c>
      <c r="N261" s="18">
        <v>77</v>
      </c>
      <c r="O261" s="18">
        <v>1.51</v>
      </c>
      <c r="P261" s="39">
        <v>2.2799999999999998</v>
      </c>
    </row>
    <row r="262" spans="3:16" x14ac:dyDescent="0.2">
      <c r="C262" s="87"/>
      <c r="D262" s="89"/>
      <c r="E262" s="1" t="s">
        <v>24</v>
      </c>
      <c r="F262" s="2"/>
      <c r="G262" s="65">
        <v>217</v>
      </c>
      <c r="H262" s="77" t="str">
        <f t="shared" si="4"/>
        <v xml:space="preserve"> </v>
      </c>
      <c r="I262" s="37">
        <v>217</v>
      </c>
      <c r="J262" s="18">
        <v>18291</v>
      </c>
      <c r="K262" s="18">
        <v>84.29</v>
      </c>
      <c r="L262" s="18">
        <v>80</v>
      </c>
      <c r="M262" s="18">
        <v>95</v>
      </c>
      <c r="N262" s="18">
        <v>84</v>
      </c>
      <c r="O262" s="18">
        <v>3.74</v>
      </c>
      <c r="P262" s="39">
        <v>13.98</v>
      </c>
    </row>
    <row r="263" spans="3:16" x14ac:dyDescent="0.2">
      <c r="C263" s="87"/>
      <c r="D263" s="89"/>
      <c r="E263" s="1" t="s">
        <v>25</v>
      </c>
      <c r="F263" s="2"/>
      <c r="G263" s="65">
        <v>984</v>
      </c>
      <c r="H263" s="77" t="str">
        <f t="shared" si="4"/>
        <v xml:space="preserve"> </v>
      </c>
      <c r="I263" s="37">
        <v>984</v>
      </c>
      <c r="J263" s="18">
        <v>73275</v>
      </c>
      <c r="K263" s="18">
        <v>74.47</v>
      </c>
      <c r="L263" s="18">
        <v>65</v>
      </c>
      <c r="M263" s="18">
        <v>95</v>
      </c>
      <c r="N263" s="18">
        <v>73</v>
      </c>
      <c r="O263" s="18">
        <v>6.6</v>
      </c>
      <c r="P263" s="39">
        <v>43.59</v>
      </c>
    </row>
    <row r="264" spans="3:16" x14ac:dyDescent="0.2">
      <c r="C264" s="87"/>
      <c r="D264" s="89"/>
      <c r="E264" s="1" t="s">
        <v>26</v>
      </c>
      <c r="F264" s="2"/>
      <c r="G264" s="65">
        <v>419</v>
      </c>
      <c r="H264" s="77" t="str">
        <f t="shared" si="4"/>
        <v xml:space="preserve"> </v>
      </c>
      <c r="I264" s="37">
        <v>419</v>
      </c>
      <c r="J264" s="18">
        <v>33838</v>
      </c>
      <c r="K264" s="18">
        <v>80.760000000000005</v>
      </c>
      <c r="L264" s="18">
        <v>75</v>
      </c>
      <c r="M264" s="18">
        <v>95</v>
      </c>
      <c r="N264" s="18">
        <v>80</v>
      </c>
      <c r="O264" s="18">
        <v>4.66</v>
      </c>
      <c r="P264" s="39">
        <v>21.74</v>
      </c>
    </row>
    <row r="265" spans="3:16" x14ac:dyDescent="0.2">
      <c r="C265" s="87"/>
      <c r="D265" s="88" t="s">
        <v>15</v>
      </c>
      <c r="E265" s="6" t="s">
        <v>20</v>
      </c>
      <c r="F265" s="5"/>
      <c r="G265" s="64">
        <v>182</v>
      </c>
      <c r="H265" s="76" t="str">
        <f t="shared" si="4"/>
        <v xml:space="preserve"> </v>
      </c>
      <c r="I265" s="40">
        <v>182</v>
      </c>
      <c r="J265" s="19">
        <v>11310</v>
      </c>
      <c r="K265" s="19">
        <v>62.14</v>
      </c>
      <c r="L265" s="19">
        <v>60</v>
      </c>
      <c r="M265" s="19">
        <v>64</v>
      </c>
      <c r="N265" s="19">
        <v>62</v>
      </c>
      <c r="O265" s="19">
        <v>1.35</v>
      </c>
      <c r="P265" s="38">
        <v>1.83</v>
      </c>
    </row>
    <row r="266" spans="3:16" x14ac:dyDescent="0.2">
      <c r="C266" s="87"/>
      <c r="D266" s="89"/>
      <c r="E266" s="1" t="s">
        <v>21</v>
      </c>
      <c r="F266" s="2"/>
      <c r="G266" s="65">
        <v>230</v>
      </c>
      <c r="H266" s="77" t="str">
        <f t="shared" si="4"/>
        <v xml:space="preserve"> </v>
      </c>
      <c r="I266" s="37">
        <v>230</v>
      </c>
      <c r="J266" s="18">
        <v>15434</v>
      </c>
      <c r="K266" s="18">
        <v>67.099999999999994</v>
      </c>
      <c r="L266" s="18">
        <v>65</v>
      </c>
      <c r="M266" s="18">
        <v>69</v>
      </c>
      <c r="N266" s="18">
        <v>67</v>
      </c>
      <c r="O266" s="18">
        <v>1.35</v>
      </c>
      <c r="P266" s="39">
        <v>1.82</v>
      </c>
    </row>
    <row r="267" spans="3:16" x14ac:dyDescent="0.2">
      <c r="C267" s="87"/>
      <c r="D267" s="89"/>
      <c r="E267" s="1" t="s">
        <v>22</v>
      </c>
      <c r="F267" s="2"/>
      <c r="G267" s="65">
        <v>315</v>
      </c>
      <c r="H267" s="77" t="str">
        <f t="shared" si="4"/>
        <v xml:space="preserve"> </v>
      </c>
      <c r="I267" s="37">
        <v>315</v>
      </c>
      <c r="J267" s="18">
        <v>22674</v>
      </c>
      <c r="K267" s="18">
        <v>71.98</v>
      </c>
      <c r="L267" s="18">
        <v>70</v>
      </c>
      <c r="M267" s="18">
        <v>74</v>
      </c>
      <c r="N267" s="18">
        <v>72</v>
      </c>
      <c r="O267" s="18">
        <v>1.4</v>
      </c>
      <c r="P267" s="39">
        <v>1.97</v>
      </c>
    </row>
    <row r="268" spans="3:16" x14ac:dyDescent="0.2">
      <c r="C268" s="87"/>
      <c r="D268" s="89"/>
      <c r="E268" s="1" t="s">
        <v>23</v>
      </c>
      <c r="F268" s="2"/>
      <c r="G268" s="65">
        <v>198</v>
      </c>
      <c r="H268" s="77" t="str">
        <f t="shared" si="4"/>
        <v xml:space="preserve"> </v>
      </c>
      <c r="I268" s="37">
        <v>198</v>
      </c>
      <c r="J268" s="18">
        <v>15258</v>
      </c>
      <c r="K268" s="18">
        <v>77.06</v>
      </c>
      <c r="L268" s="18">
        <v>75</v>
      </c>
      <c r="M268" s="18">
        <v>79</v>
      </c>
      <c r="N268" s="18">
        <v>77</v>
      </c>
      <c r="O268" s="18">
        <v>1.34</v>
      </c>
      <c r="P268" s="39">
        <v>1.8</v>
      </c>
    </row>
    <row r="269" spans="3:16" x14ac:dyDescent="0.2">
      <c r="C269" s="87"/>
      <c r="D269" s="89"/>
      <c r="E269" s="1" t="s">
        <v>24</v>
      </c>
      <c r="F269" s="2"/>
      <c r="G269" s="65">
        <v>322</v>
      </c>
      <c r="H269" s="77" t="str">
        <f t="shared" si="4"/>
        <v xml:space="preserve"> </v>
      </c>
      <c r="I269" s="37">
        <v>322</v>
      </c>
      <c r="J269" s="18">
        <v>27422</v>
      </c>
      <c r="K269" s="18">
        <v>85.16</v>
      </c>
      <c r="L269" s="18">
        <v>80</v>
      </c>
      <c r="M269" s="18">
        <v>103</v>
      </c>
      <c r="N269" s="18">
        <v>84</v>
      </c>
      <c r="O269" s="18">
        <v>4.59</v>
      </c>
      <c r="P269" s="39">
        <v>21.04</v>
      </c>
    </row>
    <row r="270" spans="3:16" x14ac:dyDescent="0.2">
      <c r="C270" s="87"/>
      <c r="D270" s="89"/>
      <c r="E270" s="1" t="s">
        <v>25</v>
      </c>
      <c r="F270" s="2"/>
      <c r="G270" s="65">
        <v>1065</v>
      </c>
      <c r="H270" s="77" t="str">
        <f t="shared" si="4"/>
        <v xml:space="preserve"> </v>
      </c>
      <c r="I270" s="37">
        <v>1065</v>
      </c>
      <c r="J270" s="18">
        <v>80788</v>
      </c>
      <c r="K270" s="18">
        <v>75.86</v>
      </c>
      <c r="L270" s="18">
        <v>65</v>
      </c>
      <c r="M270" s="18">
        <v>103</v>
      </c>
      <c r="N270" s="18">
        <v>74</v>
      </c>
      <c r="O270" s="18">
        <v>7.42</v>
      </c>
      <c r="P270" s="39">
        <v>55.1</v>
      </c>
    </row>
    <row r="271" spans="3:16" x14ac:dyDescent="0.2">
      <c r="C271" s="87"/>
      <c r="D271" s="89"/>
      <c r="E271" s="1" t="s">
        <v>26</v>
      </c>
      <c r="F271" s="2"/>
      <c r="G271" s="65">
        <v>520</v>
      </c>
      <c r="H271" s="77" t="str">
        <f t="shared" si="4"/>
        <v xml:space="preserve"> </v>
      </c>
      <c r="I271" s="37">
        <v>520</v>
      </c>
      <c r="J271" s="18">
        <v>42680</v>
      </c>
      <c r="K271" s="18">
        <v>82.08</v>
      </c>
      <c r="L271" s="18">
        <v>75</v>
      </c>
      <c r="M271" s="18">
        <v>103</v>
      </c>
      <c r="N271" s="18">
        <v>81</v>
      </c>
      <c r="O271" s="18">
        <v>5.4</v>
      </c>
      <c r="P271" s="39">
        <v>29.19</v>
      </c>
    </row>
    <row r="272" spans="3:16" x14ac:dyDescent="0.2">
      <c r="C272" s="88" t="s">
        <v>27</v>
      </c>
      <c r="D272" s="88" t="s">
        <v>19</v>
      </c>
      <c r="E272" s="6" t="s">
        <v>28</v>
      </c>
      <c r="F272" s="5"/>
      <c r="G272" s="64">
        <v>147</v>
      </c>
      <c r="H272" s="76" t="str">
        <f t="shared" si="4"/>
        <v xml:space="preserve"> </v>
      </c>
      <c r="I272" s="40">
        <v>147</v>
      </c>
      <c r="J272" s="19">
        <v>10278</v>
      </c>
      <c r="K272" s="19">
        <v>69.92</v>
      </c>
      <c r="L272" s="19">
        <v>60</v>
      </c>
      <c r="M272" s="19">
        <v>94</v>
      </c>
      <c r="N272" s="19">
        <v>69</v>
      </c>
      <c r="O272" s="19">
        <v>7.27</v>
      </c>
      <c r="P272" s="38">
        <v>52.88</v>
      </c>
    </row>
    <row r="273" spans="3:16" ht="24" x14ac:dyDescent="0.2">
      <c r="C273" s="87"/>
      <c r="D273" s="89"/>
      <c r="E273" s="1" t="s">
        <v>29</v>
      </c>
      <c r="F273" s="2"/>
      <c r="G273" s="65">
        <v>1706</v>
      </c>
      <c r="H273" s="77" t="str">
        <f t="shared" si="4"/>
        <v xml:space="preserve"> </v>
      </c>
      <c r="I273" s="37">
        <v>1706</v>
      </c>
      <c r="J273" s="18">
        <v>122685</v>
      </c>
      <c r="K273" s="18">
        <v>71.91</v>
      </c>
      <c r="L273" s="18">
        <v>60</v>
      </c>
      <c r="M273" s="18">
        <v>94</v>
      </c>
      <c r="N273" s="18">
        <v>72</v>
      </c>
      <c r="O273" s="18">
        <v>7.26</v>
      </c>
      <c r="P273" s="39">
        <v>52.68</v>
      </c>
    </row>
    <row r="274" spans="3:16" ht="24" x14ac:dyDescent="0.2">
      <c r="C274" s="87"/>
      <c r="D274" s="89"/>
      <c r="E274" s="1" t="s">
        <v>30</v>
      </c>
      <c r="F274" s="2"/>
      <c r="G274" s="65">
        <v>137</v>
      </c>
      <c r="H274" s="77" t="str">
        <f t="shared" si="4"/>
        <v xml:space="preserve"> </v>
      </c>
      <c r="I274" s="37">
        <v>137</v>
      </c>
      <c r="J274" s="18">
        <v>9752</v>
      </c>
      <c r="K274" s="18">
        <v>71.180000000000007</v>
      </c>
      <c r="L274" s="18">
        <v>60</v>
      </c>
      <c r="M274" s="18">
        <v>99</v>
      </c>
      <c r="N274" s="18">
        <v>71</v>
      </c>
      <c r="O274" s="18">
        <v>7.14</v>
      </c>
      <c r="P274" s="39">
        <v>51.03</v>
      </c>
    </row>
    <row r="275" spans="3:16" ht="24" x14ac:dyDescent="0.2">
      <c r="C275" s="87"/>
      <c r="D275" s="89"/>
      <c r="E275" s="1" t="s">
        <v>31</v>
      </c>
      <c r="F275" s="2"/>
      <c r="G275" s="65">
        <v>440</v>
      </c>
      <c r="H275" s="77" t="str">
        <f t="shared" si="4"/>
        <v xml:space="preserve"> </v>
      </c>
      <c r="I275" s="37">
        <v>440</v>
      </c>
      <c r="J275" s="18">
        <v>34961</v>
      </c>
      <c r="K275" s="18">
        <v>79.459999999999994</v>
      </c>
      <c r="L275" s="18">
        <v>61</v>
      </c>
      <c r="M275" s="18">
        <v>103</v>
      </c>
      <c r="N275" s="18">
        <v>80</v>
      </c>
      <c r="O275" s="18">
        <v>8.42</v>
      </c>
      <c r="P275" s="39">
        <v>70.819999999999993</v>
      </c>
    </row>
    <row r="276" spans="3:16" x14ac:dyDescent="0.2">
      <c r="C276" s="87"/>
      <c r="D276" s="89"/>
      <c r="E276" s="1" t="s">
        <v>32</v>
      </c>
      <c r="F276" s="2"/>
      <c r="G276" s="65">
        <v>5</v>
      </c>
      <c r="H276" s="77" t="str">
        <f t="shared" si="4"/>
        <v>*</v>
      </c>
      <c r="I276" s="37">
        <v>5</v>
      </c>
      <c r="J276" s="18">
        <v>378</v>
      </c>
      <c r="K276" s="18">
        <v>75.599999999999994</v>
      </c>
      <c r="L276" s="18">
        <v>63</v>
      </c>
      <c r="M276" s="18">
        <v>90</v>
      </c>
      <c r="N276" s="18">
        <v>75</v>
      </c>
      <c r="O276" s="18">
        <v>9.9499999999999993</v>
      </c>
      <c r="P276" s="39">
        <v>99.04</v>
      </c>
    </row>
    <row r="277" spans="3:16" x14ac:dyDescent="0.2">
      <c r="C277" s="87"/>
      <c r="D277" s="88" t="s">
        <v>14</v>
      </c>
      <c r="E277" s="6" t="s">
        <v>28</v>
      </c>
      <c r="F277" s="5"/>
      <c r="G277" s="64">
        <v>95</v>
      </c>
      <c r="H277" s="76" t="str">
        <f t="shared" si="4"/>
        <v xml:space="preserve"> </v>
      </c>
      <c r="I277" s="40">
        <v>95</v>
      </c>
      <c r="J277" s="19">
        <v>6528</v>
      </c>
      <c r="K277" s="19">
        <v>68.72</v>
      </c>
      <c r="L277" s="19">
        <v>60</v>
      </c>
      <c r="M277" s="19">
        <v>90</v>
      </c>
      <c r="N277" s="19">
        <v>68</v>
      </c>
      <c r="O277" s="19">
        <v>6.49</v>
      </c>
      <c r="P277" s="38">
        <v>42.1</v>
      </c>
    </row>
    <row r="278" spans="3:16" ht="24" x14ac:dyDescent="0.2">
      <c r="C278" s="87"/>
      <c r="D278" s="89"/>
      <c r="E278" s="1" t="s">
        <v>29</v>
      </c>
      <c r="F278" s="2"/>
      <c r="G278" s="65">
        <v>953</v>
      </c>
      <c r="H278" s="77" t="str">
        <f t="shared" si="4"/>
        <v xml:space="preserve"> </v>
      </c>
      <c r="I278" s="37">
        <v>953</v>
      </c>
      <c r="J278" s="18">
        <v>68824</v>
      </c>
      <c r="K278" s="18">
        <v>72.22</v>
      </c>
      <c r="L278" s="18">
        <v>60</v>
      </c>
      <c r="M278" s="18">
        <v>94</v>
      </c>
      <c r="N278" s="18">
        <v>72</v>
      </c>
      <c r="O278" s="18">
        <v>7.38</v>
      </c>
      <c r="P278" s="39">
        <v>54.45</v>
      </c>
    </row>
    <row r="279" spans="3:16" ht="24" x14ac:dyDescent="0.2">
      <c r="C279" s="87"/>
      <c r="D279" s="89"/>
      <c r="E279" s="1" t="s">
        <v>30</v>
      </c>
      <c r="F279" s="2"/>
      <c r="G279" s="65">
        <v>60</v>
      </c>
      <c r="H279" s="77" t="str">
        <f t="shared" si="4"/>
        <v xml:space="preserve"> </v>
      </c>
      <c r="I279" s="37">
        <v>60</v>
      </c>
      <c r="J279" s="18">
        <v>4257</v>
      </c>
      <c r="K279" s="18">
        <v>70.95</v>
      </c>
      <c r="L279" s="18">
        <v>60</v>
      </c>
      <c r="M279" s="18">
        <v>91</v>
      </c>
      <c r="N279" s="18">
        <v>71</v>
      </c>
      <c r="O279" s="18">
        <v>6.43</v>
      </c>
      <c r="P279" s="39">
        <v>41.35</v>
      </c>
    </row>
    <row r="280" spans="3:16" ht="24" x14ac:dyDescent="0.2">
      <c r="C280" s="87"/>
      <c r="D280" s="89"/>
      <c r="E280" s="1" t="s">
        <v>31</v>
      </c>
      <c r="F280" s="2"/>
      <c r="G280" s="65">
        <v>77</v>
      </c>
      <c r="H280" s="77" t="str">
        <f t="shared" si="4"/>
        <v xml:space="preserve"> </v>
      </c>
      <c r="I280" s="37">
        <v>77</v>
      </c>
      <c r="J280" s="18">
        <v>6122</v>
      </c>
      <c r="K280" s="18">
        <v>79.510000000000005</v>
      </c>
      <c r="L280" s="18">
        <v>62</v>
      </c>
      <c r="M280" s="18">
        <v>95</v>
      </c>
      <c r="N280" s="18">
        <v>79</v>
      </c>
      <c r="O280" s="18">
        <v>8.07</v>
      </c>
      <c r="P280" s="39">
        <v>65.16</v>
      </c>
    </row>
    <row r="281" spans="3:16" x14ac:dyDescent="0.2">
      <c r="C281" s="87"/>
      <c r="D281" s="89"/>
      <c r="E281" s="1" t="s">
        <v>32</v>
      </c>
      <c r="F281" s="2"/>
      <c r="G281" s="65">
        <v>3</v>
      </c>
      <c r="H281" s="77" t="str">
        <f t="shared" si="4"/>
        <v>*</v>
      </c>
      <c r="I281" s="37">
        <v>3</v>
      </c>
      <c r="J281" s="18">
        <v>225</v>
      </c>
      <c r="K281" s="18">
        <v>75</v>
      </c>
      <c r="L281" s="18">
        <v>67</v>
      </c>
      <c r="M281" s="18">
        <v>83</v>
      </c>
      <c r="N281" s="18">
        <v>75</v>
      </c>
      <c r="O281" s="18">
        <v>6.53</v>
      </c>
      <c r="P281" s="39">
        <v>42.67</v>
      </c>
    </row>
    <row r="282" spans="3:16" x14ac:dyDescent="0.2">
      <c r="C282" s="87"/>
      <c r="D282" s="88" t="s">
        <v>15</v>
      </c>
      <c r="E282" s="6" t="s">
        <v>28</v>
      </c>
      <c r="F282" s="5"/>
      <c r="G282" s="64">
        <v>52</v>
      </c>
      <c r="H282" s="76" t="str">
        <f t="shared" si="4"/>
        <v xml:space="preserve"> </v>
      </c>
      <c r="I282" s="40">
        <v>52</v>
      </c>
      <c r="J282" s="19">
        <v>3750</v>
      </c>
      <c r="K282" s="19">
        <v>72.12</v>
      </c>
      <c r="L282" s="19">
        <v>60</v>
      </c>
      <c r="M282" s="19">
        <v>94</v>
      </c>
      <c r="N282" s="19">
        <v>70</v>
      </c>
      <c r="O282" s="19">
        <v>8.07</v>
      </c>
      <c r="P282" s="38">
        <v>65.099999999999994</v>
      </c>
    </row>
    <row r="283" spans="3:16" ht="24" x14ac:dyDescent="0.2">
      <c r="C283" s="87"/>
      <c r="D283" s="89"/>
      <c r="E283" s="1" t="s">
        <v>29</v>
      </c>
      <c r="F283" s="2"/>
      <c r="G283" s="65">
        <v>753</v>
      </c>
      <c r="H283" s="77" t="str">
        <f t="shared" si="4"/>
        <v xml:space="preserve"> </v>
      </c>
      <c r="I283" s="37">
        <v>753</v>
      </c>
      <c r="J283" s="18">
        <v>53861</v>
      </c>
      <c r="K283" s="18">
        <v>71.53</v>
      </c>
      <c r="L283" s="18">
        <v>60</v>
      </c>
      <c r="M283" s="18">
        <v>94</v>
      </c>
      <c r="N283" s="18">
        <v>71</v>
      </c>
      <c r="O283" s="18">
        <v>7.08</v>
      </c>
      <c r="P283" s="39">
        <v>50.18</v>
      </c>
    </row>
    <row r="284" spans="3:16" ht="24" x14ac:dyDescent="0.2">
      <c r="C284" s="87"/>
      <c r="D284" s="89"/>
      <c r="E284" s="1" t="s">
        <v>30</v>
      </c>
      <c r="F284" s="2"/>
      <c r="G284" s="65">
        <v>77</v>
      </c>
      <c r="H284" s="77" t="str">
        <f t="shared" si="4"/>
        <v xml:space="preserve"> </v>
      </c>
      <c r="I284" s="37">
        <v>77</v>
      </c>
      <c r="J284" s="18">
        <v>5495</v>
      </c>
      <c r="K284" s="18">
        <v>71.36</v>
      </c>
      <c r="L284" s="18">
        <v>60</v>
      </c>
      <c r="M284" s="18">
        <v>99</v>
      </c>
      <c r="N284" s="18">
        <v>71</v>
      </c>
      <c r="O284" s="18">
        <v>7.65</v>
      </c>
      <c r="P284" s="39">
        <v>58.49</v>
      </c>
    </row>
    <row r="285" spans="3:16" ht="24" x14ac:dyDescent="0.2">
      <c r="C285" s="87"/>
      <c r="D285" s="89"/>
      <c r="E285" s="1" t="s">
        <v>31</v>
      </c>
      <c r="F285" s="2"/>
      <c r="G285" s="65">
        <v>363</v>
      </c>
      <c r="H285" s="77" t="str">
        <f t="shared" si="4"/>
        <v xml:space="preserve"> </v>
      </c>
      <c r="I285" s="37">
        <v>363</v>
      </c>
      <c r="J285" s="18">
        <v>28839</v>
      </c>
      <c r="K285" s="18">
        <v>79.45</v>
      </c>
      <c r="L285" s="18">
        <v>61</v>
      </c>
      <c r="M285" s="18">
        <v>103</v>
      </c>
      <c r="N285" s="18">
        <v>80</v>
      </c>
      <c r="O285" s="18">
        <v>8.49</v>
      </c>
      <c r="P285" s="39">
        <v>72.02</v>
      </c>
    </row>
    <row r="286" spans="3:16" x14ac:dyDescent="0.2">
      <c r="C286" s="87"/>
      <c r="D286" s="89"/>
      <c r="E286" s="1" t="s">
        <v>32</v>
      </c>
      <c r="F286" s="2"/>
      <c r="G286" s="65">
        <v>2</v>
      </c>
      <c r="H286" s="77" t="str">
        <f t="shared" si="4"/>
        <v>*</v>
      </c>
      <c r="I286" s="37">
        <v>2</v>
      </c>
      <c r="J286" s="18">
        <v>153</v>
      </c>
      <c r="K286" s="18">
        <v>76.5</v>
      </c>
      <c r="L286" s="18">
        <v>63</v>
      </c>
      <c r="M286" s="18">
        <v>90</v>
      </c>
      <c r="N286" s="18">
        <v>76.5</v>
      </c>
      <c r="O286" s="18">
        <v>13.5</v>
      </c>
      <c r="P286" s="39">
        <v>182.25</v>
      </c>
    </row>
    <row r="287" spans="3:16" x14ac:dyDescent="0.2">
      <c r="C287" s="88" t="s">
        <v>33</v>
      </c>
      <c r="D287" s="83" t="s">
        <v>17</v>
      </c>
      <c r="E287" s="6" t="s">
        <v>34</v>
      </c>
      <c r="F287" s="5"/>
      <c r="G287" s="64">
        <v>341</v>
      </c>
      <c r="H287" s="76" t="str">
        <f t="shared" si="4"/>
        <v xml:space="preserve"> </v>
      </c>
      <c r="I287" s="40">
        <v>341</v>
      </c>
      <c r="J287" s="19">
        <v>25840</v>
      </c>
      <c r="K287" s="19">
        <v>75.78</v>
      </c>
      <c r="L287" s="19">
        <v>60</v>
      </c>
      <c r="M287" s="19">
        <v>99</v>
      </c>
      <c r="N287" s="19">
        <v>75</v>
      </c>
      <c r="O287" s="19">
        <v>8.7200000000000006</v>
      </c>
      <c r="P287" s="38">
        <v>76.06</v>
      </c>
    </row>
    <row r="288" spans="3:16" x14ac:dyDescent="0.2">
      <c r="C288" s="87"/>
      <c r="D288" s="84"/>
      <c r="E288" s="1" t="s">
        <v>35</v>
      </c>
      <c r="F288" s="2"/>
      <c r="G288" s="65">
        <v>1149</v>
      </c>
      <c r="H288" s="77" t="str">
        <f t="shared" si="4"/>
        <v xml:space="preserve"> </v>
      </c>
      <c r="I288" s="37">
        <v>1149</v>
      </c>
      <c r="J288" s="18">
        <v>83840</v>
      </c>
      <c r="K288" s="18">
        <v>72.97</v>
      </c>
      <c r="L288" s="18">
        <v>60</v>
      </c>
      <c r="M288" s="18">
        <v>103</v>
      </c>
      <c r="N288" s="18">
        <v>72</v>
      </c>
      <c r="O288" s="18">
        <v>7.61</v>
      </c>
      <c r="P288" s="39">
        <v>57.85</v>
      </c>
    </row>
    <row r="289" spans="3:16" ht="24" x14ac:dyDescent="0.2">
      <c r="C289" s="87"/>
      <c r="D289" s="84"/>
      <c r="E289" s="1" t="s">
        <v>36</v>
      </c>
      <c r="F289" s="2"/>
      <c r="G289" s="65">
        <v>659</v>
      </c>
      <c r="H289" s="77" t="str">
        <f t="shared" si="4"/>
        <v xml:space="preserve"> </v>
      </c>
      <c r="I289" s="37">
        <v>659</v>
      </c>
      <c r="J289" s="18">
        <v>48172</v>
      </c>
      <c r="K289" s="18">
        <v>73.099999999999994</v>
      </c>
      <c r="L289" s="18">
        <v>60</v>
      </c>
      <c r="M289" s="18">
        <v>101</v>
      </c>
      <c r="N289" s="18">
        <v>72</v>
      </c>
      <c r="O289" s="18">
        <v>8.4</v>
      </c>
      <c r="P289" s="39">
        <v>70.58</v>
      </c>
    </row>
    <row r="290" spans="3:16" x14ac:dyDescent="0.2">
      <c r="C290" s="87"/>
      <c r="D290" s="84"/>
      <c r="E290" s="1" t="s">
        <v>37</v>
      </c>
      <c r="F290" s="2"/>
      <c r="G290" s="65">
        <v>274</v>
      </c>
      <c r="H290" s="77" t="str">
        <f t="shared" si="4"/>
        <v xml:space="preserve"> </v>
      </c>
      <c r="I290" s="37">
        <v>274</v>
      </c>
      <c r="J290" s="18">
        <v>19300</v>
      </c>
      <c r="K290" s="18">
        <v>70.44</v>
      </c>
      <c r="L290" s="18">
        <v>60</v>
      </c>
      <c r="M290" s="18">
        <v>94</v>
      </c>
      <c r="N290" s="18">
        <v>70</v>
      </c>
      <c r="O290" s="18">
        <v>7.13</v>
      </c>
      <c r="P290" s="39">
        <v>50.81</v>
      </c>
    </row>
    <row r="291" spans="3:16" x14ac:dyDescent="0.2">
      <c r="C291" s="87"/>
      <c r="D291" s="84"/>
      <c r="E291" s="1" t="s">
        <v>32</v>
      </c>
      <c r="F291" s="2"/>
      <c r="G291" s="65">
        <v>12</v>
      </c>
      <c r="H291" s="77" t="str">
        <f t="shared" si="4"/>
        <v>*</v>
      </c>
      <c r="I291" s="37">
        <v>12</v>
      </c>
      <c r="J291" s="18">
        <v>902</v>
      </c>
      <c r="K291" s="18">
        <v>75.17</v>
      </c>
      <c r="L291" s="18">
        <v>63</v>
      </c>
      <c r="M291" s="18">
        <v>88</v>
      </c>
      <c r="N291" s="18">
        <v>73.5</v>
      </c>
      <c r="O291" s="18">
        <v>9.9700000000000006</v>
      </c>
      <c r="P291" s="39">
        <v>99.47</v>
      </c>
    </row>
    <row r="292" spans="3:16" x14ac:dyDescent="0.2">
      <c r="C292" s="88" t="s">
        <v>38</v>
      </c>
      <c r="D292" s="83" t="s">
        <v>17</v>
      </c>
      <c r="E292" s="6" t="s">
        <v>39</v>
      </c>
      <c r="F292" s="5"/>
      <c r="G292" s="64">
        <v>368</v>
      </c>
      <c r="H292" s="76" t="str">
        <f t="shared" si="4"/>
        <v xml:space="preserve"> </v>
      </c>
      <c r="I292" s="40">
        <v>368</v>
      </c>
      <c r="J292" s="19">
        <v>27128</v>
      </c>
      <c r="K292" s="19">
        <v>73.72</v>
      </c>
      <c r="L292" s="19">
        <v>60</v>
      </c>
      <c r="M292" s="19">
        <v>96</v>
      </c>
      <c r="N292" s="19">
        <v>73</v>
      </c>
      <c r="O292" s="19">
        <v>8.02</v>
      </c>
      <c r="P292" s="38">
        <v>64.3</v>
      </c>
    </row>
    <row r="293" spans="3:16" x14ac:dyDescent="0.2">
      <c r="C293" s="87"/>
      <c r="D293" s="84"/>
      <c r="E293" s="1" t="s">
        <v>40</v>
      </c>
      <c r="F293" s="2"/>
      <c r="G293" s="65">
        <v>1591</v>
      </c>
      <c r="H293" s="77" t="str">
        <f t="shared" si="4"/>
        <v xml:space="preserve"> </v>
      </c>
      <c r="I293" s="37">
        <v>1591</v>
      </c>
      <c r="J293" s="18">
        <v>114262</v>
      </c>
      <c r="K293" s="18">
        <v>71.819999999999993</v>
      </c>
      <c r="L293" s="18">
        <v>60</v>
      </c>
      <c r="M293" s="18">
        <v>94</v>
      </c>
      <c r="N293" s="18">
        <v>71</v>
      </c>
      <c r="O293" s="18">
        <v>7.18</v>
      </c>
      <c r="P293" s="39">
        <v>51.52</v>
      </c>
    </row>
    <row r="294" spans="3:16" x14ac:dyDescent="0.2">
      <c r="C294" s="87"/>
      <c r="D294" s="84"/>
      <c r="E294" s="1" t="s">
        <v>41</v>
      </c>
      <c r="F294" s="2"/>
      <c r="G294" s="65">
        <v>151</v>
      </c>
      <c r="H294" s="77" t="str">
        <f t="shared" si="4"/>
        <v xml:space="preserve"> </v>
      </c>
      <c r="I294" s="37">
        <v>151</v>
      </c>
      <c r="J294" s="18">
        <v>10037</v>
      </c>
      <c r="K294" s="18">
        <v>66.47</v>
      </c>
      <c r="L294" s="18">
        <v>60</v>
      </c>
      <c r="M294" s="18">
        <v>93</v>
      </c>
      <c r="N294" s="18">
        <v>65</v>
      </c>
      <c r="O294" s="18">
        <v>5.51</v>
      </c>
      <c r="P294" s="39">
        <v>30.41</v>
      </c>
    </row>
    <row r="295" spans="3:16" x14ac:dyDescent="0.2">
      <c r="C295" s="87"/>
      <c r="D295" s="84"/>
      <c r="E295" s="1" t="s">
        <v>42</v>
      </c>
      <c r="F295" s="2"/>
      <c r="G295" s="65">
        <v>884</v>
      </c>
      <c r="H295" s="77" t="str">
        <f t="shared" si="4"/>
        <v xml:space="preserve"> </v>
      </c>
      <c r="I295" s="37">
        <v>884</v>
      </c>
      <c r="J295" s="18">
        <v>65311</v>
      </c>
      <c r="K295" s="18">
        <v>73.88</v>
      </c>
      <c r="L295" s="18">
        <v>60</v>
      </c>
      <c r="M295" s="18">
        <v>103</v>
      </c>
      <c r="N295" s="18">
        <v>73</v>
      </c>
      <c r="O295" s="18">
        <v>8.75</v>
      </c>
      <c r="P295" s="39">
        <v>76.56</v>
      </c>
    </row>
    <row r="296" spans="3:16" x14ac:dyDescent="0.2">
      <c r="C296" s="87"/>
      <c r="D296" s="84"/>
      <c r="E296" s="1" t="s">
        <v>43</v>
      </c>
      <c r="F296" s="2"/>
      <c r="G296" s="65">
        <v>191</v>
      </c>
      <c r="H296" s="77" t="str">
        <f t="shared" si="4"/>
        <v xml:space="preserve"> </v>
      </c>
      <c r="I296" s="37">
        <v>191</v>
      </c>
      <c r="J296" s="18">
        <v>14805</v>
      </c>
      <c r="K296" s="18">
        <v>77.510000000000005</v>
      </c>
      <c r="L296" s="18">
        <v>60</v>
      </c>
      <c r="M296" s="18">
        <v>97</v>
      </c>
      <c r="N296" s="18">
        <v>77</v>
      </c>
      <c r="O296" s="18">
        <v>8.69</v>
      </c>
      <c r="P296" s="39">
        <v>75.56</v>
      </c>
    </row>
    <row r="297" spans="3:16" x14ac:dyDescent="0.2">
      <c r="C297" s="87"/>
      <c r="D297" s="84"/>
      <c r="E297" s="1" t="s">
        <v>44</v>
      </c>
      <c r="F297" s="2"/>
      <c r="G297" s="65">
        <v>239</v>
      </c>
      <c r="H297" s="77" t="str">
        <f t="shared" si="4"/>
        <v xml:space="preserve"> </v>
      </c>
      <c r="I297" s="37">
        <v>239</v>
      </c>
      <c r="J297" s="18">
        <v>18063</v>
      </c>
      <c r="K297" s="18">
        <v>75.58</v>
      </c>
      <c r="L297" s="18">
        <v>60</v>
      </c>
      <c r="M297" s="18">
        <v>99</v>
      </c>
      <c r="N297" s="18">
        <v>74</v>
      </c>
      <c r="O297" s="18">
        <v>8.2100000000000009</v>
      </c>
      <c r="P297" s="39">
        <v>67.39</v>
      </c>
    </row>
    <row r="298" spans="3:16" x14ac:dyDescent="0.2">
      <c r="C298" s="87"/>
      <c r="D298" s="84"/>
      <c r="E298" s="1" t="s">
        <v>45</v>
      </c>
      <c r="F298" s="2"/>
      <c r="G298" s="65">
        <v>58</v>
      </c>
      <c r="H298" s="77" t="str">
        <f t="shared" si="4"/>
        <v xml:space="preserve"> </v>
      </c>
      <c r="I298" s="37">
        <v>58</v>
      </c>
      <c r="J298" s="18">
        <v>4211</v>
      </c>
      <c r="K298" s="18">
        <v>72.599999999999994</v>
      </c>
      <c r="L298" s="18">
        <v>60</v>
      </c>
      <c r="M298" s="18">
        <v>94</v>
      </c>
      <c r="N298" s="18">
        <v>72</v>
      </c>
      <c r="O298" s="18">
        <v>8.5500000000000007</v>
      </c>
      <c r="P298" s="39">
        <v>73.069999999999993</v>
      </c>
    </row>
    <row r="299" spans="3:16" x14ac:dyDescent="0.2">
      <c r="C299" s="87"/>
      <c r="D299" s="84"/>
      <c r="E299" s="1" t="s">
        <v>46</v>
      </c>
      <c r="F299" s="2"/>
      <c r="G299" s="65">
        <v>32</v>
      </c>
      <c r="H299" s="77" t="str">
        <f t="shared" si="4"/>
        <v>*</v>
      </c>
      <c r="I299" s="37">
        <v>32</v>
      </c>
      <c r="J299" s="18">
        <v>2481</v>
      </c>
      <c r="K299" s="18">
        <v>77.53</v>
      </c>
      <c r="L299" s="18">
        <v>61</v>
      </c>
      <c r="M299" s="18">
        <v>98</v>
      </c>
      <c r="N299" s="18">
        <v>78.5</v>
      </c>
      <c r="O299" s="18">
        <v>11.75</v>
      </c>
      <c r="P299" s="39">
        <v>138.12</v>
      </c>
    </row>
    <row r="300" spans="3:16" x14ac:dyDescent="0.2">
      <c r="C300" s="87"/>
      <c r="D300" s="84"/>
      <c r="E300" s="1" t="s">
        <v>32</v>
      </c>
      <c r="F300" s="2"/>
      <c r="G300" s="65">
        <v>50</v>
      </c>
      <c r="H300" s="77" t="str">
        <f t="shared" si="4"/>
        <v xml:space="preserve"> </v>
      </c>
      <c r="I300" s="37">
        <v>50</v>
      </c>
      <c r="J300" s="18">
        <v>3791</v>
      </c>
      <c r="K300" s="18">
        <v>75.819999999999993</v>
      </c>
      <c r="L300" s="18">
        <v>60</v>
      </c>
      <c r="M300" s="18">
        <v>95</v>
      </c>
      <c r="N300" s="18">
        <v>75.5</v>
      </c>
      <c r="O300" s="18">
        <v>8.7799999999999994</v>
      </c>
      <c r="P300" s="39">
        <v>77.11</v>
      </c>
    </row>
    <row r="301" spans="3:16" ht="24" x14ac:dyDescent="0.2">
      <c r="C301" s="88" t="s">
        <v>47</v>
      </c>
      <c r="D301" s="83" t="s">
        <v>17</v>
      </c>
      <c r="E301" s="6" t="s">
        <v>48</v>
      </c>
      <c r="F301" s="5"/>
      <c r="G301" s="64">
        <v>93</v>
      </c>
      <c r="H301" s="76" t="str">
        <f t="shared" si="4"/>
        <v xml:space="preserve"> </v>
      </c>
      <c r="I301" s="40">
        <v>93</v>
      </c>
      <c r="J301" s="19">
        <v>6897</v>
      </c>
      <c r="K301" s="19">
        <v>74.16</v>
      </c>
      <c r="L301" s="19">
        <v>60</v>
      </c>
      <c r="M301" s="19">
        <v>94</v>
      </c>
      <c r="N301" s="19">
        <v>73</v>
      </c>
      <c r="O301" s="19">
        <v>7.57</v>
      </c>
      <c r="P301" s="38">
        <v>57.25</v>
      </c>
    </row>
    <row r="302" spans="3:16" ht="24" x14ac:dyDescent="0.2">
      <c r="C302" s="87"/>
      <c r="D302" s="84"/>
      <c r="E302" s="1" t="s">
        <v>49</v>
      </c>
      <c r="F302" s="2"/>
      <c r="G302" s="65">
        <v>143</v>
      </c>
      <c r="H302" s="77" t="str">
        <f t="shared" si="4"/>
        <v xml:space="preserve"> </v>
      </c>
      <c r="I302" s="37">
        <v>143</v>
      </c>
      <c r="J302" s="18">
        <v>10158</v>
      </c>
      <c r="K302" s="18">
        <v>71.03</v>
      </c>
      <c r="L302" s="18">
        <v>60</v>
      </c>
      <c r="M302" s="18">
        <v>95</v>
      </c>
      <c r="N302" s="18">
        <v>70</v>
      </c>
      <c r="O302" s="18">
        <v>7.81</v>
      </c>
      <c r="P302" s="39">
        <v>61.01</v>
      </c>
    </row>
    <row r="303" spans="3:16" x14ac:dyDescent="0.2">
      <c r="C303" s="87"/>
      <c r="D303" s="84"/>
      <c r="E303" s="1" t="s">
        <v>50</v>
      </c>
      <c r="F303" s="2"/>
      <c r="G303" s="65">
        <v>148</v>
      </c>
      <c r="H303" s="77" t="str">
        <f t="shared" si="4"/>
        <v xml:space="preserve"> </v>
      </c>
      <c r="I303" s="37">
        <v>148</v>
      </c>
      <c r="J303" s="18">
        <v>10080</v>
      </c>
      <c r="K303" s="18">
        <v>68.11</v>
      </c>
      <c r="L303" s="18">
        <v>60</v>
      </c>
      <c r="M303" s="18">
        <v>90</v>
      </c>
      <c r="N303" s="18">
        <v>66</v>
      </c>
      <c r="O303" s="18">
        <v>6.64</v>
      </c>
      <c r="P303" s="39">
        <v>44.12</v>
      </c>
    </row>
    <row r="304" spans="3:16" x14ac:dyDescent="0.2">
      <c r="C304" s="87"/>
      <c r="D304" s="84"/>
      <c r="E304" s="1" t="s">
        <v>51</v>
      </c>
      <c r="F304" s="2"/>
      <c r="G304" s="65">
        <v>198</v>
      </c>
      <c r="H304" s="77" t="str">
        <f t="shared" si="4"/>
        <v xml:space="preserve"> </v>
      </c>
      <c r="I304" s="37">
        <v>198</v>
      </c>
      <c r="J304" s="18">
        <v>12958</v>
      </c>
      <c r="K304" s="18">
        <v>65.44</v>
      </c>
      <c r="L304" s="18">
        <v>60</v>
      </c>
      <c r="M304" s="18">
        <v>84</v>
      </c>
      <c r="N304" s="18">
        <v>64</v>
      </c>
      <c r="O304" s="18">
        <v>4.63</v>
      </c>
      <c r="P304" s="39">
        <v>21.47</v>
      </c>
    </row>
    <row r="305" spans="3:16" ht="24" x14ac:dyDescent="0.2">
      <c r="C305" s="87"/>
      <c r="D305" s="84"/>
      <c r="E305" s="1" t="s">
        <v>52</v>
      </c>
      <c r="F305" s="2"/>
      <c r="G305" s="65">
        <v>318</v>
      </c>
      <c r="H305" s="77" t="str">
        <f t="shared" si="4"/>
        <v xml:space="preserve"> </v>
      </c>
      <c r="I305" s="37">
        <v>318</v>
      </c>
      <c r="J305" s="18">
        <v>21728</v>
      </c>
      <c r="K305" s="18">
        <v>68.33</v>
      </c>
      <c r="L305" s="18">
        <v>60</v>
      </c>
      <c r="M305" s="18">
        <v>82</v>
      </c>
      <c r="N305" s="18">
        <v>68</v>
      </c>
      <c r="O305" s="18">
        <v>4.9400000000000004</v>
      </c>
      <c r="P305" s="39">
        <v>24.36</v>
      </c>
    </row>
    <row r="306" spans="3:16" ht="24" x14ac:dyDescent="0.2">
      <c r="C306" s="87"/>
      <c r="D306" s="84"/>
      <c r="E306" s="1" t="s">
        <v>53</v>
      </c>
      <c r="F306" s="2"/>
      <c r="G306" s="65">
        <v>900</v>
      </c>
      <c r="H306" s="77" t="str">
        <f t="shared" si="4"/>
        <v xml:space="preserve"> </v>
      </c>
      <c r="I306" s="37">
        <v>900</v>
      </c>
      <c r="J306" s="18">
        <v>61821</v>
      </c>
      <c r="K306" s="18">
        <v>68.69</v>
      </c>
      <c r="L306" s="18">
        <v>60</v>
      </c>
      <c r="M306" s="18">
        <v>95</v>
      </c>
      <c r="N306" s="18">
        <v>67</v>
      </c>
      <c r="O306" s="18">
        <v>6.53</v>
      </c>
      <c r="P306" s="39">
        <v>42.59</v>
      </c>
    </row>
    <row r="307" spans="3:16" ht="24" x14ac:dyDescent="0.2">
      <c r="C307" s="87"/>
      <c r="D307" s="84"/>
      <c r="E307" s="1" t="s">
        <v>54</v>
      </c>
      <c r="F307" s="2"/>
      <c r="G307" s="65">
        <v>1493</v>
      </c>
      <c r="H307" s="77" t="str">
        <f t="shared" si="4"/>
        <v xml:space="preserve"> </v>
      </c>
      <c r="I307" s="37">
        <v>1493</v>
      </c>
      <c r="J307" s="18">
        <v>113013</v>
      </c>
      <c r="K307" s="18">
        <v>75.7</v>
      </c>
      <c r="L307" s="18">
        <v>60</v>
      </c>
      <c r="M307" s="18">
        <v>103</v>
      </c>
      <c r="N307" s="18">
        <v>75</v>
      </c>
      <c r="O307" s="18">
        <v>7.72</v>
      </c>
      <c r="P307" s="39">
        <v>59.61</v>
      </c>
    </row>
    <row r="308" spans="3:16" x14ac:dyDescent="0.2">
      <c r="C308" s="87"/>
      <c r="D308" s="84"/>
      <c r="E308" s="1" t="s">
        <v>32</v>
      </c>
      <c r="F308" s="2"/>
      <c r="G308" s="65">
        <v>42</v>
      </c>
      <c r="H308" s="77" t="str">
        <f t="shared" si="4"/>
        <v>*</v>
      </c>
      <c r="I308" s="37">
        <v>42</v>
      </c>
      <c r="J308" s="18">
        <v>3220</v>
      </c>
      <c r="K308" s="18">
        <v>76.67</v>
      </c>
      <c r="L308" s="18">
        <v>61</v>
      </c>
      <c r="M308" s="18">
        <v>94</v>
      </c>
      <c r="N308" s="18">
        <v>77</v>
      </c>
      <c r="O308" s="18">
        <v>8.56</v>
      </c>
      <c r="P308" s="39">
        <v>73.22</v>
      </c>
    </row>
    <row r="309" spans="3:16" ht="24" x14ac:dyDescent="0.2">
      <c r="C309" s="88" t="s">
        <v>55</v>
      </c>
      <c r="D309" s="83" t="s">
        <v>17</v>
      </c>
      <c r="E309" s="6" t="s">
        <v>48</v>
      </c>
      <c r="F309" s="5"/>
      <c r="G309" s="64">
        <v>118</v>
      </c>
      <c r="H309" s="76" t="str">
        <f t="shared" si="4"/>
        <v xml:space="preserve"> </v>
      </c>
      <c r="I309" s="40">
        <v>118</v>
      </c>
      <c r="J309" s="19">
        <v>9185</v>
      </c>
      <c r="K309" s="19">
        <v>77.84</v>
      </c>
      <c r="L309" s="19">
        <v>60</v>
      </c>
      <c r="M309" s="19">
        <v>96</v>
      </c>
      <c r="N309" s="19">
        <v>78</v>
      </c>
      <c r="O309" s="19">
        <v>8.4700000000000006</v>
      </c>
      <c r="P309" s="38">
        <v>71.73</v>
      </c>
    </row>
    <row r="310" spans="3:16" ht="24" x14ac:dyDescent="0.2">
      <c r="C310" s="87"/>
      <c r="D310" s="84"/>
      <c r="E310" s="1" t="s">
        <v>49</v>
      </c>
      <c r="F310" s="2"/>
      <c r="G310" s="65">
        <v>262</v>
      </c>
      <c r="H310" s="77" t="str">
        <f t="shared" si="4"/>
        <v xml:space="preserve"> </v>
      </c>
      <c r="I310" s="37">
        <v>262</v>
      </c>
      <c r="J310" s="18">
        <v>19503</v>
      </c>
      <c r="K310" s="18">
        <v>74.44</v>
      </c>
      <c r="L310" s="18">
        <v>60</v>
      </c>
      <c r="M310" s="18">
        <v>97</v>
      </c>
      <c r="N310" s="18">
        <v>74</v>
      </c>
      <c r="O310" s="18">
        <v>8.02</v>
      </c>
      <c r="P310" s="39">
        <v>64.28</v>
      </c>
    </row>
    <row r="311" spans="3:16" x14ac:dyDescent="0.2">
      <c r="C311" s="87"/>
      <c r="D311" s="84"/>
      <c r="E311" s="1" t="s">
        <v>50</v>
      </c>
      <c r="F311" s="2"/>
      <c r="G311" s="65">
        <v>486</v>
      </c>
      <c r="H311" s="77" t="str">
        <f t="shared" si="4"/>
        <v xml:space="preserve"> </v>
      </c>
      <c r="I311" s="37">
        <v>486</v>
      </c>
      <c r="J311" s="18">
        <v>35169</v>
      </c>
      <c r="K311" s="18">
        <v>72.36</v>
      </c>
      <c r="L311" s="18">
        <v>60</v>
      </c>
      <c r="M311" s="18">
        <v>95</v>
      </c>
      <c r="N311" s="18">
        <v>72</v>
      </c>
      <c r="O311" s="18">
        <v>7.8</v>
      </c>
      <c r="P311" s="39">
        <v>60.8</v>
      </c>
    </row>
    <row r="312" spans="3:16" x14ac:dyDescent="0.2">
      <c r="C312" s="87"/>
      <c r="D312" s="84"/>
      <c r="E312" s="1" t="s">
        <v>51</v>
      </c>
      <c r="F312" s="2"/>
      <c r="G312" s="65">
        <v>888</v>
      </c>
      <c r="H312" s="77" t="str">
        <f t="shared" ref="H312:H359" si="5">IF(G312&lt;49,"*"," ")</f>
        <v xml:space="preserve"> </v>
      </c>
      <c r="I312" s="37">
        <v>888</v>
      </c>
      <c r="J312" s="18">
        <v>63265</v>
      </c>
      <c r="K312" s="18">
        <v>71.239999999999995</v>
      </c>
      <c r="L312" s="18">
        <v>60</v>
      </c>
      <c r="M312" s="18">
        <v>99</v>
      </c>
      <c r="N312" s="18">
        <v>71</v>
      </c>
      <c r="O312" s="18">
        <v>7.24</v>
      </c>
      <c r="P312" s="39">
        <v>52.4</v>
      </c>
    </row>
    <row r="313" spans="3:16" ht="24" x14ac:dyDescent="0.2">
      <c r="C313" s="87"/>
      <c r="D313" s="84"/>
      <c r="E313" s="1" t="s">
        <v>52</v>
      </c>
      <c r="F313" s="2"/>
      <c r="G313" s="65">
        <v>323</v>
      </c>
      <c r="H313" s="77" t="str">
        <f t="shared" si="5"/>
        <v xml:space="preserve"> </v>
      </c>
      <c r="I313" s="37">
        <v>323</v>
      </c>
      <c r="J313" s="18">
        <v>23357</v>
      </c>
      <c r="K313" s="18">
        <v>72.31</v>
      </c>
      <c r="L313" s="18">
        <v>60</v>
      </c>
      <c r="M313" s="18">
        <v>97</v>
      </c>
      <c r="N313" s="18">
        <v>71</v>
      </c>
      <c r="O313" s="18">
        <v>7.55</v>
      </c>
      <c r="P313" s="39">
        <v>56.96</v>
      </c>
    </row>
    <row r="314" spans="3:16" x14ac:dyDescent="0.2">
      <c r="C314" s="87"/>
      <c r="D314" s="84"/>
      <c r="E314" s="1" t="s">
        <v>56</v>
      </c>
      <c r="F314" s="2"/>
      <c r="G314" s="65">
        <v>275</v>
      </c>
      <c r="H314" s="77" t="str">
        <f t="shared" si="5"/>
        <v xml:space="preserve"> </v>
      </c>
      <c r="I314" s="37">
        <v>275</v>
      </c>
      <c r="J314" s="18">
        <v>21103</v>
      </c>
      <c r="K314" s="18">
        <v>76.739999999999995</v>
      </c>
      <c r="L314" s="18">
        <v>60</v>
      </c>
      <c r="M314" s="18">
        <v>103</v>
      </c>
      <c r="N314" s="18">
        <v>76</v>
      </c>
      <c r="O314" s="18">
        <v>8.77</v>
      </c>
      <c r="P314" s="39">
        <v>76.930000000000007</v>
      </c>
    </row>
    <row r="315" spans="3:16" x14ac:dyDescent="0.2">
      <c r="C315" s="87"/>
      <c r="D315" s="84"/>
      <c r="E315" s="1" t="s">
        <v>57</v>
      </c>
      <c r="F315" s="2"/>
      <c r="G315" s="65">
        <v>32</v>
      </c>
      <c r="H315" s="77" t="str">
        <f t="shared" si="5"/>
        <v>*</v>
      </c>
      <c r="I315" s="37">
        <v>32</v>
      </c>
      <c r="J315" s="18">
        <v>2494</v>
      </c>
      <c r="K315" s="18">
        <v>77.94</v>
      </c>
      <c r="L315" s="18">
        <v>64</v>
      </c>
      <c r="M315" s="18">
        <v>96</v>
      </c>
      <c r="N315" s="18">
        <v>79</v>
      </c>
      <c r="O315" s="18">
        <v>8.67</v>
      </c>
      <c r="P315" s="39">
        <v>75.180000000000007</v>
      </c>
    </row>
    <row r="316" spans="3:16" x14ac:dyDescent="0.2">
      <c r="C316" s="87"/>
      <c r="D316" s="84"/>
      <c r="E316" s="1" t="s">
        <v>32</v>
      </c>
      <c r="F316" s="2"/>
      <c r="G316" s="65">
        <v>51</v>
      </c>
      <c r="H316" s="77" t="str">
        <f t="shared" si="5"/>
        <v xml:space="preserve"> </v>
      </c>
      <c r="I316" s="37">
        <v>51</v>
      </c>
      <c r="J316" s="18">
        <v>3978</v>
      </c>
      <c r="K316" s="18">
        <v>78</v>
      </c>
      <c r="L316" s="18">
        <v>62</v>
      </c>
      <c r="M316" s="18">
        <v>92</v>
      </c>
      <c r="N316" s="18">
        <v>78</v>
      </c>
      <c r="O316" s="18">
        <v>7.54</v>
      </c>
      <c r="P316" s="39">
        <v>56.86</v>
      </c>
    </row>
    <row r="317" spans="3:16" x14ac:dyDescent="0.2">
      <c r="C317" s="88" t="s">
        <v>58</v>
      </c>
      <c r="D317" s="83" t="s">
        <v>17</v>
      </c>
      <c r="E317" s="6" t="s">
        <v>59</v>
      </c>
      <c r="F317" s="5"/>
      <c r="G317" s="64">
        <v>1814</v>
      </c>
      <c r="H317" s="76" t="str">
        <f t="shared" si="5"/>
        <v xml:space="preserve"> </v>
      </c>
      <c r="I317" s="40">
        <v>1814</v>
      </c>
      <c r="J317" s="19">
        <v>133138</v>
      </c>
      <c r="K317" s="19">
        <v>73.39</v>
      </c>
      <c r="L317" s="19">
        <v>60</v>
      </c>
      <c r="M317" s="19">
        <v>103</v>
      </c>
      <c r="N317" s="19">
        <v>73</v>
      </c>
      <c r="O317" s="19">
        <v>8.07</v>
      </c>
      <c r="P317" s="38">
        <v>65.06</v>
      </c>
    </row>
    <row r="318" spans="3:16" ht="24" x14ac:dyDescent="0.2">
      <c r="C318" s="87"/>
      <c r="D318" s="84"/>
      <c r="E318" s="1" t="s">
        <v>60</v>
      </c>
      <c r="F318" s="2"/>
      <c r="G318" s="65">
        <v>307</v>
      </c>
      <c r="H318" s="77" t="str">
        <f t="shared" si="5"/>
        <v xml:space="preserve"> </v>
      </c>
      <c r="I318" s="37">
        <v>307</v>
      </c>
      <c r="J318" s="18">
        <v>21933</v>
      </c>
      <c r="K318" s="18">
        <v>71.44</v>
      </c>
      <c r="L318" s="18">
        <v>60</v>
      </c>
      <c r="M318" s="18">
        <v>94</v>
      </c>
      <c r="N318" s="18">
        <v>71</v>
      </c>
      <c r="O318" s="18">
        <v>7.47</v>
      </c>
      <c r="P318" s="39">
        <v>55.75</v>
      </c>
    </row>
    <row r="319" spans="3:16" x14ac:dyDescent="0.2">
      <c r="C319" s="87"/>
      <c r="D319" s="84"/>
      <c r="E319" s="1" t="s">
        <v>61</v>
      </c>
      <c r="F319" s="2"/>
      <c r="G319" s="65">
        <v>49</v>
      </c>
      <c r="H319" s="77" t="s">
        <v>678</v>
      </c>
      <c r="I319" s="37">
        <v>49</v>
      </c>
      <c r="J319" s="18">
        <v>3589</v>
      </c>
      <c r="K319" s="18">
        <v>73.239999999999995</v>
      </c>
      <c r="L319" s="18">
        <v>60</v>
      </c>
      <c r="M319" s="18">
        <v>91</v>
      </c>
      <c r="N319" s="18">
        <v>74</v>
      </c>
      <c r="O319" s="18">
        <v>7.24</v>
      </c>
      <c r="P319" s="39">
        <v>52.35</v>
      </c>
    </row>
    <row r="320" spans="3:16" ht="36" x14ac:dyDescent="0.2">
      <c r="C320" s="87"/>
      <c r="D320" s="84"/>
      <c r="E320" s="1" t="s">
        <v>62</v>
      </c>
      <c r="F320" s="2"/>
      <c r="G320" s="65">
        <v>211</v>
      </c>
      <c r="H320" s="77" t="str">
        <f t="shared" si="5"/>
        <v xml:space="preserve"> </v>
      </c>
      <c r="I320" s="37">
        <v>211</v>
      </c>
      <c r="J320" s="18">
        <v>15201</v>
      </c>
      <c r="K320" s="18">
        <v>72.040000000000006</v>
      </c>
      <c r="L320" s="18">
        <v>60</v>
      </c>
      <c r="M320" s="18">
        <v>99</v>
      </c>
      <c r="N320" s="18">
        <v>72</v>
      </c>
      <c r="O320" s="18">
        <v>7.61</v>
      </c>
      <c r="P320" s="39">
        <v>57.91</v>
      </c>
    </row>
    <row r="321" spans="3:16" ht="24" x14ac:dyDescent="0.2">
      <c r="C321" s="87"/>
      <c r="D321" s="84"/>
      <c r="E321" s="1" t="s">
        <v>63</v>
      </c>
      <c r="F321" s="2"/>
      <c r="G321" s="65">
        <v>8</v>
      </c>
      <c r="H321" s="77" t="str">
        <f t="shared" si="5"/>
        <v>*</v>
      </c>
      <c r="I321" s="37">
        <v>8</v>
      </c>
      <c r="J321" s="18">
        <v>531</v>
      </c>
      <c r="K321" s="18">
        <v>66.38</v>
      </c>
      <c r="L321" s="18">
        <v>61</v>
      </c>
      <c r="M321" s="18">
        <v>77</v>
      </c>
      <c r="N321" s="18">
        <v>64.5</v>
      </c>
      <c r="O321" s="18">
        <v>5.05</v>
      </c>
      <c r="P321" s="39">
        <v>25.48</v>
      </c>
    </row>
    <row r="322" spans="3:16" x14ac:dyDescent="0.2">
      <c r="C322" s="87"/>
      <c r="D322" s="84"/>
      <c r="E322" s="1" t="s">
        <v>64</v>
      </c>
      <c r="F322" s="2"/>
      <c r="G322" s="65">
        <v>24</v>
      </c>
      <c r="H322" s="77" t="str">
        <f t="shared" si="5"/>
        <v>*</v>
      </c>
      <c r="I322" s="37">
        <v>24</v>
      </c>
      <c r="J322" s="18">
        <v>2020</v>
      </c>
      <c r="K322" s="18">
        <v>84.17</v>
      </c>
      <c r="L322" s="18">
        <v>62</v>
      </c>
      <c r="M322" s="18">
        <v>95</v>
      </c>
      <c r="N322" s="18">
        <v>87</v>
      </c>
      <c r="O322" s="18">
        <v>8.5399999999999991</v>
      </c>
      <c r="P322" s="39">
        <v>72.89</v>
      </c>
    </row>
    <row r="323" spans="3:16" x14ac:dyDescent="0.2">
      <c r="C323" s="87"/>
      <c r="D323" s="84"/>
      <c r="E323" s="1" t="s">
        <v>46</v>
      </c>
      <c r="F323" s="2"/>
      <c r="G323" s="65">
        <v>17</v>
      </c>
      <c r="H323" s="77" t="str">
        <f t="shared" si="5"/>
        <v>*</v>
      </c>
      <c r="I323" s="37">
        <v>17</v>
      </c>
      <c r="J323" s="18">
        <v>1256</v>
      </c>
      <c r="K323" s="18">
        <v>73.88</v>
      </c>
      <c r="L323" s="18">
        <v>60</v>
      </c>
      <c r="M323" s="18">
        <v>97</v>
      </c>
      <c r="N323" s="18">
        <v>73</v>
      </c>
      <c r="O323" s="18">
        <v>9.7200000000000006</v>
      </c>
      <c r="P323" s="39">
        <v>94.57</v>
      </c>
    </row>
    <row r="324" spans="3:16" x14ac:dyDescent="0.2">
      <c r="C324" s="87"/>
      <c r="D324" s="84"/>
      <c r="E324" s="1" t="s">
        <v>32</v>
      </c>
      <c r="F324" s="2"/>
      <c r="G324" s="65">
        <v>5</v>
      </c>
      <c r="H324" s="77" t="str">
        <f t="shared" si="5"/>
        <v>*</v>
      </c>
      <c r="I324" s="37">
        <v>5</v>
      </c>
      <c r="J324" s="18">
        <v>386</v>
      </c>
      <c r="K324" s="18">
        <v>77.2</v>
      </c>
      <c r="L324" s="18">
        <v>63</v>
      </c>
      <c r="M324" s="18">
        <v>86</v>
      </c>
      <c r="N324" s="18">
        <v>83</v>
      </c>
      <c r="O324" s="18">
        <v>8.77</v>
      </c>
      <c r="P324" s="39">
        <v>76.959999999999994</v>
      </c>
    </row>
    <row r="325" spans="3:16" x14ac:dyDescent="0.2">
      <c r="C325" s="87"/>
      <c r="D325" s="84"/>
      <c r="E325" s="1" t="s">
        <v>65</v>
      </c>
      <c r="F325" s="2"/>
      <c r="G325" s="65">
        <v>2121</v>
      </c>
      <c r="H325" s="77" t="str">
        <f t="shared" si="5"/>
        <v xml:space="preserve"> </v>
      </c>
      <c r="I325" s="37">
        <v>2121</v>
      </c>
      <c r="J325" s="18">
        <v>155071</v>
      </c>
      <c r="K325" s="18">
        <v>73.11</v>
      </c>
      <c r="L325" s="18">
        <v>60</v>
      </c>
      <c r="M325" s="18">
        <v>103</v>
      </c>
      <c r="N325" s="18">
        <v>72</v>
      </c>
      <c r="O325" s="18">
        <v>8.01</v>
      </c>
      <c r="P325" s="39">
        <v>64.180000000000007</v>
      </c>
    </row>
    <row r="326" spans="3:16" x14ac:dyDescent="0.2">
      <c r="C326" s="87"/>
      <c r="D326" s="84"/>
      <c r="E326" s="1" t="s">
        <v>66</v>
      </c>
      <c r="F326" s="2"/>
      <c r="G326" s="65">
        <v>260</v>
      </c>
      <c r="H326" s="77" t="str">
        <f t="shared" si="5"/>
        <v xml:space="preserve"> </v>
      </c>
      <c r="I326" s="37">
        <v>260</v>
      </c>
      <c r="J326" s="18">
        <v>18790</v>
      </c>
      <c r="K326" s="18">
        <v>72.27</v>
      </c>
      <c r="L326" s="18">
        <v>60</v>
      </c>
      <c r="M326" s="18">
        <v>99</v>
      </c>
      <c r="N326" s="18">
        <v>72</v>
      </c>
      <c r="O326" s="18">
        <v>7.56</v>
      </c>
      <c r="P326" s="39">
        <v>57.08</v>
      </c>
    </row>
    <row r="327" spans="3:16" ht="24" x14ac:dyDescent="0.2">
      <c r="C327" s="88" t="s">
        <v>67</v>
      </c>
      <c r="D327" s="83" t="s">
        <v>17</v>
      </c>
      <c r="E327" s="6" t="s">
        <v>68</v>
      </c>
      <c r="F327" s="5"/>
      <c r="G327" s="64">
        <v>303</v>
      </c>
      <c r="H327" s="76" t="str">
        <f t="shared" si="5"/>
        <v xml:space="preserve"> </v>
      </c>
      <c r="I327" s="40">
        <v>303</v>
      </c>
      <c r="J327" s="19">
        <v>22208</v>
      </c>
      <c r="K327" s="19">
        <v>73.290000000000006</v>
      </c>
      <c r="L327" s="19">
        <v>60</v>
      </c>
      <c r="M327" s="19">
        <v>96</v>
      </c>
      <c r="N327" s="19">
        <v>72</v>
      </c>
      <c r="O327" s="19">
        <v>9.07</v>
      </c>
      <c r="P327" s="38">
        <v>82.27</v>
      </c>
    </row>
    <row r="328" spans="3:16" ht="36" x14ac:dyDescent="0.2">
      <c r="C328" s="87"/>
      <c r="D328" s="84"/>
      <c r="E328" s="1" t="s">
        <v>69</v>
      </c>
      <c r="F328" s="2"/>
      <c r="G328" s="65">
        <v>1347</v>
      </c>
      <c r="H328" s="77" t="str">
        <f t="shared" si="5"/>
        <v xml:space="preserve"> </v>
      </c>
      <c r="I328" s="37">
        <v>1347</v>
      </c>
      <c r="J328" s="18">
        <v>99073</v>
      </c>
      <c r="K328" s="18">
        <v>73.55</v>
      </c>
      <c r="L328" s="18">
        <v>60</v>
      </c>
      <c r="M328" s="18">
        <v>103</v>
      </c>
      <c r="N328" s="18">
        <v>73</v>
      </c>
      <c r="O328" s="18">
        <v>7.9</v>
      </c>
      <c r="P328" s="39">
        <v>62.34</v>
      </c>
    </row>
    <row r="329" spans="3:16" ht="24" x14ac:dyDescent="0.2">
      <c r="C329" s="87"/>
      <c r="D329" s="84"/>
      <c r="E329" s="1" t="s">
        <v>70</v>
      </c>
      <c r="F329" s="2"/>
      <c r="G329" s="65">
        <v>596</v>
      </c>
      <c r="H329" s="77" t="str">
        <f t="shared" si="5"/>
        <v xml:space="preserve"> </v>
      </c>
      <c r="I329" s="37">
        <v>596</v>
      </c>
      <c r="J329" s="18">
        <v>42856</v>
      </c>
      <c r="K329" s="18">
        <v>71.91</v>
      </c>
      <c r="L329" s="18">
        <v>60</v>
      </c>
      <c r="M329" s="18">
        <v>99</v>
      </c>
      <c r="N329" s="18">
        <v>71</v>
      </c>
      <c r="O329" s="18">
        <v>7.65</v>
      </c>
      <c r="P329" s="39">
        <v>58.51</v>
      </c>
    </row>
    <row r="330" spans="3:16" ht="24" x14ac:dyDescent="0.2">
      <c r="C330" s="87"/>
      <c r="D330" s="84"/>
      <c r="E330" s="1" t="s">
        <v>71</v>
      </c>
      <c r="F330" s="2"/>
      <c r="G330" s="65">
        <v>181</v>
      </c>
      <c r="H330" s="77" t="str">
        <f t="shared" si="5"/>
        <v xml:space="preserve"> </v>
      </c>
      <c r="I330" s="37">
        <v>181</v>
      </c>
      <c r="J330" s="18">
        <v>13317</v>
      </c>
      <c r="K330" s="18">
        <v>73.569999999999993</v>
      </c>
      <c r="L330" s="18">
        <v>60</v>
      </c>
      <c r="M330" s="18">
        <v>97</v>
      </c>
      <c r="N330" s="18">
        <v>73</v>
      </c>
      <c r="O330" s="18">
        <v>8.44</v>
      </c>
      <c r="P330" s="39">
        <v>71.19</v>
      </c>
    </row>
    <row r="331" spans="3:16" x14ac:dyDescent="0.2">
      <c r="C331" s="87"/>
      <c r="D331" s="84"/>
      <c r="E331" s="1" t="s">
        <v>32</v>
      </c>
      <c r="F331" s="2"/>
      <c r="G331" s="65">
        <v>8</v>
      </c>
      <c r="H331" s="77" t="str">
        <f t="shared" si="5"/>
        <v>*</v>
      </c>
      <c r="I331" s="37">
        <v>8</v>
      </c>
      <c r="J331" s="18">
        <v>600</v>
      </c>
      <c r="K331" s="18">
        <v>75</v>
      </c>
      <c r="L331" s="18">
        <v>61</v>
      </c>
      <c r="M331" s="18">
        <v>86</v>
      </c>
      <c r="N331" s="18">
        <v>78.5</v>
      </c>
      <c r="O331" s="18">
        <v>8.94</v>
      </c>
      <c r="P331" s="39">
        <v>80</v>
      </c>
    </row>
    <row r="332" spans="3:16" ht="24" x14ac:dyDescent="0.2">
      <c r="C332" s="88" t="s">
        <v>72</v>
      </c>
      <c r="D332" s="83" t="s">
        <v>17</v>
      </c>
      <c r="E332" s="6" t="s">
        <v>73</v>
      </c>
      <c r="F332" s="5"/>
      <c r="G332" s="64">
        <v>52</v>
      </c>
      <c r="H332" s="76" t="str">
        <f t="shared" si="5"/>
        <v xml:space="preserve"> </v>
      </c>
      <c r="I332" s="40">
        <v>52</v>
      </c>
      <c r="J332" s="19">
        <v>3976</v>
      </c>
      <c r="K332" s="19">
        <v>76.459999999999994</v>
      </c>
      <c r="L332" s="19">
        <v>60</v>
      </c>
      <c r="M332" s="19">
        <v>97</v>
      </c>
      <c r="N332" s="19">
        <v>75.5</v>
      </c>
      <c r="O332" s="19">
        <v>9.6199999999999992</v>
      </c>
      <c r="P332" s="38">
        <v>92.48</v>
      </c>
    </row>
    <row r="333" spans="3:16" ht="36" x14ac:dyDescent="0.2">
      <c r="C333" s="87"/>
      <c r="D333" s="84"/>
      <c r="E333" s="1" t="s">
        <v>74</v>
      </c>
      <c r="F333" s="2"/>
      <c r="G333" s="65">
        <v>186</v>
      </c>
      <c r="H333" s="77" t="str">
        <f t="shared" si="5"/>
        <v xml:space="preserve"> </v>
      </c>
      <c r="I333" s="37">
        <v>186</v>
      </c>
      <c r="J333" s="18">
        <v>14220</v>
      </c>
      <c r="K333" s="18">
        <v>76.45</v>
      </c>
      <c r="L333" s="18">
        <v>61</v>
      </c>
      <c r="M333" s="18">
        <v>97</v>
      </c>
      <c r="N333" s="18">
        <v>76</v>
      </c>
      <c r="O333" s="18">
        <v>9.1999999999999993</v>
      </c>
      <c r="P333" s="39">
        <v>84.66</v>
      </c>
    </row>
    <row r="334" spans="3:16" ht="36" x14ac:dyDescent="0.2">
      <c r="C334" s="87"/>
      <c r="D334" s="84"/>
      <c r="E334" s="1" t="s">
        <v>75</v>
      </c>
      <c r="F334" s="2"/>
      <c r="G334" s="65">
        <v>336</v>
      </c>
      <c r="H334" s="77" t="str">
        <f t="shared" si="5"/>
        <v xml:space="preserve"> </v>
      </c>
      <c r="I334" s="37">
        <v>336</v>
      </c>
      <c r="J334" s="18">
        <v>25161</v>
      </c>
      <c r="K334" s="18">
        <v>74.88</v>
      </c>
      <c r="L334" s="18">
        <v>60</v>
      </c>
      <c r="M334" s="18">
        <v>103</v>
      </c>
      <c r="N334" s="18">
        <v>74</v>
      </c>
      <c r="O334" s="18">
        <v>7.77</v>
      </c>
      <c r="P334" s="39">
        <v>60.36</v>
      </c>
    </row>
    <row r="335" spans="3:16" ht="36" x14ac:dyDescent="0.2">
      <c r="C335" s="87"/>
      <c r="D335" s="84"/>
      <c r="E335" s="1" t="s">
        <v>76</v>
      </c>
      <c r="F335" s="2"/>
      <c r="G335" s="65">
        <v>411</v>
      </c>
      <c r="H335" s="77" t="str">
        <f t="shared" si="5"/>
        <v xml:space="preserve"> </v>
      </c>
      <c r="I335" s="37">
        <v>411</v>
      </c>
      <c r="J335" s="18">
        <v>30421</v>
      </c>
      <c r="K335" s="18">
        <v>74.02</v>
      </c>
      <c r="L335" s="18">
        <v>60</v>
      </c>
      <c r="M335" s="18">
        <v>95</v>
      </c>
      <c r="N335" s="18">
        <v>74</v>
      </c>
      <c r="O335" s="18">
        <v>7.36</v>
      </c>
      <c r="P335" s="39">
        <v>54.19</v>
      </c>
    </row>
    <row r="336" spans="3:16" ht="36" x14ac:dyDescent="0.2">
      <c r="C336" s="87"/>
      <c r="D336" s="84"/>
      <c r="E336" s="1" t="s">
        <v>77</v>
      </c>
      <c r="F336" s="2"/>
      <c r="G336" s="65">
        <v>425</v>
      </c>
      <c r="H336" s="77" t="str">
        <f t="shared" si="5"/>
        <v xml:space="preserve"> </v>
      </c>
      <c r="I336" s="37">
        <v>425</v>
      </c>
      <c r="J336" s="18">
        <v>30959</v>
      </c>
      <c r="K336" s="18">
        <v>72.84</v>
      </c>
      <c r="L336" s="18">
        <v>60</v>
      </c>
      <c r="M336" s="18">
        <v>99</v>
      </c>
      <c r="N336" s="18">
        <v>72</v>
      </c>
      <c r="O336" s="18">
        <v>7.6</v>
      </c>
      <c r="P336" s="39">
        <v>57.78</v>
      </c>
    </row>
    <row r="337" spans="3:16" ht="36" x14ac:dyDescent="0.2">
      <c r="C337" s="87"/>
      <c r="D337" s="84"/>
      <c r="E337" s="1" t="s">
        <v>78</v>
      </c>
      <c r="F337" s="2"/>
      <c r="G337" s="65">
        <v>328</v>
      </c>
      <c r="H337" s="77" t="str">
        <f t="shared" si="5"/>
        <v xml:space="preserve"> </v>
      </c>
      <c r="I337" s="37">
        <v>328</v>
      </c>
      <c r="J337" s="18">
        <v>23751</v>
      </c>
      <c r="K337" s="18">
        <v>72.41</v>
      </c>
      <c r="L337" s="18">
        <v>60</v>
      </c>
      <c r="M337" s="18">
        <v>91</v>
      </c>
      <c r="N337" s="18">
        <v>72</v>
      </c>
      <c r="O337" s="18">
        <v>7.12</v>
      </c>
      <c r="P337" s="39">
        <v>50.7</v>
      </c>
    </row>
    <row r="338" spans="3:16" ht="36" x14ac:dyDescent="0.2">
      <c r="C338" s="87"/>
      <c r="D338" s="84"/>
      <c r="E338" s="1" t="s">
        <v>79</v>
      </c>
      <c r="F338" s="2"/>
      <c r="G338" s="65">
        <v>294</v>
      </c>
      <c r="H338" s="77" t="str">
        <f t="shared" si="5"/>
        <v xml:space="preserve"> </v>
      </c>
      <c r="I338" s="37">
        <v>294</v>
      </c>
      <c r="J338" s="18">
        <v>20812</v>
      </c>
      <c r="K338" s="18">
        <v>70.790000000000006</v>
      </c>
      <c r="L338" s="18">
        <v>60</v>
      </c>
      <c r="M338" s="18">
        <v>94</v>
      </c>
      <c r="N338" s="18">
        <v>70</v>
      </c>
      <c r="O338" s="18">
        <v>7.4</v>
      </c>
      <c r="P338" s="39">
        <v>54.81</v>
      </c>
    </row>
    <row r="339" spans="3:16" ht="36" x14ac:dyDescent="0.2">
      <c r="C339" s="87"/>
      <c r="D339" s="84"/>
      <c r="E339" s="1" t="s">
        <v>80</v>
      </c>
      <c r="F339" s="2"/>
      <c r="G339" s="65">
        <v>194</v>
      </c>
      <c r="H339" s="77" t="str">
        <f t="shared" si="5"/>
        <v xml:space="preserve"> </v>
      </c>
      <c r="I339" s="37">
        <v>194</v>
      </c>
      <c r="J339" s="18">
        <v>13399</v>
      </c>
      <c r="K339" s="18">
        <v>69.069999999999993</v>
      </c>
      <c r="L339" s="18">
        <v>60</v>
      </c>
      <c r="M339" s="18">
        <v>95</v>
      </c>
      <c r="N339" s="18">
        <v>67</v>
      </c>
      <c r="O339" s="18">
        <v>7.1</v>
      </c>
      <c r="P339" s="39">
        <v>50.39</v>
      </c>
    </row>
    <row r="340" spans="3:16" ht="36" x14ac:dyDescent="0.2">
      <c r="C340" s="87"/>
      <c r="D340" s="84"/>
      <c r="E340" s="1" t="s">
        <v>81</v>
      </c>
      <c r="F340" s="2"/>
      <c r="G340" s="65">
        <v>50</v>
      </c>
      <c r="H340" s="77" t="str">
        <f t="shared" si="5"/>
        <v xml:space="preserve"> </v>
      </c>
      <c r="I340" s="37">
        <v>50</v>
      </c>
      <c r="J340" s="18">
        <v>3462</v>
      </c>
      <c r="K340" s="18">
        <v>69.239999999999995</v>
      </c>
      <c r="L340" s="18">
        <v>60</v>
      </c>
      <c r="M340" s="18">
        <v>92</v>
      </c>
      <c r="N340" s="18">
        <v>67</v>
      </c>
      <c r="O340" s="18">
        <v>8.35</v>
      </c>
      <c r="P340" s="39">
        <v>69.7</v>
      </c>
    </row>
    <row r="341" spans="3:16" ht="24" x14ac:dyDescent="0.2">
      <c r="C341" s="87"/>
      <c r="D341" s="84"/>
      <c r="E341" s="1" t="s">
        <v>82</v>
      </c>
      <c r="F341" s="2"/>
      <c r="G341" s="65">
        <v>48</v>
      </c>
      <c r="H341" s="77" t="str">
        <f t="shared" si="5"/>
        <v>*</v>
      </c>
      <c r="I341" s="37">
        <v>48</v>
      </c>
      <c r="J341" s="18">
        <v>3294</v>
      </c>
      <c r="K341" s="18">
        <v>68.63</v>
      </c>
      <c r="L341" s="18">
        <v>60</v>
      </c>
      <c r="M341" s="18">
        <v>90</v>
      </c>
      <c r="N341" s="18">
        <v>66</v>
      </c>
      <c r="O341" s="18">
        <v>7.74</v>
      </c>
      <c r="P341" s="39">
        <v>59.9</v>
      </c>
    </row>
    <row r="342" spans="3:16" x14ac:dyDescent="0.2">
      <c r="C342" s="87"/>
      <c r="D342" s="84"/>
      <c r="E342" s="1" t="s">
        <v>83</v>
      </c>
      <c r="F342" s="2"/>
      <c r="G342" s="65">
        <v>46</v>
      </c>
      <c r="H342" s="77" t="str">
        <f t="shared" si="5"/>
        <v>*</v>
      </c>
      <c r="I342" s="37">
        <v>46</v>
      </c>
      <c r="J342" s="18">
        <v>3542</v>
      </c>
      <c r="K342" s="18">
        <v>77</v>
      </c>
      <c r="L342" s="18">
        <v>60</v>
      </c>
      <c r="M342" s="18">
        <v>93</v>
      </c>
      <c r="N342" s="18">
        <v>78.5</v>
      </c>
      <c r="O342" s="18">
        <v>9.48</v>
      </c>
      <c r="P342" s="39">
        <v>89.96</v>
      </c>
    </row>
    <row r="343" spans="3:16" x14ac:dyDescent="0.2">
      <c r="C343" s="87"/>
      <c r="D343" s="84"/>
      <c r="E343" s="1" t="s">
        <v>32</v>
      </c>
      <c r="F343" s="2"/>
      <c r="G343" s="65">
        <v>65</v>
      </c>
      <c r="H343" s="77" t="str">
        <f t="shared" si="5"/>
        <v xml:space="preserve"> </v>
      </c>
      <c r="I343" s="37">
        <v>65</v>
      </c>
      <c r="J343" s="18">
        <v>5057</v>
      </c>
      <c r="K343" s="18">
        <v>77.8</v>
      </c>
      <c r="L343" s="18">
        <v>61</v>
      </c>
      <c r="M343" s="18">
        <v>99</v>
      </c>
      <c r="N343" s="18">
        <v>77</v>
      </c>
      <c r="O343" s="18">
        <v>8.75</v>
      </c>
      <c r="P343" s="39">
        <v>76.53</v>
      </c>
    </row>
    <row r="344" spans="3:16" x14ac:dyDescent="0.2">
      <c r="C344" s="88" t="s">
        <v>84</v>
      </c>
      <c r="D344" s="83" t="s">
        <v>17</v>
      </c>
      <c r="E344" s="6" t="s">
        <v>85</v>
      </c>
      <c r="F344" s="5"/>
      <c r="G344" s="64">
        <v>315</v>
      </c>
      <c r="H344" s="76" t="str">
        <f t="shared" si="5"/>
        <v xml:space="preserve"> </v>
      </c>
      <c r="I344" s="40">
        <v>315</v>
      </c>
      <c r="J344" s="19">
        <v>22355</v>
      </c>
      <c r="K344" s="19">
        <v>70.97</v>
      </c>
      <c r="L344" s="19">
        <v>60</v>
      </c>
      <c r="M344" s="19">
        <v>93</v>
      </c>
      <c r="N344" s="19">
        <v>71</v>
      </c>
      <c r="O344" s="19">
        <v>7.42</v>
      </c>
      <c r="P344" s="38">
        <v>55</v>
      </c>
    </row>
    <row r="345" spans="3:16" x14ac:dyDescent="0.2">
      <c r="C345" s="87"/>
      <c r="D345" s="84"/>
      <c r="E345" s="1" t="s">
        <v>86</v>
      </c>
      <c r="F345" s="2"/>
      <c r="G345" s="65">
        <v>493</v>
      </c>
      <c r="H345" s="77" t="str">
        <f t="shared" si="5"/>
        <v xml:space="preserve"> </v>
      </c>
      <c r="I345" s="37">
        <v>493</v>
      </c>
      <c r="J345" s="18">
        <v>35528</v>
      </c>
      <c r="K345" s="18">
        <v>72.06</v>
      </c>
      <c r="L345" s="18">
        <v>60</v>
      </c>
      <c r="M345" s="18">
        <v>95</v>
      </c>
      <c r="N345" s="18">
        <v>72</v>
      </c>
      <c r="O345" s="18">
        <v>7.52</v>
      </c>
      <c r="P345" s="39">
        <v>56.58</v>
      </c>
    </row>
    <row r="346" spans="3:16" x14ac:dyDescent="0.2">
      <c r="C346" s="87"/>
      <c r="D346" s="84"/>
      <c r="E346" s="1" t="s">
        <v>87</v>
      </c>
      <c r="F346" s="2"/>
      <c r="G346" s="65">
        <v>981</v>
      </c>
      <c r="H346" s="77" t="str">
        <f t="shared" si="5"/>
        <v xml:space="preserve"> </v>
      </c>
      <c r="I346" s="37">
        <v>981</v>
      </c>
      <c r="J346" s="18">
        <v>71444</v>
      </c>
      <c r="K346" s="18">
        <v>72.83</v>
      </c>
      <c r="L346" s="18">
        <v>60</v>
      </c>
      <c r="M346" s="18">
        <v>99</v>
      </c>
      <c r="N346" s="18">
        <v>72</v>
      </c>
      <c r="O346" s="18">
        <v>7.65</v>
      </c>
      <c r="P346" s="39">
        <v>58.58</v>
      </c>
    </row>
    <row r="347" spans="3:16" x14ac:dyDescent="0.2">
      <c r="C347" s="87"/>
      <c r="D347" s="84"/>
      <c r="E347" s="1" t="s">
        <v>88</v>
      </c>
      <c r="F347" s="2"/>
      <c r="G347" s="65">
        <v>525</v>
      </c>
      <c r="H347" s="77" t="str">
        <f t="shared" si="5"/>
        <v xml:space="preserve"> </v>
      </c>
      <c r="I347" s="37">
        <v>525</v>
      </c>
      <c r="J347" s="18">
        <v>39411</v>
      </c>
      <c r="K347" s="18">
        <v>75.069999999999993</v>
      </c>
      <c r="L347" s="18">
        <v>60</v>
      </c>
      <c r="M347" s="18">
        <v>99</v>
      </c>
      <c r="N347" s="18">
        <v>74</v>
      </c>
      <c r="O347" s="18">
        <v>8.5500000000000007</v>
      </c>
      <c r="P347" s="39">
        <v>73.069999999999993</v>
      </c>
    </row>
    <row r="348" spans="3:16" x14ac:dyDescent="0.2">
      <c r="C348" s="87"/>
      <c r="D348" s="84"/>
      <c r="E348" s="1" t="s">
        <v>89</v>
      </c>
      <c r="F348" s="2"/>
      <c r="G348" s="65">
        <v>113</v>
      </c>
      <c r="H348" s="77" t="str">
        <f t="shared" si="5"/>
        <v xml:space="preserve"> </v>
      </c>
      <c r="I348" s="37">
        <v>113</v>
      </c>
      <c r="J348" s="18">
        <v>8728</v>
      </c>
      <c r="K348" s="18">
        <v>77.239999999999995</v>
      </c>
      <c r="L348" s="18">
        <v>60</v>
      </c>
      <c r="M348" s="18">
        <v>103</v>
      </c>
      <c r="N348" s="18">
        <v>78</v>
      </c>
      <c r="O348" s="18">
        <v>9.7799999999999994</v>
      </c>
      <c r="P348" s="39">
        <v>95.58</v>
      </c>
    </row>
    <row r="349" spans="3:16" x14ac:dyDescent="0.2">
      <c r="C349" s="87"/>
      <c r="D349" s="84"/>
      <c r="E349" s="1" t="s">
        <v>32</v>
      </c>
      <c r="F349" s="2"/>
      <c r="G349" s="65">
        <v>8</v>
      </c>
      <c r="H349" s="77" t="str">
        <f t="shared" si="5"/>
        <v>*</v>
      </c>
      <c r="I349" s="37">
        <v>8</v>
      </c>
      <c r="J349" s="18">
        <v>588</v>
      </c>
      <c r="K349" s="18">
        <v>73.5</v>
      </c>
      <c r="L349" s="18">
        <v>62</v>
      </c>
      <c r="M349" s="18">
        <v>87</v>
      </c>
      <c r="N349" s="18">
        <v>74</v>
      </c>
      <c r="O349" s="18">
        <v>8.9700000000000006</v>
      </c>
      <c r="P349" s="39">
        <v>80.5</v>
      </c>
    </row>
    <row r="350" spans="3:16" ht="24" x14ac:dyDescent="0.2">
      <c r="C350" s="88" t="s">
        <v>90</v>
      </c>
      <c r="D350" s="83" t="s">
        <v>17</v>
      </c>
      <c r="E350" s="6" t="s">
        <v>91</v>
      </c>
      <c r="F350" s="5"/>
      <c r="G350" s="64">
        <v>608</v>
      </c>
      <c r="H350" s="76" t="str">
        <f t="shared" si="5"/>
        <v xml:space="preserve"> </v>
      </c>
      <c r="I350" s="40">
        <v>608</v>
      </c>
      <c r="J350" s="19">
        <v>44425</v>
      </c>
      <c r="K350" s="19">
        <v>73.069999999999993</v>
      </c>
      <c r="L350" s="19">
        <v>60</v>
      </c>
      <c r="M350" s="19">
        <v>99</v>
      </c>
      <c r="N350" s="19">
        <v>73</v>
      </c>
      <c r="O350" s="19">
        <v>8.16</v>
      </c>
      <c r="P350" s="38">
        <v>66.510000000000005</v>
      </c>
    </row>
    <row r="351" spans="3:16" ht="24" x14ac:dyDescent="0.2">
      <c r="C351" s="87"/>
      <c r="D351" s="84"/>
      <c r="E351" s="1" t="s">
        <v>92</v>
      </c>
      <c r="F351" s="2"/>
      <c r="G351" s="65">
        <v>1036</v>
      </c>
      <c r="H351" s="77" t="str">
        <f t="shared" si="5"/>
        <v xml:space="preserve"> </v>
      </c>
      <c r="I351" s="37">
        <v>1036</v>
      </c>
      <c r="J351" s="18">
        <v>75676</v>
      </c>
      <c r="K351" s="18">
        <v>73.05</v>
      </c>
      <c r="L351" s="18">
        <v>60</v>
      </c>
      <c r="M351" s="18">
        <v>103</v>
      </c>
      <c r="N351" s="18">
        <v>72</v>
      </c>
      <c r="O351" s="18">
        <v>8.09</v>
      </c>
      <c r="P351" s="39">
        <v>65.48</v>
      </c>
    </row>
    <row r="352" spans="3:16" ht="24" x14ac:dyDescent="0.2">
      <c r="C352" s="87"/>
      <c r="D352" s="84"/>
      <c r="E352" s="1" t="s">
        <v>93</v>
      </c>
      <c r="F352" s="2"/>
      <c r="G352" s="65">
        <v>567</v>
      </c>
      <c r="H352" s="77" t="str">
        <f t="shared" si="5"/>
        <v xml:space="preserve"> </v>
      </c>
      <c r="I352" s="37">
        <v>567</v>
      </c>
      <c r="J352" s="18">
        <v>41568</v>
      </c>
      <c r="K352" s="18">
        <v>73.31</v>
      </c>
      <c r="L352" s="18">
        <v>60</v>
      </c>
      <c r="M352" s="18">
        <v>101</v>
      </c>
      <c r="N352" s="18">
        <v>72</v>
      </c>
      <c r="O352" s="18">
        <v>7.89</v>
      </c>
      <c r="P352" s="39">
        <v>62.21</v>
      </c>
    </row>
    <row r="353" spans="2:16" x14ac:dyDescent="0.2">
      <c r="C353" s="87"/>
      <c r="D353" s="84"/>
      <c r="E353" s="1" t="s">
        <v>94</v>
      </c>
      <c r="F353" s="2"/>
      <c r="G353" s="65">
        <v>224</v>
      </c>
      <c r="H353" s="77" t="str">
        <f t="shared" si="5"/>
        <v xml:space="preserve"> </v>
      </c>
      <c r="I353" s="37">
        <v>224</v>
      </c>
      <c r="J353" s="18">
        <v>16385</v>
      </c>
      <c r="K353" s="18">
        <v>73.150000000000006</v>
      </c>
      <c r="L353" s="18">
        <v>60</v>
      </c>
      <c r="M353" s="18">
        <v>96</v>
      </c>
      <c r="N353" s="18">
        <v>73</v>
      </c>
      <c r="O353" s="18">
        <v>8.16</v>
      </c>
      <c r="P353" s="39">
        <v>66.62</v>
      </c>
    </row>
    <row r="354" spans="2:16" x14ac:dyDescent="0.2">
      <c r="C354" s="88" t="s">
        <v>95</v>
      </c>
      <c r="D354" s="83" t="s">
        <v>17</v>
      </c>
      <c r="E354" s="6" t="s">
        <v>96</v>
      </c>
      <c r="F354" s="5"/>
      <c r="G354" s="64">
        <v>308</v>
      </c>
      <c r="H354" s="76" t="str">
        <f t="shared" si="5"/>
        <v xml:space="preserve"> </v>
      </c>
      <c r="I354" s="40">
        <v>308</v>
      </c>
      <c r="J354" s="19">
        <v>22508</v>
      </c>
      <c r="K354" s="19">
        <v>73.08</v>
      </c>
      <c r="L354" s="19">
        <v>60</v>
      </c>
      <c r="M354" s="19">
        <v>93</v>
      </c>
      <c r="N354" s="19">
        <v>72</v>
      </c>
      <c r="O354" s="19">
        <v>7.74</v>
      </c>
      <c r="P354" s="38">
        <v>59.97</v>
      </c>
    </row>
    <row r="355" spans="2:16" x14ac:dyDescent="0.2">
      <c r="C355" s="89"/>
      <c r="D355" s="84"/>
      <c r="E355" s="1" t="s">
        <v>97</v>
      </c>
      <c r="F355" s="2"/>
      <c r="G355" s="65">
        <v>728</v>
      </c>
      <c r="H355" s="77" t="str">
        <f t="shared" si="5"/>
        <v xml:space="preserve"> </v>
      </c>
      <c r="I355" s="37">
        <v>728</v>
      </c>
      <c r="J355" s="18">
        <v>52848</v>
      </c>
      <c r="K355" s="18">
        <v>72.59</v>
      </c>
      <c r="L355" s="18">
        <v>60</v>
      </c>
      <c r="M355" s="18">
        <v>103</v>
      </c>
      <c r="N355" s="18">
        <v>72</v>
      </c>
      <c r="O355" s="18">
        <v>7.85</v>
      </c>
      <c r="P355" s="39">
        <v>61.65</v>
      </c>
    </row>
    <row r="356" spans="2:16" ht="24" x14ac:dyDescent="0.2">
      <c r="C356" s="89"/>
      <c r="D356" s="84"/>
      <c r="E356" s="1" t="s">
        <v>98</v>
      </c>
      <c r="F356" s="2"/>
      <c r="G356" s="65">
        <v>474</v>
      </c>
      <c r="H356" s="77" t="str">
        <f t="shared" si="5"/>
        <v xml:space="preserve"> </v>
      </c>
      <c r="I356" s="37">
        <v>474</v>
      </c>
      <c r="J356" s="18">
        <v>35100</v>
      </c>
      <c r="K356" s="18">
        <v>74.05</v>
      </c>
      <c r="L356" s="18">
        <v>60</v>
      </c>
      <c r="M356" s="18">
        <v>101</v>
      </c>
      <c r="N356" s="18">
        <v>73.5</v>
      </c>
      <c r="O356" s="18">
        <v>8.11</v>
      </c>
      <c r="P356" s="39">
        <v>65.84</v>
      </c>
    </row>
    <row r="357" spans="2:16" x14ac:dyDescent="0.2">
      <c r="C357" s="89"/>
      <c r="D357" s="84"/>
      <c r="E357" s="1" t="s">
        <v>99</v>
      </c>
      <c r="F357" s="2"/>
      <c r="G357" s="65">
        <v>402</v>
      </c>
      <c r="H357" s="77" t="str">
        <f t="shared" si="5"/>
        <v xml:space="preserve"> </v>
      </c>
      <c r="I357" s="37">
        <v>402</v>
      </c>
      <c r="J357" s="18">
        <v>29425</v>
      </c>
      <c r="K357" s="18">
        <v>73.2</v>
      </c>
      <c r="L357" s="18">
        <v>60</v>
      </c>
      <c r="M357" s="18">
        <v>98</v>
      </c>
      <c r="N357" s="18">
        <v>72</v>
      </c>
      <c r="O357" s="18">
        <v>8.4</v>
      </c>
      <c r="P357" s="39">
        <v>70.59</v>
      </c>
    </row>
    <row r="358" spans="2:16" x14ac:dyDescent="0.2">
      <c r="C358" s="89"/>
      <c r="D358" s="84"/>
      <c r="E358" s="1" t="s">
        <v>100</v>
      </c>
      <c r="F358" s="2"/>
      <c r="G358" s="65">
        <v>231</v>
      </c>
      <c r="H358" s="77" t="str">
        <f t="shared" si="5"/>
        <v xml:space="preserve"> </v>
      </c>
      <c r="I358" s="37">
        <v>231</v>
      </c>
      <c r="J358" s="18">
        <v>16976</v>
      </c>
      <c r="K358" s="18">
        <v>73.489999999999995</v>
      </c>
      <c r="L358" s="18">
        <v>60</v>
      </c>
      <c r="M358" s="18">
        <v>97</v>
      </c>
      <c r="N358" s="18">
        <v>72</v>
      </c>
      <c r="O358" s="18">
        <v>8.17</v>
      </c>
      <c r="P358" s="39">
        <v>66.78</v>
      </c>
    </row>
    <row r="359" spans="2:16" x14ac:dyDescent="0.2">
      <c r="C359" s="90"/>
      <c r="D359" s="85"/>
      <c r="E359" s="29" t="s">
        <v>101</v>
      </c>
      <c r="F359" s="28"/>
      <c r="G359" s="66">
        <v>292</v>
      </c>
      <c r="H359" s="78" t="str">
        <f t="shared" si="5"/>
        <v xml:space="preserve"> </v>
      </c>
      <c r="I359" s="52">
        <v>292</v>
      </c>
      <c r="J359" s="42">
        <v>21197</v>
      </c>
      <c r="K359" s="42">
        <v>72.59</v>
      </c>
      <c r="L359" s="42">
        <v>60</v>
      </c>
      <c r="M359" s="42">
        <v>99</v>
      </c>
      <c r="N359" s="42">
        <v>72</v>
      </c>
      <c r="O359" s="42">
        <v>8.15</v>
      </c>
      <c r="P359" s="48">
        <v>66.45</v>
      </c>
    </row>
    <row r="360" spans="2:16" x14ac:dyDescent="0.2">
      <c r="G360" s="62"/>
      <c r="H360" s="74"/>
    </row>
    <row r="361" spans="2:16" x14ac:dyDescent="0.2">
      <c r="B361" s="25" t="str">
        <f xml:space="preserve"> HYPERLINK("#'目次'!B10", "[4]")</f>
        <v>[4]</v>
      </c>
      <c r="C361" s="17" t="s">
        <v>123</v>
      </c>
      <c r="G361" s="62"/>
      <c r="H361" s="74"/>
    </row>
    <row r="362" spans="2:16" x14ac:dyDescent="0.2">
      <c r="G362" s="62"/>
      <c r="H362" s="74"/>
    </row>
    <row r="363" spans="2:16" x14ac:dyDescent="0.2">
      <c r="G363" s="62"/>
      <c r="H363" s="74"/>
    </row>
    <row r="364" spans="2:16" x14ac:dyDescent="0.2">
      <c r="C364" s="17" t="s">
        <v>12</v>
      </c>
      <c r="G364" s="62"/>
      <c r="H364" s="74"/>
    </row>
    <row r="365" spans="2:16" ht="48" x14ac:dyDescent="0.2">
      <c r="C365" s="91"/>
      <c r="D365" s="92"/>
      <c r="E365" s="92"/>
      <c r="F365" s="92"/>
      <c r="G365" s="56" t="s">
        <v>13</v>
      </c>
      <c r="H365" s="68"/>
      <c r="I365" s="22" t="s">
        <v>28</v>
      </c>
      <c r="J365" s="10" t="s">
        <v>29</v>
      </c>
      <c r="K365" s="10" t="s">
        <v>124</v>
      </c>
      <c r="L365" s="10" t="s">
        <v>31</v>
      </c>
      <c r="M365" s="23" t="s">
        <v>32</v>
      </c>
    </row>
    <row r="366" spans="2:16" x14ac:dyDescent="0.2">
      <c r="C366" s="93"/>
      <c r="D366" s="94"/>
      <c r="E366" s="94"/>
      <c r="F366" s="94"/>
      <c r="G366" s="57"/>
      <c r="H366" s="69"/>
      <c r="I366" s="26"/>
      <c r="J366" s="9"/>
      <c r="K366" s="9"/>
      <c r="L366" s="9"/>
      <c r="M366" s="24"/>
    </row>
    <row r="367" spans="2:16" x14ac:dyDescent="0.2">
      <c r="C367" s="31"/>
      <c r="D367" s="33"/>
      <c r="E367" s="32" t="s">
        <v>13</v>
      </c>
      <c r="F367" s="30"/>
      <c r="G367" s="58">
        <v>2435</v>
      </c>
      <c r="H367" s="70" t="str">
        <f t="shared" ref="H367:H430" si="6">IF(G367&lt;49,"*"," ")</f>
        <v xml:space="preserve"> </v>
      </c>
      <c r="I367" s="15">
        <v>6.036960985626</v>
      </c>
      <c r="J367" s="15">
        <v>70.061601642710002</v>
      </c>
      <c r="K367" s="15">
        <v>5.6262833675559998</v>
      </c>
      <c r="L367" s="15">
        <v>18.069815195072</v>
      </c>
      <c r="M367" s="34">
        <v>0.20533880903499999</v>
      </c>
    </row>
    <row r="368" spans="2:16" x14ac:dyDescent="0.2">
      <c r="C368" s="86" t="s">
        <v>16</v>
      </c>
      <c r="D368" s="83" t="s">
        <v>17</v>
      </c>
      <c r="E368" s="6" t="s">
        <v>14</v>
      </c>
      <c r="F368" s="5"/>
      <c r="G368" s="59">
        <v>1188</v>
      </c>
      <c r="H368" s="71" t="str">
        <f t="shared" si="6"/>
        <v xml:space="preserve"> </v>
      </c>
      <c r="I368" s="12">
        <v>7.9966329966330001</v>
      </c>
      <c r="J368" s="4">
        <v>80.218855218854998</v>
      </c>
      <c r="K368" s="4">
        <v>5.0505050505050004</v>
      </c>
      <c r="L368" s="4">
        <v>6.4814814814809996</v>
      </c>
      <c r="M368" s="13">
        <v>0.25252525252500002</v>
      </c>
    </row>
    <row r="369" spans="3:13" x14ac:dyDescent="0.2">
      <c r="C369" s="87"/>
      <c r="D369" s="84"/>
      <c r="E369" s="1" t="s">
        <v>15</v>
      </c>
      <c r="F369" s="2"/>
      <c r="G369" s="60">
        <v>1247</v>
      </c>
      <c r="H369" s="72" t="str">
        <f t="shared" si="6"/>
        <v xml:space="preserve"> </v>
      </c>
      <c r="I369" s="11">
        <v>4.1700080192459996</v>
      </c>
      <c r="J369" s="3">
        <v>60.384923817161003</v>
      </c>
      <c r="K369" s="3">
        <v>6.1748195669610002</v>
      </c>
      <c r="L369" s="3">
        <v>29.109863672814999</v>
      </c>
      <c r="M369" s="8">
        <v>0.16038492381700001</v>
      </c>
    </row>
    <row r="370" spans="3:13" x14ac:dyDescent="0.2">
      <c r="C370" s="88" t="s">
        <v>18</v>
      </c>
      <c r="D370" s="88" t="s">
        <v>19</v>
      </c>
      <c r="E370" s="6" t="s">
        <v>20</v>
      </c>
      <c r="F370" s="5"/>
      <c r="G370" s="59">
        <v>386</v>
      </c>
      <c r="H370" s="71" t="str">
        <f t="shared" si="6"/>
        <v xml:space="preserve"> </v>
      </c>
      <c r="I370" s="12">
        <v>10.103626943005001</v>
      </c>
      <c r="J370" s="4">
        <v>80.310880829016</v>
      </c>
      <c r="K370" s="4">
        <v>5.9585492227980001</v>
      </c>
      <c r="L370" s="4">
        <v>3.3678756476679998</v>
      </c>
      <c r="M370" s="13">
        <v>0.25906735751299997</v>
      </c>
    </row>
    <row r="371" spans="3:13" x14ac:dyDescent="0.2">
      <c r="C371" s="87"/>
      <c r="D371" s="89"/>
      <c r="E371" s="1" t="s">
        <v>21</v>
      </c>
      <c r="F371" s="2"/>
      <c r="G371" s="60">
        <v>484</v>
      </c>
      <c r="H371" s="72" t="str">
        <f t="shared" si="6"/>
        <v xml:space="preserve"> </v>
      </c>
      <c r="I371" s="11">
        <v>8.4710743801649997</v>
      </c>
      <c r="J371" s="3">
        <v>74.586776859503999</v>
      </c>
      <c r="K371" s="3">
        <v>7.6446280991739997</v>
      </c>
      <c r="L371" s="3">
        <v>9.0909090909089993</v>
      </c>
      <c r="M371" s="8">
        <v>0.206611570248</v>
      </c>
    </row>
    <row r="372" spans="3:13" x14ac:dyDescent="0.2">
      <c r="C372" s="87"/>
      <c r="D372" s="89"/>
      <c r="E372" s="1" t="s">
        <v>22</v>
      </c>
      <c r="F372" s="2"/>
      <c r="G372" s="60">
        <v>626</v>
      </c>
      <c r="H372" s="72" t="str">
        <f t="shared" si="6"/>
        <v xml:space="preserve"> </v>
      </c>
      <c r="I372" s="11">
        <v>5.5910543130989998</v>
      </c>
      <c r="J372" s="3">
        <v>74.440894568689998</v>
      </c>
      <c r="K372" s="3">
        <v>6.7092651757189996</v>
      </c>
      <c r="L372" s="3">
        <v>13.258785942492</v>
      </c>
      <c r="M372" s="14">
        <v>0</v>
      </c>
    </row>
    <row r="373" spans="3:13" x14ac:dyDescent="0.2">
      <c r="C373" s="87"/>
      <c r="D373" s="89"/>
      <c r="E373" s="1" t="s">
        <v>23</v>
      </c>
      <c r="F373" s="2"/>
      <c r="G373" s="60">
        <v>400</v>
      </c>
      <c r="H373" s="72" t="str">
        <f t="shared" si="6"/>
        <v xml:space="preserve"> </v>
      </c>
      <c r="I373" s="11">
        <v>3.25</v>
      </c>
      <c r="J373" s="3">
        <v>71.5</v>
      </c>
      <c r="K373" s="3">
        <v>5.5</v>
      </c>
      <c r="L373" s="3">
        <v>19.5</v>
      </c>
      <c r="M373" s="8">
        <v>0.25</v>
      </c>
    </row>
    <row r="374" spans="3:13" x14ac:dyDescent="0.2">
      <c r="C374" s="87"/>
      <c r="D374" s="89"/>
      <c r="E374" s="1" t="s">
        <v>24</v>
      </c>
      <c r="F374" s="2"/>
      <c r="G374" s="60">
        <v>539</v>
      </c>
      <c r="H374" s="72" t="str">
        <f t="shared" si="6"/>
        <v xml:space="preserve"> </v>
      </c>
      <c r="I374" s="11">
        <v>3.5250463821890001</v>
      </c>
      <c r="J374" s="3">
        <v>52.504638218924001</v>
      </c>
      <c r="K374" s="3">
        <v>2.4118738404450002</v>
      </c>
      <c r="L374" s="3">
        <v>41.187384044527001</v>
      </c>
      <c r="M374" s="8">
        <v>0.37105751391500003</v>
      </c>
    </row>
    <row r="375" spans="3:13" x14ac:dyDescent="0.2">
      <c r="C375" s="87"/>
      <c r="D375" s="89"/>
      <c r="E375" s="1" t="s">
        <v>25</v>
      </c>
      <c r="F375" s="2"/>
      <c r="G375" s="60">
        <v>2049</v>
      </c>
      <c r="H375" s="72" t="str">
        <f t="shared" si="6"/>
        <v xml:space="preserve"> </v>
      </c>
      <c r="I375" s="11">
        <v>5.270863836018</v>
      </c>
      <c r="J375" s="3">
        <v>68.130795510005001</v>
      </c>
      <c r="K375" s="3">
        <v>5.563689604685</v>
      </c>
      <c r="L375" s="3">
        <v>20.839433870181001</v>
      </c>
      <c r="M375" s="8">
        <v>0.19521717911200001</v>
      </c>
    </row>
    <row r="376" spans="3:13" x14ac:dyDescent="0.2">
      <c r="C376" s="87"/>
      <c r="D376" s="89"/>
      <c r="E376" s="1" t="s">
        <v>26</v>
      </c>
      <c r="F376" s="2"/>
      <c r="G376" s="60">
        <v>939</v>
      </c>
      <c r="H376" s="72" t="str">
        <f t="shared" si="6"/>
        <v xml:space="preserve"> </v>
      </c>
      <c r="I376" s="11">
        <v>3.407880724175</v>
      </c>
      <c r="J376" s="3">
        <v>60.596379126731001</v>
      </c>
      <c r="K376" s="3">
        <v>3.727369542066</v>
      </c>
      <c r="L376" s="3">
        <v>31.948881789137001</v>
      </c>
      <c r="M376" s="8">
        <v>0.31948881789099998</v>
      </c>
    </row>
    <row r="377" spans="3:13" x14ac:dyDescent="0.2">
      <c r="C377" s="87"/>
      <c r="D377" s="88" t="s">
        <v>14</v>
      </c>
      <c r="E377" s="6" t="s">
        <v>20</v>
      </c>
      <c r="F377" s="5"/>
      <c r="G377" s="59">
        <v>204</v>
      </c>
      <c r="H377" s="71" t="str">
        <f t="shared" si="6"/>
        <v xml:space="preserve"> </v>
      </c>
      <c r="I377" s="12">
        <v>14.705882352941</v>
      </c>
      <c r="J377" s="4">
        <v>80.392156862744997</v>
      </c>
      <c r="K377" s="4">
        <v>3.9215686274510002</v>
      </c>
      <c r="L377" s="4">
        <v>0.98039215686299996</v>
      </c>
      <c r="M377" s="27">
        <v>0</v>
      </c>
    </row>
    <row r="378" spans="3:13" x14ac:dyDescent="0.2">
      <c r="C378" s="87"/>
      <c r="D378" s="89"/>
      <c r="E378" s="1" t="s">
        <v>21</v>
      </c>
      <c r="F378" s="2"/>
      <c r="G378" s="60">
        <v>254</v>
      </c>
      <c r="H378" s="72" t="str">
        <f t="shared" si="6"/>
        <v xml:space="preserve"> </v>
      </c>
      <c r="I378" s="11">
        <v>10.629921259843</v>
      </c>
      <c r="J378" s="3">
        <v>79.527559055118004</v>
      </c>
      <c r="K378" s="3">
        <v>6.6929133858269996</v>
      </c>
      <c r="L378" s="3">
        <v>2.7559055118110001</v>
      </c>
      <c r="M378" s="8">
        <v>0.39370078740199999</v>
      </c>
    </row>
    <row r="379" spans="3:13" x14ac:dyDescent="0.2">
      <c r="C379" s="87"/>
      <c r="D379" s="89"/>
      <c r="E379" s="1" t="s">
        <v>22</v>
      </c>
      <c r="F379" s="2"/>
      <c r="G379" s="60">
        <v>311</v>
      </c>
      <c r="H379" s="72" t="str">
        <f t="shared" si="6"/>
        <v xml:space="preserve"> </v>
      </c>
      <c r="I379" s="11">
        <v>7.3954983922829998</v>
      </c>
      <c r="J379" s="3">
        <v>81.028938906752003</v>
      </c>
      <c r="K379" s="3">
        <v>7.3954983922829998</v>
      </c>
      <c r="L379" s="3">
        <v>4.1800643086819997</v>
      </c>
      <c r="M379" s="14">
        <v>0</v>
      </c>
    </row>
    <row r="380" spans="3:13" x14ac:dyDescent="0.2">
      <c r="C380" s="87"/>
      <c r="D380" s="89"/>
      <c r="E380" s="1" t="s">
        <v>23</v>
      </c>
      <c r="F380" s="2"/>
      <c r="G380" s="60">
        <v>202</v>
      </c>
      <c r="H380" s="72" t="str">
        <f t="shared" si="6"/>
        <v xml:space="preserve"> </v>
      </c>
      <c r="I380" s="11">
        <v>3.9603960396039999</v>
      </c>
      <c r="J380" s="3">
        <v>83.168316831683001</v>
      </c>
      <c r="K380" s="3">
        <v>3.4653465346529999</v>
      </c>
      <c r="L380" s="3">
        <v>8.9108910891090005</v>
      </c>
      <c r="M380" s="8">
        <v>0.49504950495</v>
      </c>
    </row>
    <row r="381" spans="3:13" x14ac:dyDescent="0.2">
      <c r="C381" s="87"/>
      <c r="D381" s="89"/>
      <c r="E381" s="1" t="s">
        <v>24</v>
      </c>
      <c r="F381" s="2"/>
      <c r="G381" s="60">
        <v>217</v>
      </c>
      <c r="H381" s="72" t="str">
        <f t="shared" si="6"/>
        <v xml:space="preserve"> </v>
      </c>
      <c r="I381" s="11">
        <v>3.2258064516129998</v>
      </c>
      <c r="J381" s="3">
        <v>76.958525345621993</v>
      </c>
      <c r="K381" s="3">
        <v>2.3041474654380001</v>
      </c>
      <c r="L381" s="3">
        <v>17.050691244239999</v>
      </c>
      <c r="M381" s="8">
        <v>0.46082949308799998</v>
      </c>
    </row>
    <row r="382" spans="3:13" x14ac:dyDescent="0.2">
      <c r="C382" s="87"/>
      <c r="D382" s="89"/>
      <c r="E382" s="1" t="s">
        <v>25</v>
      </c>
      <c r="F382" s="2"/>
      <c r="G382" s="60">
        <v>984</v>
      </c>
      <c r="H382" s="72" t="str">
        <f t="shared" si="6"/>
        <v xml:space="preserve"> </v>
      </c>
      <c r="I382" s="11">
        <v>6.6056910569109997</v>
      </c>
      <c r="J382" s="3">
        <v>80.182926829267998</v>
      </c>
      <c r="K382" s="3">
        <v>5.2845528455280002</v>
      </c>
      <c r="L382" s="3">
        <v>7.6219512195119998</v>
      </c>
      <c r="M382" s="8">
        <v>0.30487804878000002</v>
      </c>
    </row>
    <row r="383" spans="3:13" x14ac:dyDescent="0.2">
      <c r="C383" s="87"/>
      <c r="D383" s="89"/>
      <c r="E383" s="1" t="s">
        <v>26</v>
      </c>
      <c r="F383" s="2"/>
      <c r="G383" s="60">
        <v>419</v>
      </c>
      <c r="H383" s="72" t="str">
        <f t="shared" si="6"/>
        <v xml:space="preserve"> </v>
      </c>
      <c r="I383" s="11">
        <v>3.5799522673030002</v>
      </c>
      <c r="J383" s="3">
        <v>79.952267303103</v>
      </c>
      <c r="K383" s="3">
        <v>2.8639618138420002</v>
      </c>
      <c r="L383" s="3">
        <v>13.126491646778</v>
      </c>
      <c r="M383" s="8">
        <v>0.47732696897400001</v>
      </c>
    </row>
    <row r="384" spans="3:13" x14ac:dyDescent="0.2">
      <c r="C384" s="87"/>
      <c r="D384" s="88" t="s">
        <v>15</v>
      </c>
      <c r="E384" s="6" t="s">
        <v>20</v>
      </c>
      <c r="F384" s="5"/>
      <c r="G384" s="59">
        <v>182</v>
      </c>
      <c r="H384" s="71" t="str">
        <f t="shared" si="6"/>
        <v xml:space="preserve"> </v>
      </c>
      <c r="I384" s="12">
        <v>4.9450549450550003</v>
      </c>
      <c r="J384" s="4">
        <v>80.219780219780006</v>
      </c>
      <c r="K384" s="4">
        <v>8.2417582417579993</v>
      </c>
      <c r="L384" s="4">
        <v>6.0439560439560003</v>
      </c>
      <c r="M384" s="13">
        <v>0.54945054945100003</v>
      </c>
    </row>
    <row r="385" spans="3:13" x14ac:dyDescent="0.2">
      <c r="C385" s="87"/>
      <c r="D385" s="89"/>
      <c r="E385" s="1" t="s">
        <v>21</v>
      </c>
      <c r="F385" s="2"/>
      <c r="G385" s="60">
        <v>230</v>
      </c>
      <c r="H385" s="72" t="str">
        <f t="shared" si="6"/>
        <v xml:space="preserve"> </v>
      </c>
      <c r="I385" s="11">
        <v>6.0869565217390003</v>
      </c>
      <c r="J385" s="3">
        <v>69.130434782609001</v>
      </c>
      <c r="K385" s="3">
        <v>8.6956521739130004</v>
      </c>
      <c r="L385" s="3">
        <v>16.086956521739001</v>
      </c>
      <c r="M385" s="14">
        <v>0</v>
      </c>
    </row>
    <row r="386" spans="3:13" x14ac:dyDescent="0.2">
      <c r="C386" s="87"/>
      <c r="D386" s="89"/>
      <c r="E386" s="1" t="s">
        <v>22</v>
      </c>
      <c r="F386" s="2"/>
      <c r="G386" s="60">
        <v>315</v>
      </c>
      <c r="H386" s="72" t="str">
        <f t="shared" si="6"/>
        <v xml:space="preserve"> </v>
      </c>
      <c r="I386" s="11">
        <v>3.8095238095239998</v>
      </c>
      <c r="J386" s="3">
        <v>67.936507936507994</v>
      </c>
      <c r="K386" s="3">
        <v>6.0317460317459997</v>
      </c>
      <c r="L386" s="3">
        <v>22.222222222222001</v>
      </c>
      <c r="M386" s="14">
        <v>0</v>
      </c>
    </row>
    <row r="387" spans="3:13" x14ac:dyDescent="0.2">
      <c r="C387" s="87"/>
      <c r="D387" s="89"/>
      <c r="E387" s="1" t="s">
        <v>23</v>
      </c>
      <c r="F387" s="2"/>
      <c r="G387" s="60">
        <v>198</v>
      </c>
      <c r="H387" s="72" t="str">
        <f t="shared" si="6"/>
        <v xml:space="preserve"> </v>
      </c>
      <c r="I387" s="11">
        <v>2.5252525252529998</v>
      </c>
      <c r="J387" s="3">
        <v>59.595959595959997</v>
      </c>
      <c r="K387" s="3">
        <v>7.5757575757579998</v>
      </c>
      <c r="L387" s="3">
        <v>30.303030303029999</v>
      </c>
      <c r="M387" s="14">
        <v>0</v>
      </c>
    </row>
    <row r="388" spans="3:13" x14ac:dyDescent="0.2">
      <c r="C388" s="87"/>
      <c r="D388" s="89"/>
      <c r="E388" s="1" t="s">
        <v>24</v>
      </c>
      <c r="F388" s="2"/>
      <c r="G388" s="60">
        <v>322</v>
      </c>
      <c r="H388" s="72" t="str">
        <f t="shared" si="6"/>
        <v xml:space="preserve"> </v>
      </c>
      <c r="I388" s="11">
        <v>3.7267080745340002</v>
      </c>
      <c r="J388" s="3">
        <v>36.024844720497001</v>
      </c>
      <c r="K388" s="3">
        <v>2.4844720496889998</v>
      </c>
      <c r="L388" s="3">
        <v>57.453416149067998</v>
      </c>
      <c r="M388" s="8">
        <v>0.31055900621100002</v>
      </c>
    </row>
    <row r="389" spans="3:13" x14ac:dyDescent="0.2">
      <c r="C389" s="87"/>
      <c r="D389" s="89"/>
      <c r="E389" s="1" t="s">
        <v>25</v>
      </c>
      <c r="F389" s="2"/>
      <c r="G389" s="60">
        <v>1065</v>
      </c>
      <c r="H389" s="72" t="str">
        <f t="shared" si="6"/>
        <v xml:space="preserve"> </v>
      </c>
      <c r="I389" s="11">
        <v>4.0375586854460002</v>
      </c>
      <c r="J389" s="3">
        <v>56.995305164318999</v>
      </c>
      <c r="K389" s="3">
        <v>5.8215962441310003</v>
      </c>
      <c r="L389" s="3">
        <v>33.051643192488001</v>
      </c>
      <c r="M389" s="8">
        <v>9.3896713615000002E-2</v>
      </c>
    </row>
    <row r="390" spans="3:13" x14ac:dyDescent="0.2">
      <c r="C390" s="87"/>
      <c r="D390" s="89"/>
      <c r="E390" s="1" t="s">
        <v>26</v>
      </c>
      <c r="F390" s="2"/>
      <c r="G390" s="60">
        <v>520</v>
      </c>
      <c r="H390" s="72" t="str">
        <f t="shared" si="6"/>
        <v xml:space="preserve"> </v>
      </c>
      <c r="I390" s="11">
        <v>3.2692307692310001</v>
      </c>
      <c r="J390" s="3">
        <v>45</v>
      </c>
      <c r="K390" s="3">
        <v>4.4230769230769997</v>
      </c>
      <c r="L390" s="3">
        <v>47.115384615384997</v>
      </c>
      <c r="M390" s="8">
        <v>0.19230769230799999</v>
      </c>
    </row>
    <row r="391" spans="3:13" x14ac:dyDescent="0.2">
      <c r="C391" s="88" t="s">
        <v>27</v>
      </c>
      <c r="D391" s="88" t="s">
        <v>19</v>
      </c>
      <c r="E391" s="6" t="s">
        <v>28</v>
      </c>
      <c r="F391" s="5"/>
      <c r="G391" s="59">
        <v>147</v>
      </c>
      <c r="H391" s="71" t="str">
        <f t="shared" si="6"/>
        <v xml:space="preserve"> </v>
      </c>
      <c r="I391" s="12">
        <v>100</v>
      </c>
      <c r="J391" s="20">
        <v>0</v>
      </c>
      <c r="K391" s="20">
        <v>0</v>
      </c>
      <c r="L391" s="20">
        <v>0</v>
      </c>
      <c r="M391" s="27">
        <v>0</v>
      </c>
    </row>
    <row r="392" spans="3:13" ht="24" x14ac:dyDescent="0.2">
      <c r="C392" s="87"/>
      <c r="D392" s="89"/>
      <c r="E392" s="1" t="s">
        <v>29</v>
      </c>
      <c r="F392" s="2"/>
      <c r="G392" s="60">
        <v>1706</v>
      </c>
      <c r="H392" s="72" t="str">
        <f t="shared" si="6"/>
        <v xml:space="preserve"> </v>
      </c>
      <c r="I392" s="21">
        <v>0</v>
      </c>
      <c r="J392" s="3">
        <v>100</v>
      </c>
      <c r="K392" s="7">
        <v>0</v>
      </c>
      <c r="L392" s="7">
        <v>0</v>
      </c>
      <c r="M392" s="14">
        <v>0</v>
      </c>
    </row>
    <row r="393" spans="3:13" ht="24" x14ac:dyDescent="0.2">
      <c r="C393" s="87"/>
      <c r="D393" s="89"/>
      <c r="E393" s="1" t="s">
        <v>30</v>
      </c>
      <c r="F393" s="2"/>
      <c r="G393" s="60">
        <v>137</v>
      </c>
      <c r="H393" s="72" t="str">
        <f t="shared" si="6"/>
        <v xml:space="preserve"> </v>
      </c>
      <c r="I393" s="21">
        <v>0</v>
      </c>
      <c r="J393" s="7">
        <v>0</v>
      </c>
      <c r="K393" s="3">
        <v>100</v>
      </c>
      <c r="L393" s="7">
        <v>0</v>
      </c>
      <c r="M393" s="14">
        <v>0</v>
      </c>
    </row>
    <row r="394" spans="3:13" ht="24" x14ac:dyDescent="0.2">
      <c r="C394" s="87"/>
      <c r="D394" s="89"/>
      <c r="E394" s="1" t="s">
        <v>31</v>
      </c>
      <c r="F394" s="2"/>
      <c r="G394" s="60">
        <v>440</v>
      </c>
      <c r="H394" s="72" t="str">
        <f t="shared" si="6"/>
        <v xml:space="preserve"> </v>
      </c>
      <c r="I394" s="21">
        <v>0</v>
      </c>
      <c r="J394" s="7">
        <v>0</v>
      </c>
      <c r="K394" s="7">
        <v>0</v>
      </c>
      <c r="L394" s="3">
        <v>100</v>
      </c>
      <c r="M394" s="14">
        <v>0</v>
      </c>
    </row>
    <row r="395" spans="3:13" x14ac:dyDescent="0.2">
      <c r="C395" s="87"/>
      <c r="D395" s="89"/>
      <c r="E395" s="1" t="s">
        <v>32</v>
      </c>
      <c r="F395" s="2"/>
      <c r="G395" s="60">
        <v>5</v>
      </c>
      <c r="H395" s="72" t="str">
        <f t="shared" si="6"/>
        <v>*</v>
      </c>
      <c r="I395" s="21">
        <v>0</v>
      </c>
      <c r="J395" s="7">
        <v>0</v>
      </c>
      <c r="K395" s="7">
        <v>0</v>
      </c>
      <c r="L395" s="7">
        <v>0</v>
      </c>
      <c r="M395" s="8">
        <v>100</v>
      </c>
    </row>
    <row r="396" spans="3:13" x14ac:dyDescent="0.2">
      <c r="C396" s="87"/>
      <c r="D396" s="88" t="s">
        <v>14</v>
      </c>
      <c r="E396" s="6" t="s">
        <v>28</v>
      </c>
      <c r="F396" s="5"/>
      <c r="G396" s="59">
        <v>95</v>
      </c>
      <c r="H396" s="71" t="str">
        <f t="shared" si="6"/>
        <v xml:space="preserve"> </v>
      </c>
      <c r="I396" s="12">
        <v>100</v>
      </c>
      <c r="J396" s="20">
        <v>0</v>
      </c>
      <c r="K396" s="20">
        <v>0</v>
      </c>
      <c r="L396" s="20">
        <v>0</v>
      </c>
      <c r="M396" s="27">
        <v>0</v>
      </c>
    </row>
    <row r="397" spans="3:13" ht="24" x14ac:dyDescent="0.2">
      <c r="C397" s="87"/>
      <c r="D397" s="89"/>
      <c r="E397" s="1" t="s">
        <v>29</v>
      </c>
      <c r="F397" s="2"/>
      <c r="G397" s="60">
        <v>953</v>
      </c>
      <c r="H397" s="72" t="str">
        <f t="shared" si="6"/>
        <v xml:space="preserve"> </v>
      </c>
      <c r="I397" s="21">
        <v>0</v>
      </c>
      <c r="J397" s="3">
        <v>100</v>
      </c>
      <c r="K397" s="7">
        <v>0</v>
      </c>
      <c r="L397" s="7">
        <v>0</v>
      </c>
      <c r="M397" s="14">
        <v>0</v>
      </c>
    </row>
    <row r="398" spans="3:13" ht="24" x14ac:dyDescent="0.2">
      <c r="C398" s="87"/>
      <c r="D398" s="89"/>
      <c r="E398" s="1" t="s">
        <v>30</v>
      </c>
      <c r="F398" s="2"/>
      <c r="G398" s="60">
        <v>60</v>
      </c>
      <c r="H398" s="72" t="str">
        <f t="shared" si="6"/>
        <v xml:space="preserve"> </v>
      </c>
      <c r="I398" s="21">
        <v>0</v>
      </c>
      <c r="J398" s="7">
        <v>0</v>
      </c>
      <c r="K398" s="3">
        <v>100</v>
      </c>
      <c r="L398" s="7">
        <v>0</v>
      </c>
      <c r="M398" s="14">
        <v>0</v>
      </c>
    </row>
    <row r="399" spans="3:13" ht="24" x14ac:dyDescent="0.2">
      <c r="C399" s="87"/>
      <c r="D399" s="89"/>
      <c r="E399" s="1" t="s">
        <v>31</v>
      </c>
      <c r="F399" s="2"/>
      <c r="G399" s="60">
        <v>77</v>
      </c>
      <c r="H399" s="72" t="str">
        <f t="shared" si="6"/>
        <v xml:space="preserve"> </v>
      </c>
      <c r="I399" s="21">
        <v>0</v>
      </c>
      <c r="J399" s="7">
        <v>0</v>
      </c>
      <c r="K399" s="7">
        <v>0</v>
      </c>
      <c r="L399" s="3">
        <v>100</v>
      </c>
      <c r="M399" s="14">
        <v>0</v>
      </c>
    </row>
    <row r="400" spans="3:13" x14ac:dyDescent="0.2">
      <c r="C400" s="87"/>
      <c r="D400" s="89"/>
      <c r="E400" s="1" t="s">
        <v>32</v>
      </c>
      <c r="F400" s="2"/>
      <c r="G400" s="60">
        <v>3</v>
      </c>
      <c r="H400" s="72" t="str">
        <f t="shared" si="6"/>
        <v>*</v>
      </c>
      <c r="I400" s="21">
        <v>0</v>
      </c>
      <c r="J400" s="7">
        <v>0</v>
      </c>
      <c r="K400" s="7">
        <v>0</v>
      </c>
      <c r="L400" s="7">
        <v>0</v>
      </c>
      <c r="M400" s="8">
        <v>100</v>
      </c>
    </row>
    <row r="401" spans="3:13" x14ac:dyDescent="0.2">
      <c r="C401" s="87"/>
      <c r="D401" s="88" t="s">
        <v>15</v>
      </c>
      <c r="E401" s="6" t="s">
        <v>28</v>
      </c>
      <c r="F401" s="5"/>
      <c r="G401" s="59">
        <v>52</v>
      </c>
      <c r="H401" s="71" t="str">
        <f t="shared" si="6"/>
        <v xml:space="preserve"> </v>
      </c>
      <c r="I401" s="12">
        <v>100</v>
      </c>
      <c r="J401" s="20">
        <v>0</v>
      </c>
      <c r="K401" s="20">
        <v>0</v>
      </c>
      <c r="L401" s="20">
        <v>0</v>
      </c>
      <c r="M401" s="27">
        <v>0</v>
      </c>
    </row>
    <row r="402" spans="3:13" ht="24" x14ac:dyDescent="0.2">
      <c r="C402" s="87"/>
      <c r="D402" s="89"/>
      <c r="E402" s="1" t="s">
        <v>29</v>
      </c>
      <c r="F402" s="2"/>
      <c r="G402" s="60">
        <v>753</v>
      </c>
      <c r="H402" s="72" t="str">
        <f t="shared" si="6"/>
        <v xml:space="preserve"> </v>
      </c>
      <c r="I402" s="21">
        <v>0</v>
      </c>
      <c r="J402" s="3">
        <v>100</v>
      </c>
      <c r="K402" s="7">
        <v>0</v>
      </c>
      <c r="L402" s="7">
        <v>0</v>
      </c>
      <c r="M402" s="14">
        <v>0</v>
      </c>
    </row>
    <row r="403" spans="3:13" ht="24" x14ac:dyDescent="0.2">
      <c r="C403" s="87"/>
      <c r="D403" s="89"/>
      <c r="E403" s="1" t="s">
        <v>30</v>
      </c>
      <c r="F403" s="2"/>
      <c r="G403" s="60">
        <v>77</v>
      </c>
      <c r="H403" s="72" t="str">
        <f t="shared" si="6"/>
        <v xml:space="preserve"> </v>
      </c>
      <c r="I403" s="21">
        <v>0</v>
      </c>
      <c r="J403" s="7">
        <v>0</v>
      </c>
      <c r="K403" s="3">
        <v>100</v>
      </c>
      <c r="L403" s="7">
        <v>0</v>
      </c>
      <c r="M403" s="14">
        <v>0</v>
      </c>
    </row>
    <row r="404" spans="3:13" ht="24" x14ac:dyDescent="0.2">
      <c r="C404" s="87"/>
      <c r="D404" s="89"/>
      <c r="E404" s="1" t="s">
        <v>31</v>
      </c>
      <c r="F404" s="2"/>
      <c r="G404" s="60">
        <v>363</v>
      </c>
      <c r="H404" s="72" t="str">
        <f t="shared" si="6"/>
        <v xml:space="preserve"> </v>
      </c>
      <c r="I404" s="21">
        <v>0</v>
      </c>
      <c r="J404" s="7">
        <v>0</v>
      </c>
      <c r="K404" s="7">
        <v>0</v>
      </c>
      <c r="L404" s="3">
        <v>100</v>
      </c>
      <c r="M404" s="14">
        <v>0</v>
      </c>
    </row>
    <row r="405" spans="3:13" x14ac:dyDescent="0.2">
      <c r="C405" s="87"/>
      <c r="D405" s="89"/>
      <c r="E405" s="1" t="s">
        <v>32</v>
      </c>
      <c r="F405" s="2"/>
      <c r="G405" s="60">
        <v>2</v>
      </c>
      <c r="H405" s="72" t="str">
        <f t="shared" si="6"/>
        <v>*</v>
      </c>
      <c r="I405" s="21">
        <v>0</v>
      </c>
      <c r="J405" s="7">
        <v>0</v>
      </c>
      <c r="K405" s="7">
        <v>0</v>
      </c>
      <c r="L405" s="7">
        <v>0</v>
      </c>
      <c r="M405" s="8">
        <v>100</v>
      </c>
    </row>
    <row r="406" spans="3:13" x14ac:dyDescent="0.2">
      <c r="C406" s="88" t="s">
        <v>33</v>
      </c>
      <c r="D406" s="83" t="s">
        <v>17</v>
      </c>
      <c r="E406" s="6" t="s">
        <v>34</v>
      </c>
      <c r="F406" s="5"/>
      <c r="G406" s="59">
        <v>341</v>
      </c>
      <c r="H406" s="71" t="str">
        <f t="shared" si="6"/>
        <v xml:space="preserve"> </v>
      </c>
      <c r="I406" s="12">
        <v>0.58651026393000005</v>
      </c>
      <c r="J406" s="4">
        <v>65.982404692082</v>
      </c>
      <c r="K406" s="4">
        <v>5.5718475073310003</v>
      </c>
      <c r="L406" s="4">
        <v>27.859237536657002</v>
      </c>
      <c r="M406" s="27">
        <v>0</v>
      </c>
    </row>
    <row r="407" spans="3:13" x14ac:dyDescent="0.2">
      <c r="C407" s="87"/>
      <c r="D407" s="84"/>
      <c r="E407" s="1" t="s">
        <v>35</v>
      </c>
      <c r="F407" s="2"/>
      <c r="G407" s="60">
        <v>1149</v>
      </c>
      <c r="H407" s="72" t="str">
        <f t="shared" si="6"/>
        <v xml:space="preserve"> </v>
      </c>
      <c r="I407" s="11">
        <v>8.7032201914999996E-2</v>
      </c>
      <c r="J407" s="3">
        <v>77.284595300261003</v>
      </c>
      <c r="K407" s="3">
        <v>6.7014795474330002</v>
      </c>
      <c r="L407" s="3">
        <v>15.839860748476999</v>
      </c>
      <c r="M407" s="8">
        <v>8.7032201914999996E-2</v>
      </c>
    </row>
    <row r="408" spans="3:13" ht="24" x14ac:dyDescent="0.2">
      <c r="C408" s="87"/>
      <c r="D408" s="84"/>
      <c r="E408" s="1" t="s">
        <v>36</v>
      </c>
      <c r="F408" s="2"/>
      <c r="G408" s="60">
        <v>659</v>
      </c>
      <c r="H408" s="72" t="str">
        <f t="shared" si="6"/>
        <v xml:space="preserve"> </v>
      </c>
      <c r="I408" s="21">
        <v>0</v>
      </c>
      <c r="J408" s="3">
        <v>74.962063732928996</v>
      </c>
      <c r="K408" s="3">
        <v>3.1866464339910001</v>
      </c>
      <c r="L408" s="3">
        <v>21.547799696510001</v>
      </c>
      <c r="M408" s="8">
        <v>0.30349013657099999</v>
      </c>
    </row>
    <row r="409" spans="3:13" x14ac:dyDescent="0.2">
      <c r="C409" s="87"/>
      <c r="D409" s="84"/>
      <c r="E409" s="1" t="s">
        <v>37</v>
      </c>
      <c r="F409" s="2"/>
      <c r="G409" s="60">
        <v>274</v>
      </c>
      <c r="H409" s="72" t="str">
        <f t="shared" si="6"/>
        <v xml:space="preserve"> </v>
      </c>
      <c r="I409" s="11">
        <v>51.459854014599003</v>
      </c>
      <c r="J409" s="3">
        <v>34.671532846715003</v>
      </c>
      <c r="K409" s="3">
        <v>7.299270072993</v>
      </c>
      <c r="L409" s="3">
        <v>6.5693430656930003</v>
      </c>
      <c r="M409" s="14">
        <v>0</v>
      </c>
    </row>
    <row r="410" spans="3:13" x14ac:dyDescent="0.2">
      <c r="C410" s="87"/>
      <c r="D410" s="84"/>
      <c r="E410" s="1" t="s">
        <v>32</v>
      </c>
      <c r="F410" s="2"/>
      <c r="G410" s="60">
        <v>12</v>
      </c>
      <c r="H410" s="72" t="str">
        <f t="shared" si="6"/>
        <v>*</v>
      </c>
      <c r="I410" s="11">
        <v>25</v>
      </c>
      <c r="J410" s="3">
        <v>33.333333333333002</v>
      </c>
      <c r="K410" s="7">
        <v>0</v>
      </c>
      <c r="L410" s="3">
        <v>25</v>
      </c>
      <c r="M410" s="8">
        <v>16.666666666666998</v>
      </c>
    </row>
    <row r="411" spans="3:13" x14ac:dyDescent="0.2">
      <c r="C411" s="88" t="s">
        <v>38</v>
      </c>
      <c r="D411" s="83" t="s">
        <v>17</v>
      </c>
      <c r="E411" s="6" t="s">
        <v>39</v>
      </c>
      <c r="F411" s="5"/>
      <c r="G411" s="59">
        <v>368</v>
      </c>
      <c r="H411" s="71" t="str">
        <f t="shared" si="6"/>
        <v xml:space="preserve"> </v>
      </c>
      <c r="I411" s="12">
        <v>26.630434782609001</v>
      </c>
      <c r="J411" s="4">
        <v>5.1630434782609997</v>
      </c>
      <c r="K411" s="4">
        <v>21.195652173913</v>
      </c>
      <c r="L411" s="4">
        <v>46.467391304347998</v>
      </c>
      <c r="M411" s="13">
        <v>0.54347826086999995</v>
      </c>
    </row>
    <row r="412" spans="3:13" x14ac:dyDescent="0.2">
      <c r="C412" s="87"/>
      <c r="D412" s="84"/>
      <c r="E412" s="1" t="s">
        <v>40</v>
      </c>
      <c r="F412" s="2"/>
      <c r="G412" s="60">
        <v>1591</v>
      </c>
      <c r="H412" s="72" t="str">
        <f t="shared" si="6"/>
        <v xml:space="preserve"> </v>
      </c>
      <c r="I412" s="21">
        <v>0</v>
      </c>
      <c r="J412" s="3">
        <v>100</v>
      </c>
      <c r="K412" s="7">
        <v>0</v>
      </c>
      <c r="L412" s="7">
        <v>0</v>
      </c>
      <c r="M412" s="14">
        <v>0</v>
      </c>
    </row>
    <row r="413" spans="3:13" x14ac:dyDescent="0.2">
      <c r="C413" s="87"/>
      <c r="D413" s="84"/>
      <c r="E413" s="1" t="s">
        <v>41</v>
      </c>
      <c r="F413" s="2"/>
      <c r="G413" s="60">
        <v>151</v>
      </c>
      <c r="H413" s="72" t="str">
        <f t="shared" si="6"/>
        <v xml:space="preserve"> </v>
      </c>
      <c r="I413" s="11">
        <v>7.9470198675499999</v>
      </c>
      <c r="J413" s="3">
        <v>78.807947019867996</v>
      </c>
      <c r="K413" s="3">
        <v>5.9602649006619997</v>
      </c>
      <c r="L413" s="3">
        <v>7.2847682119210004</v>
      </c>
      <c r="M413" s="14">
        <v>0</v>
      </c>
    </row>
    <row r="414" spans="3:13" x14ac:dyDescent="0.2">
      <c r="C414" s="87"/>
      <c r="D414" s="84"/>
      <c r="E414" s="1" t="s">
        <v>42</v>
      </c>
      <c r="F414" s="2"/>
      <c r="G414" s="60">
        <v>884</v>
      </c>
      <c r="H414" s="72" t="str">
        <f t="shared" si="6"/>
        <v xml:space="preserve"> </v>
      </c>
      <c r="I414" s="11">
        <v>0.22624434389100001</v>
      </c>
      <c r="J414" s="3">
        <v>70.022624434389002</v>
      </c>
      <c r="K414" s="3">
        <v>4.1855203619910002</v>
      </c>
      <c r="L414" s="3">
        <v>25.565610859728999</v>
      </c>
      <c r="M414" s="14">
        <v>0</v>
      </c>
    </row>
    <row r="415" spans="3:13" x14ac:dyDescent="0.2">
      <c r="C415" s="87"/>
      <c r="D415" s="84"/>
      <c r="E415" s="1" t="s">
        <v>43</v>
      </c>
      <c r="F415" s="2"/>
      <c r="G415" s="60">
        <v>191</v>
      </c>
      <c r="H415" s="72" t="str">
        <f t="shared" si="6"/>
        <v xml:space="preserve"> </v>
      </c>
      <c r="I415" s="21">
        <v>0</v>
      </c>
      <c r="J415" s="3">
        <v>68.062827225131002</v>
      </c>
      <c r="K415" s="3">
        <v>2.0942408376959998</v>
      </c>
      <c r="L415" s="3">
        <v>29.842931937172999</v>
      </c>
      <c r="M415" s="14">
        <v>0</v>
      </c>
    </row>
    <row r="416" spans="3:13" x14ac:dyDescent="0.2">
      <c r="C416" s="87"/>
      <c r="D416" s="84"/>
      <c r="E416" s="1" t="s">
        <v>44</v>
      </c>
      <c r="F416" s="2"/>
      <c r="G416" s="60">
        <v>239</v>
      </c>
      <c r="H416" s="72" t="str">
        <f t="shared" si="6"/>
        <v xml:space="preserve"> </v>
      </c>
      <c r="I416" s="21">
        <v>0</v>
      </c>
      <c r="J416" s="3">
        <v>71.966527196653004</v>
      </c>
      <c r="K416" s="3">
        <v>2.9288702928869998</v>
      </c>
      <c r="L416" s="3">
        <v>25.104602510460001</v>
      </c>
      <c r="M416" s="14">
        <v>0</v>
      </c>
    </row>
    <row r="417" spans="3:13" x14ac:dyDescent="0.2">
      <c r="C417" s="87"/>
      <c r="D417" s="84"/>
      <c r="E417" s="1" t="s">
        <v>45</v>
      </c>
      <c r="F417" s="2"/>
      <c r="G417" s="60">
        <v>58</v>
      </c>
      <c r="H417" s="72" t="str">
        <f t="shared" si="6"/>
        <v xml:space="preserve"> </v>
      </c>
      <c r="I417" s="11">
        <v>48.275862068965999</v>
      </c>
      <c r="J417" s="3">
        <v>31.034482758620999</v>
      </c>
      <c r="K417" s="3">
        <v>10.344827586207</v>
      </c>
      <c r="L417" s="3">
        <v>10.344827586207</v>
      </c>
      <c r="M417" s="14">
        <v>0</v>
      </c>
    </row>
    <row r="418" spans="3:13" x14ac:dyDescent="0.2">
      <c r="C418" s="87"/>
      <c r="D418" s="84"/>
      <c r="E418" s="1" t="s">
        <v>46</v>
      </c>
      <c r="F418" s="2"/>
      <c r="G418" s="60">
        <v>32</v>
      </c>
      <c r="H418" s="72" t="str">
        <f t="shared" si="6"/>
        <v>*</v>
      </c>
      <c r="I418" s="11">
        <v>25</v>
      </c>
      <c r="J418" s="3">
        <v>37.5</v>
      </c>
      <c r="K418" s="3">
        <v>9.375</v>
      </c>
      <c r="L418" s="3">
        <v>28.125</v>
      </c>
      <c r="M418" s="14">
        <v>0</v>
      </c>
    </row>
    <row r="419" spans="3:13" x14ac:dyDescent="0.2">
      <c r="C419" s="87"/>
      <c r="D419" s="84"/>
      <c r="E419" s="1" t="s">
        <v>32</v>
      </c>
      <c r="F419" s="2"/>
      <c r="G419" s="60">
        <v>50</v>
      </c>
      <c r="H419" s="72" t="str">
        <f t="shared" si="6"/>
        <v xml:space="preserve"> </v>
      </c>
      <c r="I419" s="11">
        <v>4</v>
      </c>
      <c r="J419" s="3">
        <v>42</v>
      </c>
      <c r="K419" s="3">
        <v>20</v>
      </c>
      <c r="L419" s="3">
        <v>28</v>
      </c>
      <c r="M419" s="8">
        <v>6</v>
      </c>
    </row>
    <row r="420" spans="3:13" ht="24" x14ac:dyDescent="0.2">
      <c r="C420" s="88" t="s">
        <v>47</v>
      </c>
      <c r="D420" s="83" t="s">
        <v>17</v>
      </c>
      <c r="E420" s="6" t="s">
        <v>48</v>
      </c>
      <c r="F420" s="5"/>
      <c r="G420" s="59">
        <v>93</v>
      </c>
      <c r="H420" s="71" t="str">
        <f t="shared" si="6"/>
        <v xml:space="preserve"> </v>
      </c>
      <c r="I420" s="12">
        <v>3.2258064516129998</v>
      </c>
      <c r="J420" s="4">
        <v>84.946236559140004</v>
      </c>
      <c r="K420" s="4">
        <v>2.1505376344089999</v>
      </c>
      <c r="L420" s="4">
        <v>9.6774193548389995</v>
      </c>
      <c r="M420" s="27">
        <v>0</v>
      </c>
    </row>
    <row r="421" spans="3:13" ht="24" x14ac:dyDescent="0.2">
      <c r="C421" s="87"/>
      <c r="D421" s="84"/>
      <c r="E421" s="1" t="s">
        <v>49</v>
      </c>
      <c r="F421" s="2"/>
      <c r="G421" s="60">
        <v>143</v>
      </c>
      <c r="H421" s="72" t="str">
        <f t="shared" si="6"/>
        <v xml:space="preserve"> </v>
      </c>
      <c r="I421" s="11">
        <v>6.9930069930069996</v>
      </c>
      <c r="J421" s="3">
        <v>79.020979020978999</v>
      </c>
      <c r="K421" s="3">
        <v>4.1958041958040004</v>
      </c>
      <c r="L421" s="3">
        <v>9.0909090909089993</v>
      </c>
      <c r="M421" s="8">
        <v>0.69930069930100003</v>
      </c>
    </row>
    <row r="422" spans="3:13" x14ac:dyDescent="0.2">
      <c r="C422" s="87"/>
      <c r="D422" s="84"/>
      <c r="E422" s="1" t="s">
        <v>50</v>
      </c>
      <c r="F422" s="2"/>
      <c r="G422" s="60">
        <v>148</v>
      </c>
      <c r="H422" s="72" t="str">
        <f t="shared" si="6"/>
        <v xml:space="preserve"> </v>
      </c>
      <c r="I422" s="11">
        <v>4.0540540540540002</v>
      </c>
      <c r="J422" s="3">
        <v>81.756756756756999</v>
      </c>
      <c r="K422" s="3">
        <v>4.7297297297299998</v>
      </c>
      <c r="L422" s="3">
        <v>9.4594594594589996</v>
      </c>
      <c r="M422" s="14">
        <v>0</v>
      </c>
    </row>
    <row r="423" spans="3:13" x14ac:dyDescent="0.2">
      <c r="C423" s="87"/>
      <c r="D423" s="84"/>
      <c r="E423" s="1" t="s">
        <v>51</v>
      </c>
      <c r="F423" s="2"/>
      <c r="G423" s="60">
        <v>198</v>
      </c>
      <c r="H423" s="72" t="str">
        <f t="shared" si="6"/>
        <v xml:space="preserve"> </v>
      </c>
      <c r="I423" s="11">
        <v>7.0707070707069999</v>
      </c>
      <c r="J423" s="3">
        <v>76.262626262626</v>
      </c>
      <c r="K423" s="3">
        <v>9.0909090909089993</v>
      </c>
      <c r="L423" s="3">
        <v>7.0707070707069999</v>
      </c>
      <c r="M423" s="8">
        <v>0.50505050505100002</v>
      </c>
    </row>
    <row r="424" spans="3:13" ht="24" x14ac:dyDescent="0.2">
      <c r="C424" s="87"/>
      <c r="D424" s="84"/>
      <c r="E424" s="1" t="s">
        <v>52</v>
      </c>
      <c r="F424" s="2"/>
      <c r="G424" s="60">
        <v>318</v>
      </c>
      <c r="H424" s="72" t="str">
        <f t="shared" si="6"/>
        <v xml:space="preserve"> </v>
      </c>
      <c r="I424" s="11">
        <v>5.0314465408810003</v>
      </c>
      <c r="J424" s="3">
        <v>75.786163522012998</v>
      </c>
      <c r="K424" s="3">
        <v>9.4339622641510008</v>
      </c>
      <c r="L424" s="3">
        <v>9.7484276729559998</v>
      </c>
      <c r="M424" s="14">
        <v>0</v>
      </c>
    </row>
    <row r="425" spans="3:13" ht="24" x14ac:dyDescent="0.2">
      <c r="C425" s="87"/>
      <c r="D425" s="84"/>
      <c r="E425" s="1" t="s">
        <v>53</v>
      </c>
      <c r="F425" s="2"/>
      <c r="G425" s="60">
        <v>900</v>
      </c>
      <c r="H425" s="72" t="str">
        <f t="shared" si="6"/>
        <v xml:space="preserve"> </v>
      </c>
      <c r="I425" s="11">
        <v>5.4444444444439997</v>
      </c>
      <c r="J425" s="3">
        <v>78.333333333333002</v>
      </c>
      <c r="K425" s="3">
        <v>7</v>
      </c>
      <c r="L425" s="3">
        <v>9</v>
      </c>
      <c r="M425" s="8">
        <v>0.222222222222</v>
      </c>
    </row>
    <row r="426" spans="3:13" ht="24" x14ac:dyDescent="0.2">
      <c r="C426" s="87"/>
      <c r="D426" s="84"/>
      <c r="E426" s="1" t="s">
        <v>54</v>
      </c>
      <c r="F426" s="2"/>
      <c r="G426" s="60">
        <v>1493</v>
      </c>
      <c r="H426" s="72" t="str">
        <f t="shared" si="6"/>
        <v xml:space="preserve"> </v>
      </c>
      <c r="I426" s="11">
        <v>6.430006697924</v>
      </c>
      <c r="J426" s="3">
        <v>65.639651707970998</v>
      </c>
      <c r="K426" s="3">
        <v>4.7555257870060004</v>
      </c>
      <c r="L426" s="3">
        <v>23.1748158071</v>
      </c>
      <c r="M426" s="14">
        <v>0</v>
      </c>
    </row>
    <row r="427" spans="3:13" x14ac:dyDescent="0.2">
      <c r="C427" s="87"/>
      <c r="D427" s="84"/>
      <c r="E427" s="1" t="s">
        <v>32</v>
      </c>
      <c r="F427" s="2"/>
      <c r="G427" s="60">
        <v>42</v>
      </c>
      <c r="H427" s="72" t="str">
        <f t="shared" si="6"/>
        <v>*</v>
      </c>
      <c r="I427" s="11">
        <v>4.7619047619049999</v>
      </c>
      <c r="J427" s="3">
        <v>50</v>
      </c>
      <c r="K427" s="3">
        <v>7.1428571428570002</v>
      </c>
      <c r="L427" s="3">
        <v>30.952380952380999</v>
      </c>
      <c r="M427" s="8">
        <v>7.1428571428570002</v>
      </c>
    </row>
    <row r="428" spans="3:13" ht="24" x14ac:dyDescent="0.2">
      <c r="C428" s="88" t="s">
        <v>55</v>
      </c>
      <c r="D428" s="83" t="s">
        <v>17</v>
      </c>
      <c r="E428" s="6" t="s">
        <v>48</v>
      </c>
      <c r="F428" s="5"/>
      <c r="G428" s="59">
        <v>118</v>
      </c>
      <c r="H428" s="71" t="str">
        <f t="shared" si="6"/>
        <v xml:space="preserve"> </v>
      </c>
      <c r="I428" s="12">
        <v>5.0847457627120001</v>
      </c>
      <c r="J428" s="4">
        <v>59.322033898305001</v>
      </c>
      <c r="K428" s="4">
        <v>2.542372881356</v>
      </c>
      <c r="L428" s="4">
        <v>33.050847457627</v>
      </c>
      <c r="M428" s="27">
        <v>0</v>
      </c>
    </row>
    <row r="429" spans="3:13" ht="24" x14ac:dyDescent="0.2">
      <c r="C429" s="87"/>
      <c r="D429" s="84"/>
      <c r="E429" s="1" t="s">
        <v>49</v>
      </c>
      <c r="F429" s="2"/>
      <c r="G429" s="60">
        <v>262</v>
      </c>
      <c r="H429" s="72" t="str">
        <f t="shared" si="6"/>
        <v xml:space="preserve"> </v>
      </c>
      <c r="I429" s="11">
        <v>6.4885496183209996</v>
      </c>
      <c r="J429" s="3">
        <v>66.412213740458</v>
      </c>
      <c r="K429" s="3">
        <v>6.4885496183209996</v>
      </c>
      <c r="L429" s="3">
        <v>20.229007633588001</v>
      </c>
      <c r="M429" s="8">
        <v>0.38167938931299999</v>
      </c>
    </row>
    <row r="430" spans="3:13" x14ac:dyDescent="0.2">
      <c r="C430" s="87"/>
      <c r="D430" s="84"/>
      <c r="E430" s="1" t="s">
        <v>50</v>
      </c>
      <c r="F430" s="2"/>
      <c r="G430" s="60">
        <v>486</v>
      </c>
      <c r="H430" s="72" t="str">
        <f t="shared" si="6"/>
        <v xml:space="preserve"> </v>
      </c>
      <c r="I430" s="11">
        <v>6.79012345679</v>
      </c>
      <c r="J430" s="3">
        <v>75.925925925925995</v>
      </c>
      <c r="K430" s="3">
        <v>5.7613168724279999</v>
      </c>
      <c r="L430" s="3">
        <v>11.522633744856</v>
      </c>
      <c r="M430" s="14">
        <v>0</v>
      </c>
    </row>
    <row r="431" spans="3:13" x14ac:dyDescent="0.2">
      <c r="C431" s="87"/>
      <c r="D431" s="84"/>
      <c r="E431" s="1" t="s">
        <v>51</v>
      </c>
      <c r="F431" s="2"/>
      <c r="G431" s="60">
        <v>888</v>
      </c>
      <c r="H431" s="72" t="str">
        <f t="shared" ref="H431:H478" si="7">IF(G431&lt;49,"*"," ")</f>
        <v xml:space="preserve"> </v>
      </c>
      <c r="I431" s="11">
        <v>7.3198198198200002</v>
      </c>
      <c r="J431" s="3">
        <v>74.324324324323996</v>
      </c>
      <c r="K431" s="3">
        <v>6.6441441441439997</v>
      </c>
      <c r="L431" s="3">
        <v>11.486486486485999</v>
      </c>
      <c r="M431" s="8">
        <v>0.22522522522499999</v>
      </c>
    </row>
    <row r="432" spans="3:13" ht="24" x14ac:dyDescent="0.2">
      <c r="C432" s="87"/>
      <c r="D432" s="84"/>
      <c r="E432" s="1" t="s">
        <v>52</v>
      </c>
      <c r="F432" s="2"/>
      <c r="G432" s="60">
        <v>323</v>
      </c>
      <c r="H432" s="72" t="str">
        <f t="shared" si="7"/>
        <v xml:space="preserve"> </v>
      </c>
      <c r="I432" s="11">
        <v>2.4767801857589999</v>
      </c>
      <c r="J432" s="3">
        <v>65.325077399381001</v>
      </c>
      <c r="K432" s="3">
        <v>7.4303405572759997</v>
      </c>
      <c r="L432" s="3">
        <v>24.767801857584999</v>
      </c>
      <c r="M432" s="14">
        <v>0</v>
      </c>
    </row>
    <row r="433" spans="3:13" x14ac:dyDescent="0.2">
      <c r="C433" s="87"/>
      <c r="D433" s="84"/>
      <c r="E433" s="1" t="s">
        <v>56</v>
      </c>
      <c r="F433" s="2"/>
      <c r="G433" s="60">
        <v>275</v>
      </c>
      <c r="H433" s="72" t="str">
        <f t="shared" si="7"/>
        <v xml:space="preserve"> </v>
      </c>
      <c r="I433" s="11">
        <v>0.36363636363599999</v>
      </c>
      <c r="J433" s="3">
        <v>65.454545454544999</v>
      </c>
      <c r="K433" s="3">
        <v>1.090909090909</v>
      </c>
      <c r="L433" s="3">
        <v>33.090909090909001</v>
      </c>
      <c r="M433" s="14">
        <v>0</v>
      </c>
    </row>
    <row r="434" spans="3:13" x14ac:dyDescent="0.2">
      <c r="C434" s="87"/>
      <c r="D434" s="84"/>
      <c r="E434" s="1" t="s">
        <v>57</v>
      </c>
      <c r="F434" s="2"/>
      <c r="G434" s="60">
        <v>32</v>
      </c>
      <c r="H434" s="72" t="str">
        <f t="shared" si="7"/>
        <v>*</v>
      </c>
      <c r="I434" s="11">
        <v>34.375</v>
      </c>
      <c r="J434" s="3">
        <v>34.375</v>
      </c>
      <c r="K434" s="3">
        <v>6.25</v>
      </c>
      <c r="L434" s="3">
        <v>25</v>
      </c>
      <c r="M434" s="14">
        <v>0</v>
      </c>
    </row>
    <row r="435" spans="3:13" x14ac:dyDescent="0.2">
      <c r="C435" s="87"/>
      <c r="D435" s="84"/>
      <c r="E435" s="1" t="s">
        <v>32</v>
      </c>
      <c r="F435" s="2"/>
      <c r="G435" s="60">
        <v>51</v>
      </c>
      <c r="H435" s="72" t="str">
        <f t="shared" si="7"/>
        <v xml:space="preserve"> </v>
      </c>
      <c r="I435" s="11">
        <v>11.764705882353001</v>
      </c>
      <c r="J435" s="3">
        <v>60.784313725490001</v>
      </c>
      <c r="K435" s="3">
        <v>1.9607843137250001</v>
      </c>
      <c r="L435" s="3">
        <v>21.568627450979999</v>
      </c>
      <c r="M435" s="8">
        <v>3.9215686274510002</v>
      </c>
    </row>
    <row r="436" spans="3:13" x14ac:dyDescent="0.2">
      <c r="C436" s="88" t="s">
        <v>58</v>
      </c>
      <c r="D436" s="83" t="s">
        <v>17</v>
      </c>
      <c r="E436" s="6" t="s">
        <v>59</v>
      </c>
      <c r="F436" s="5"/>
      <c r="G436" s="59">
        <v>1814</v>
      </c>
      <c r="H436" s="71" t="str">
        <f t="shared" si="7"/>
        <v xml:space="preserve"> </v>
      </c>
      <c r="I436" s="12">
        <v>4.2998897464169996</v>
      </c>
      <c r="J436" s="4">
        <v>74.586549062844995</v>
      </c>
      <c r="K436" s="4">
        <v>3.693495038589</v>
      </c>
      <c r="L436" s="4">
        <v>17.309812568908001</v>
      </c>
      <c r="M436" s="13">
        <v>0.110253583241</v>
      </c>
    </row>
    <row r="437" spans="3:13" ht="24" x14ac:dyDescent="0.2">
      <c r="C437" s="87"/>
      <c r="D437" s="84"/>
      <c r="E437" s="1" t="s">
        <v>60</v>
      </c>
      <c r="F437" s="2"/>
      <c r="G437" s="60">
        <v>307</v>
      </c>
      <c r="H437" s="72" t="str">
        <f t="shared" si="7"/>
        <v xml:space="preserve"> </v>
      </c>
      <c r="I437" s="11">
        <v>4.8859934853420004</v>
      </c>
      <c r="J437" s="3">
        <v>71.986970684038994</v>
      </c>
      <c r="K437" s="3">
        <v>4.560260586319</v>
      </c>
      <c r="L437" s="3">
        <v>18.5667752443</v>
      </c>
      <c r="M437" s="14">
        <v>0</v>
      </c>
    </row>
    <row r="438" spans="3:13" x14ac:dyDescent="0.2">
      <c r="C438" s="87"/>
      <c r="D438" s="84"/>
      <c r="E438" s="1" t="s">
        <v>61</v>
      </c>
      <c r="F438" s="2"/>
      <c r="G438" s="60">
        <v>49</v>
      </c>
      <c r="H438" s="72" t="s">
        <v>680</v>
      </c>
      <c r="I438" s="11">
        <v>10.204081632653001</v>
      </c>
      <c r="J438" s="3">
        <v>53.061224489795997</v>
      </c>
      <c r="K438" s="3">
        <v>20.408163265306001</v>
      </c>
      <c r="L438" s="3">
        <v>14.285714285714</v>
      </c>
      <c r="M438" s="8">
        <v>2.040816326531</v>
      </c>
    </row>
    <row r="439" spans="3:13" ht="36" x14ac:dyDescent="0.2">
      <c r="C439" s="87"/>
      <c r="D439" s="84"/>
      <c r="E439" s="1" t="s">
        <v>62</v>
      </c>
      <c r="F439" s="2"/>
      <c r="G439" s="60">
        <v>211</v>
      </c>
      <c r="H439" s="72" t="str">
        <f t="shared" si="7"/>
        <v xml:space="preserve"> </v>
      </c>
      <c r="I439" s="11">
        <v>18.009478672985999</v>
      </c>
      <c r="J439" s="3">
        <v>40.758293838862997</v>
      </c>
      <c r="K439" s="3">
        <v>21.327014218009001</v>
      </c>
      <c r="L439" s="3">
        <v>19.905213270141999</v>
      </c>
      <c r="M439" s="14">
        <v>0</v>
      </c>
    </row>
    <row r="440" spans="3:13" ht="24" x14ac:dyDescent="0.2">
      <c r="C440" s="87"/>
      <c r="D440" s="84"/>
      <c r="E440" s="1" t="s">
        <v>63</v>
      </c>
      <c r="F440" s="2"/>
      <c r="G440" s="60">
        <v>8</v>
      </c>
      <c r="H440" s="72" t="str">
        <f t="shared" si="7"/>
        <v>*</v>
      </c>
      <c r="I440" s="11">
        <v>12.5</v>
      </c>
      <c r="J440" s="3">
        <v>62.5</v>
      </c>
      <c r="K440" s="7">
        <v>0</v>
      </c>
      <c r="L440" s="3">
        <v>25</v>
      </c>
      <c r="M440" s="14">
        <v>0</v>
      </c>
    </row>
    <row r="441" spans="3:13" x14ac:dyDescent="0.2">
      <c r="C441" s="87"/>
      <c r="D441" s="84"/>
      <c r="E441" s="1" t="s">
        <v>64</v>
      </c>
      <c r="F441" s="2"/>
      <c r="G441" s="60">
        <v>24</v>
      </c>
      <c r="H441" s="72" t="str">
        <f t="shared" si="7"/>
        <v>*</v>
      </c>
      <c r="I441" s="11">
        <v>25</v>
      </c>
      <c r="J441" s="3">
        <v>29.166666666666998</v>
      </c>
      <c r="K441" s="7">
        <v>0</v>
      </c>
      <c r="L441" s="3">
        <v>45.833333333333002</v>
      </c>
      <c r="M441" s="14">
        <v>0</v>
      </c>
    </row>
    <row r="442" spans="3:13" x14ac:dyDescent="0.2">
      <c r="C442" s="87"/>
      <c r="D442" s="84"/>
      <c r="E442" s="1" t="s">
        <v>46</v>
      </c>
      <c r="F442" s="2"/>
      <c r="G442" s="60">
        <v>17</v>
      </c>
      <c r="H442" s="72" t="str">
        <f t="shared" si="7"/>
        <v>*</v>
      </c>
      <c r="I442" s="11">
        <v>23.529411764706001</v>
      </c>
      <c r="J442" s="3">
        <v>29.411764705882</v>
      </c>
      <c r="K442" s="3">
        <v>5.8823529411760003</v>
      </c>
      <c r="L442" s="3">
        <v>41.176470588234999</v>
      </c>
      <c r="M442" s="14">
        <v>0</v>
      </c>
    </row>
    <row r="443" spans="3:13" x14ac:dyDescent="0.2">
      <c r="C443" s="87"/>
      <c r="D443" s="84"/>
      <c r="E443" s="1" t="s">
        <v>32</v>
      </c>
      <c r="F443" s="2"/>
      <c r="G443" s="60">
        <v>5</v>
      </c>
      <c r="H443" s="72" t="str">
        <f t="shared" si="7"/>
        <v>*</v>
      </c>
      <c r="I443" s="21">
        <v>0</v>
      </c>
      <c r="J443" s="3">
        <v>60</v>
      </c>
      <c r="K443" s="7">
        <v>0</v>
      </c>
      <c r="L443" s="7">
        <v>0</v>
      </c>
      <c r="M443" s="8">
        <v>40</v>
      </c>
    </row>
    <row r="444" spans="3:13" x14ac:dyDescent="0.2">
      <c r="C444" s="87"/>
      <c r="D444" s="84"/>
      <c r="E444" s="1" t="s">
        <v>65</v>
      </c>
      <c r="F444" s="2"/>
      <c r="G444" s="60">
        <v>2121</v>
      </c>
      <c r="H444" s="72" t="str">
        <f t="shared" si="7"/>
        <v xml:space="preserve"> </v>
      </c>
      <c r="I444" s="11">
        <v>4.3847241867040001</v>
      </c>
      <c r="J444" s="3">
        <v>74.210278170674002</v>
      </c>
      <c r="K444" s="3">
        <v>3.8189533239040001</v>
      </c>
      <c r="L444" s="3">
        <v>17.491749174917</v>
      </c>
      <c r="M444" s="8">
        <v>9.4295143799999995E-2</v>
      </c>
    </row>
    <row r="445" spans="3:13" x14ac:dyDescent="0.2">
      <c r="C445" s="87"/>
      <c r="D445" s="84"/>
      <c r="E445" s="1" t="s">
        <v>66</v>
      </c>
      <c r="F445" s="2"/>
      <c r="G445" s="60">
        <v>260</v>
      </c>
      <c r="H445" s="72" t="str">
        <f t="shared" si="7"/>
        <v xml:space="preserve"> </v>
      </c>
      <c r="I445" s="11">
        <v>16.538461538461998</v>
      </c>
      <c r="J445" s="3">
        <v>43.076923076923002</v>
      </c>
      <c r="K445" s="3">
        <v>21.153846153846001</v>
      </c>
      <c r="L445" s="3">
        <v>18.846153846153999</v>
      </c>
      <c r="M445" s="8">
        <v>0.384615384615</v>
      </c>
    </row>
    <row r="446" spans="3:13" ht="24" x14ac:dyDescent="0.2">
      <c r="C446" s="88" t="s">
        <v>67</v>
      </c>
      <c r="D446" s="83" t="s">
        <v>17</v>
      </c>
      <c r="E446" s="6" t="s">
        <v>68</v>
      </c>
      <c r="F446" s="5"/>
      <c r="G446" s="59">
        <v>303</v>
      </c>
      <c r="H446" s="71" t="str">
        <f t="shared" si="7"/>
        <v xml:space="preserve"> </v>
      </c>
      <c r="I446" s="12">
        <v>6.9306930693069999</v>
      </c>
      <c r="J446" s="4">
        <v>72.937293729372996</v>
      </c>
      <c r="K446" s="4">
        <v>2.970297029703</v>
      </c>
      <c r="L446" s="4">
        <v>17.161716171617002</v>
      </c>
      <c r="M446" s="27">
        <v>0</v>
      </c>
    </row>
    <row r="447" spans="3:13" ht="36" x14ac:dyDescent="0.2">
      <c r="C447" s="87"/>
      <c r="D447" s="84"/>
      <c r="E447" s="1" t="s">
        <v>69</v>
      </c>
      <c r="F447" s="2"/>
      <c r="G447" s="60">
        <v>1347</v>
      </c>
      <c r="H447" s="72" t="str">
        <f t="shared" si="7"/>
        <v xml:space="preserve"> </v>
      </c>
      <c r="I447" s="11">
        <v>4.8997772828509998</v>
      </c>
      <c r="J447" s="3">
        <v>73.496659242761993</v>
      </c>
      <c r="K447" s="3">
        <v>4.3801039346700001</v>
      </c>
      <c r="L447" s="3">
        <v>17.223459539718</v>
      </c>
      <c r="M447" s="14">
        <v>0</v>
      </c>
    </row>
    <row r="448" spans="3:13" ht="24" x14ac:dyDescent="0.2">
      <c r="C448" s="87"/>
      <c r="D448" s="84"/>
      <c r="E448" s="1" t="s">
        <v>70</v>
      </c>
      <c r="F448" s="2"/>
      <c r="G448" s="60">
        <v>596</v>
      </c>
      <c r="H448" s="72" t="str">
        <f t="shared" si="7"/>
        <v xml:space="preserve"> </v>
      </c>
      <c r="I448" s="11">
        <v>7.0469798657720002</v>
      </c>
      <c r="J448" s="3">
        <v>65.771812080537003</v>
      </c>
      <c r="K448" s="3">
        <v>8.0536912751679992</v>
      </c>
      <c r="L448" s="3">
        <v>18.791946308724999</v>
      </c>
      <c r="M448" s="8">
        <v>0.33557046979900002</v>
      </c>
    </row>
    <row r="449" spans="3:13" ht="24" x14ac:dyDescent="0.2">
      <c r="C449" s="87"/>
      <c r="D449" s="84"/>
      <c r="E449" s="1" t="s">
        <v>71</v>
      </c>
      <c r="F449" s="2"/>
      <c r="G449" s="60">
        <v>181</v>
      </c>
      <c r="H449" s="72" t="str">
        <f t="shared" si="7"/>
        <v xml:space="preserve"> </v>
      </c>
      <c r="I449" s="11">
        <v>9.3922651933699992</v>
      </c>
      <c r="J449" s="3">
        <v>53.591160220993999</v>
      </c>
      <c r="K449" s="3">
        <v>11.602209944750999</v>
      </c>
      <c r="L449" s="3">
        <v>24.309392265193001</v>
      </c>
      <c r="M449" s="8">
        <v>1.1049723756909999</v>
      </c>
    </row>
    <row r="450" spans="3:13" x14ac:dyDescent="0.2">
      <c r="C450" s="87"/>
      <c r="D450" s="84"/>
      <c r="E450" s="1" t="s">
        <v>32</v>
      </c>
      <c r="F450" s="2"/>
      <c r="G450" s="60">
        <v>8</v>
      </c>
      <c r="H450" s="72" t="str">
        <f t="shared" si="7"/>
        <v>*</v>
      </c>
      <c r="I450" s="11">
        <v>12.5</v>
      </c>
      <c r="J450" s="3">
        <v>75</v>
      </c>
      <c r="K450" s="7">
        <v>0</v>
      </c>
      <c r="L450" s="7">
        <v>0</v>
      </c>
      <c r="M450" s="8">
        <v>12.5</v>
      </c>
    </row>
    <row r="451" spans="3:13" ht="24" x14ac:dyDescent="0.2">
      <c r="C451" s="88" t="s">
        <v>72</v>
      </c>
      <c r="D451" s="83" t="s">
        <v>17</v>
      </c>
      <c r="E451" s="6" t="s">
        <v>73</v>
      </c>
      <c r="F451" s="5"/>
      <c r="G451" s="59">
        <v>52</v>
      </c>
      <c r="H451" s="71" t="str">
        <f t="shared" si="7"/>
        <v xml:space="preserve"> </v>
      </c>
      <c r="I451" s="12">
        <v>15.384615384615</v>
      </c>
      <c r="J451" s="4">
        <v>30.769230769231001</v>
      </c>
      <c r="K451" s="4">
        <v>15.384615384615</v>
      </c>
      <c r="L451" s="4">
        <v>38.461538461537998</v>
      </c>
      <c r="M451" s="27">
        <v>0</v>
      </c>
    </row>
    <row r="452" spans="3:13" ht="36" x14ac:dyDescent="0.2">
      <c r="C452" s="87"/>
      <c r="D452" s="84"/>
      <c r="E452" s="1" t="s">
        <v>74</v>
      </c>
      <c r="F452" s="2"/>
      <c r="G452" s="60">
        <v>186</v>
      </c>
      <c r="H452" s="72" t="str">
        <f t="shared" si="7"/>
        <v xml:space="preserve"> </v>
      </c>
      <c r="I452" s="11">
        <v>15.591397849462</v>
      </c>
      <c r="J452" s="3">
        <v>31.182795698924998</v>
      </c>
      <c r="K452" s="3">
        <v>10.215053763441</v>
      </c>
      <c r="L452" s="3">
        <v>42.473118279570002</v>
      </c>
      <c r="M452" s="8">
        <v>0.53763440860199996</v>
      </c>
    </row>
    <row r="453" spans="3:13" ht="36" x14ac:dyDescent="0.2">
      <c r="C453" s="87"/>
      <c r="D453" s="84"/>
      <c r="E453" s="1" t="s">
        <v>75</v>
      </c>
      <c r="F453" s="2"/>
      <c r="G453" s="60">
        <v>336</v>
      </c>
      <c r="H453" s="72" t="str">
        <f t="shared" si="7"/>
        <v xml:space="preserve"> </v>
      </c>
      <c r="I453" s="11">
        <v>9.8214285714289993</v>
      </c>
      <c r="J453" s="3">
        <v>42.559523809524002</v>
      </c>
      <c r="K453" s="3">
        <v>13.095238095238001</v>
      </c>
      <c r="L453" s="3">
        <v>34.226190476189998</v>
      </c>
      <c r="M453" s="8">
        <v>0.29761904761899999</v>
      </c>
    </row>
    <row r="454" spans="3:13" ht="36" x14ac:dyDescent="0.2">
      <c r="C454" s="87"/>
      <c r="D454" s="84"/>
      <c r="E454" s="1" t="s">
        <v>76</v>
      </c>
      <c r="F454" s="2"/>
      <c r="G454" s="60">
        <v>411</v>
      </c>
      <c r="H454" s="72" t="str">
        <f t="shared" si="7"/>
        <v xml:space="preserve"> </v>
      </c>
      <c r="I454" s="11">
        <v>7.299270072993</v>
      </c>
      <c r="J454" s="3">
        <v>64.233576642336004</v>
      </c>
      <c r="K454" s="3">
        <v>5.3527980535279998</v>
      </c>
      <c r="L454" s="3">
        <v>23.114355231144</v>
      </c>
      <c r="M454" s="14">
        <v>0</v>
      </c>
    </row>
    <row r="455" spans="3:13" ht="36" x14ac:dyDescent="0.2">
      <c r="C455" s="87"/>
      <c r="D455" s="84"/>
      <c r="E455" s="1" t="s">
        <v>77</v>
      </c>
      <c r="F455" s="2"/>
      <c r="G455" s="60">
        <v>425</v>
      </c>
      <c r="H455" s="72" t="str">
        <f t="shared" si="7"/>
        <v xml:space="preserve"> </v>
      </c>
      <c r="I455" s="11">
        <v>3.5294117647059999</v>
      </c>
      <c r="J455" s="3">
        <v>84</v>
      </c>
      <c r="K455" s="3">
        <v>3.7647058823530002</v>
      </c>
      <c r="L455" s="3">
        <v>8.7058823529409999</v>
      </c>
      <c r="M455" s="14">
        <v>0</v>
      </c>
    </row>
    <row r="456" spans="3:13" ht="36" x14ac:dyDescent="0.2">
      <c r="C456" s="87"/>
      <c r="D456" s="84"/>
      <c r="E456" s="1" t="s">
        <v>78</v>
      </c>
      <c r="F456" s="2"/>
      <c r="G456" s="60">
        <v>328</v>
      </c>
      <c r="H456" s="72" t="str">
        <f t="shared" si="7"/>
        <v xml:space="preserve"> </v>
      </c>
      <c r="I456" s="11">
        <v>2.4390243902440001</v>
      </c>
      <c r="J456" s="3">
        <v>89.939024390244001</v>
      </c>
      <c r="K456" s="3">
        <v>2.134146341463</v>
      </c>
      <c r="L456" s="3">
        <v>5.1829268292680002</v>
      </c>
      <c r="M456" s="8">
        <v>0.30487804878000002</v>
      </c>
    </row>
    <row r="457" spans="3:13" ht="36" x14ac:dyDescent="0.2">
      <c r="C457" s="87"/>
      <c r="D457" s="84"/>
      <c r="E457" s="1" t="s">
        <v>79</v>
      </c>
      <c r="F457" s="2"/>
      <c r="G457" s="60">
        <v>294</v>
      </c>
      <c r="H457" s="72" t="str">
        <f t="shared" si="7"/>
        <v xml:space="preserve"> </v>
      </c>
      <c r="I457" s="11">
        <v>2.040816326531</v>
      </c>
      <c r="J457" s="3">
        <v>89.795918367346999</v>
      </c>
      <c r="K457" s="3">
        <v>2.040816326531</v>
      </c>
      <c r="L457" s="3">
        <v>6.1224489795919999</v>
      </c>
      <c r="M457" s="14">
        <v>0</v>
      </c>
    </row>
    <row r="458" spans="3:13" ht="36" x14ac:dyDescent="0.2">
      <c r="C458" s="87"/>
      <c r="D458" s="84"/>
      <c r="E458" s="1" t="s">
        <v>80</v>
      </c>
      <c r="F458" s="2"/>
      <c r="G458" s="60">
        <v>194</v>
      </c>
      <c r="H458" s="72" t="str">
        <f t="shared" si="7"/>
        <v xml:space="preserve"> </v>
      </c>
      <c r="I458" s="11">
        <v>3.0927835051549999</v>
      </c>
      <c r="J458" s="3">
        <v>90.721649484536002</v>
      </c>
      <c r="K458" s="3">
        <v>2.0618556701030002</v>
      </c>
      <c r="L458" s="3">
        <v>3.6082474226799999</v>
      </c>
      <c r="M458" s="8">
        <v>0.51546391752599996</v>
      </c>
    </row>
    <row r="459" spans="3:13" ht="36" x14ac:dyDescent="0.2">
      <c r="C459" s="87"/>
      <c r="D459" s="84"/>
      <c r="E459" s="1" t="s">
        <v>81</v>
      </c>
      <c r="F459" s="2"/>
      <c r="G459" s="60">
        <v>50</v>
      </c>
      <c r="H459" s="72" t="str">
        <f t="shared" si="7"/>
        <v xml:space="preserve"> </v>
      </c>
      <c r="I459" s="21">
        <v>0</v>
      </c>
      <c r="J459" s="3">
        <v>96</v>
      </c>
      <c r="K459" s="7">
        <v>0</v>
      </c>
      <c r="L459" s="3">
        <v>4</v>
      </c>
      <c r="M459" s="14">
        <v>0</v>
      </c>
    </row>
    <row r="460" spans="3:13" ht="24" x14ac:dyDescent="0.2">
      <c r="C460" s="87"/>
      <c r="D460" s="84"/>
      <c r="E460" s="1" t="s">
        <v>82</v>
      </c>
      <c r="F460" s="2"/>
      <c r="G460" s="60">
        <v>48</v>
      </c>
      <c r="H460" s="72" t="str">
        <f t="shared" si="7"/>
        <v>*</v>
      </c>
      <c r="I460" s="11">
        <v>2.083333333333</v>
      </c>
      <c r="J460" s="3">
        <v>91.666666666666998</v>
      </c>
      <c r="K460" s="3">
        <v>2.083333333333</v>
      </c>
      <c r="L460" s="3">
        <v>4.166666666667</v>
      </c>
      <c r="M460" s="14">
        <v>0</v>
      </c>
    </row>
    <row r="461" spans="3:13" x14ac:dyDescent="0.2">
      <c r="C461" s="87"/>
      <c r="D461" s="84"/>
      <c r="E461" s="1" t="s">
        <v>83</v>
      </c>
      <c r="F461" s="2"/>
      <c r="G461" s="60">
        <v>46</v>
      </c>
      <c r="H461" s="72" t="str">
        <f t="shared" si="7"/>
        <v>*</v>
      </c>
      <c r="I461" s="11">
        <v>17.391304347826001</v>
      </c>
      <c r="J461" s="3">
        <v>30.434782608696</v>
      </c>
      <c r="K461" s="3">
        <v>17.391304347826001</v>
      </c>
      <c r="L461" s="3">
        <v>34.782608695652002</v>
      </c>
      <c r="M461" s="14">
        <v>0</v>
      </c>
    </row>
    <row r="462" spans="3:13" x14ac:dyDescent="0.2">
      <c r="C462" s="87"/>
      <c r="D462" s="84"/>
      <c r="E462" s="1" t="s">
        <v>32</v>
      </c>
      <c r="F462" s="2"/>
      <c r="G462" s="60">
        <v>65</v>
      </c>
      <c r="H462" s="72" t="str">
        <f t="shared" si="7"/>
        <v xml:space="preserve"> </v>
      </c>
      <c r="I462" s="11">
        <v>4.6153846153850004</v>
      </c>
      <c r="J462" s="3">
        <v>41.538461538462002</v>
      </c>
      <c r="K462" s="3">
        <v>3.0769230769229998</v>
      </c>
      <c r="L462" s="3">
        <v>49.230769230768999</v>
      </c>
      <c r="M462" s="8">
        <v>1.538461538462</v>
      </c>
    </row>
    <row r="463" spans="3:13" x14ac:dyDescent="0.2">
      <c r="C463" s="88" t="s">
        <v>84</v>
      </c>
      <c r="D463" s="83" t="s">
        <v>17</v>
      </c>
      <c r="E463" s="6" t="s">
        <v>85</v>
      </c>
      <c r="F463" s="5"/>
      <c r="G463" s="59">
        <v>315</v>
      </c>
      <c r="H463" s="71" t="str">
        <f t="shared" si="7"/>
        <v xml:space="preserve"> </v>
      </c>
      <c r="I463" s="12">
        <v>3.8095238095239998</v>
      </c>
      <c r="J463" s="4">
        <v>80</v>
      </c>
      <c r="K463" s="4">
        <v>4.4444444444439997</v>
      </c>
      <c r="L463" s="4">
        <v>11.428571428571001</v>
      </c>
      <c r="M463" s="13">
        <v>0.31746031745999997</v>
      </c>
    </row>
    <row r="464" spans="3:13" x14ac:dyDescent="0.2">
      <c r="C464" s="87"/>
      <c r="D464" s="84"/>
      <c r="E464" s="1" t="s">
        <v>86</v>
      </c>
      <c r="F464" s="2"/>
      <c r="G464" s="60">
        <v>493</v>
      </c>
      <c r="H464" s="72" t="str">
        <f t="shared" si="7"/>
        <v xml:space="preserve"> </v>
      </c>
      <c r="I464" s="11">
        <v>6.0851926977690001</v>
      </c>
      <c r="J464" s="3">
        <v>76.470588235294002</v>
      </c>
      <c r="K464" s="3">
        <v>3.2454361054769998</v>
      </c>
      <c r="L464" s="3">
        <v>14.198782961459999</v>
      </c>
      <c r="M464" s="14">
        <v>0</v>
      </c>
    </row>
    <row r="465" spans="2:13" x14ac:dyDescent="0.2">
      <c r="C465" s="87"/>
      <c r="D465" s="84"/>
      <c r="E465" s="1" t="s">
        <v>87</v>
      </c>
      <c r="F465" s="2"/>
      <c r="G465" s="60">
        <v>981</v>
      </c>
      <c r="H465" s="72" t="str">
        <f t="shared" si="7"/>
        <v xml:space="preserve"> </v>
      </c>
      <c r="I465" s="11">
        <v>5.6065239551479999</v>
      </c>
      <c r="J465" s="3">
        <v>69.622833843017006</v>
      </c>
      <c r="K465" s="3">
        <v>5.4026503567789996</v>
      </c>
      <c r="L465" s="3">
        <v>19.164118246687</v>
      </c>
      <c r="M465" s="8">
        <v>0.20387359836899999</v>
      </c>
    </row>
    <row r="466" spans="2:13" x14ac:dyDescent="0.2">
      <c r="C466" s="87"/>
      <c r="D466" s="84"/>
      <c r="E466" s="1" t="s">
        <v>88</v>
      </c>
      <c r="F466" s="2"/>
      <c r="G466" s="60">
        <v>525</v>
      </c>
      <c r="H466" s="72" t="str">
        <f t="shared" si="7"/>
        <v xml:space="preserve"> </v>
      </c>
      <c r="I466" s="11">
        <v>7.6190476190479997</v>
      </c>
      <c r="J466" s="3">
        <v>60.952380952380999</v>
      </c>
      <c r="K466" s="3">
        <v>8.7619047619050008</v>
      </c>
      <c r="L466" s="3">
        <v>22.285714285714</v>
      </c>
      <c r="M466" s="8">
        <v>0.38095238095200001</v>
      </c>
    </row>
    <row r="467" spans="2:13" x14ac:dyDescent="0.2">
      <c r="C467" s="87"/>
      <c r="D467" s="84"/>
      <c r="E467" s="1" t="s">
        <v>89</v>
      </c>
      <c r="F467" s="2"/>
      <c r="G467" s="60">
        <v>113</v>
      </c>
      <c r="H467" s="72" t="str">
        <f t="shared" si="7"/>
        <v xml:space="preserve"> </v>
      </c>
      <c r="I467" s="11">
        <v>7.964601769912</v>
      </c>
      <c r="J467" s="3">
        <v>61.946902654867003</v>
      </c>
      <c r="K467" s="3">
        <v>7.0796460176989999</v>
      </c>
      <c r="L467" s="3">
        <v>23.008849557522002</v>
      </c>
      <c r="M467" s="14">
        <v>0</v>
      </c>
    </row>
    <row r="468" spans="2:13" x14ac:dyDescent="0.2">
      <c r="C468" s="87"/>
      <c r="D468" s="84"/>
      <c r="E468" s="1" t="s">
        <v>32</v>
      </c>
      <c r="F468" s="2"/>
      <c r="G468" s="60">
        <v>8</v>
      </c>
      <c r="H468" s="72" t="str">
        <f t="shared" si="7"/>
        <v>*</v>
      </c>
      <c r="I468" s="11">
        <v>12.5</v>
      </c>
      <c r="J468" s="3">
        <v>50</v>
      </c>
      <c r="K468" s="7">
        <v>0</v>
      </c>
      <c r="L468" s="3">
        <v>37.5</v>
      </c>
      <c r="M468" s="14">
        <v>0</v>
      </c>
    </row>
    <row r="469" spans="2:13" ht="24" x14ac:dyDescent="0.2">
      <c r="C469" s="88" t="s">
        <v>90</v>
      </c>
      <c r="D469" s="83" t="s">
        <v>17</v>
      </c>
      <c r="E469" s="6" t="s">
        <v>91</v>
      </c>
      <c r="F469" s="5"/>
      <c r="G469" s="59">
        <v>608</v>
      </c>
      <c r="H469" s="71" t="str">
        <f t="shared" si="7"/>
        <v xml:space="preserve"> </v>
      </c>
      <c r="I469" s="12">
        <v>8.3881578947370006</v>
      </c>
      <c r="J469" s="4">
        <v>65.131578947367998</v>
      </c>
      <c r="K469" s="4">
        <v>8.0592105263160008</v>
      </c>
      <c r="L469" s="4">
        <v>18.421052631578998</v>
      </c>
      <c r="M469" s="27">
        <v>0</v>
      </c>
    </row>
    <row r="470" spans="2:13" ht="24" x14ac:dyDescent="0.2">
      <c r="C470" s="87"/>
      <c r="D470" s="84"/>
      <c r="E470" s="1" t="s">
        <v>92</v>
      </c>
      <c r="F470" s="2"/>
      <c r="G470" s="60">
        <v>1036</v>
      </c>
      <c r="H470" s="72" t="str">
        <f t="shared" si="7"/>
        <v xml:space="preserve"> </v>
      </c>
      <c r="I470" s="11">
        <v>4.9227799227800002</v>
      </c>
      <c r="J470" s="3">
        <v>71.332046332046005</v>
      </c>
      <c r="K470" s="3">
        <v>4.9227799227800002</v>
      </c>
      <c r="L470" s="3">
        <v>18.629343629344</v>
      </c>
      <c r="M470" s="8">
        <v>0.19305019305000001</v>
      </c>
    </row>
    <row r="471" spans="2:13" ht="24" x14ac:dyDescent="0.2">
      <c r="C471" s="87"/>
      <c r="D471" s="84"/>
      <c r="E471" s="1" t="s">
        <v>93</v>
      </c>
      <c r="F471" s="2"/>
      <c r="G471" s="60">
        <v>567</v>
      </c>
      <c r="H471" s="72" t="str">
        <f t="shared" si="7"/>
        <v xml:space="preserve"> </v>
      </c>
      <c r="I471" s="11">
        <v>5.6437389770720001</v>
      </c>
      <c r="J471" s="3">
        <v>71.604938271604993</v>
      </c>
      <c r="K471" s="3">
        <v>5.2910052910049998</v>
      </c>
      <c r="L471" s="3">
        <v>17.107583774249999</v>
      </c>
      <c r="M471" s="8">
        <v>0.35273368606700001</v>
      </c>
    </row>
    <row r="472" spans="2:13" x14ac:dyDescent="0.2">
      <c r="C472" s="87"/>
      <c r="D472" s="84"/>
      <c r="E472" s="1" t="s">
        <v>94</v>
      </c>
      <c r="F472" s="2"/>
      <c r="G472" s="60">
        <v>224</v>
      </c>
      <c r="H472" s="72" t="str">
        <f t="shared" si="7"/>
        <v xml:space="preserve"> </v>
      </c>
      <c r="I472" s="11">
        <v>5.8035714285709998</v>
      </c>
      <c r="J472" s="3">
        <v>73.660714285713993</v>
      </c>
      <c r="K472" s="3">
        <v>3.125</v>
      </c>
      <c r="L472" s="3">
        <v>16.964285714286</v>
      </c>
      <c r="M472" s="8">
        <v>0.446428571429</v>
      </c>
    </row>
    <row r="473" spans="2:13" x14ac:dyDescent="0.2">
      <c r="C473" s="88" t="s">
        <v>95</v>
      </c>
      <c r="D473" s="83" t="s">
        <v>17</v>
      </c>
      <c r="E473" s="6" t="s">
        <v>96</v>
      </c>
      <c r="F473" s="5"/>
      <c r="G473" s="59">
        <v>308</v>
      </c>
      <c r="H473" s="71" t="str">
        <f t="shared" si="7"/>
        <v xml:space="preserve"> </v>
      </c>
      <c r="I473" s="12">
        <v>5.5194805194810002</v>
      </c>
      <c r="J473" s="4">
        <v>69.480519480519007</v>
      </c>
      <c r="K473" s="4">
        <v>6.8181818181820004</v>
      </c>
      <c r="L473" s="4">
        <v>17.857142857143</v>
      </c>
      <c r="M473" s="13">
        <v>0.32467532467499999</v>
      </c>
    </row>
    <row r="474" spans="2:13" x14ac:dyDescent="0.2">
      <c r="C474" s="89"/>
      <c r="D474" s="84"/>
      <c r="E474" s="1" t="s">
        <v>97</v>
      </c>
      <c r="F474" s="2"/>
      <c r="G474" s="60">
        <v>728</v>
      </c>
      <c r="H474" s="72" t="str">
        <f t="shared" si="7"/>
        <v xml:space="preserve"> </v>
      </c>
      <c r="I474" s="11">
        <v>5.4945054945049998</v>
      </c>
      <c r="J474" s="3">
        <v>69.917582417581997</v>
      </c>
      <c r="K474" s="3">
        <v>6.3186813186809996</v>
      </c>
      <c r="L474" s="3">
        <v>17.994505494504999</v>
      </c>
      <c r="M474" s="8">
        <v>0.27472527472500002</v>
      </c>
    </row>
    <row r="475" spans="2:13" ht="24" x14ac:dyDescent="0.2">
      <c r="C475" s="89"/>
      <c r="D475" s="84"/>
      <c r="E475" s="1" t="s">
        <v>98</v>
      </c>
      <c r="F475" s="2"/>
      <c r="G475" s="60">
        <v>474</v>
      </c>
      <c r="H475" s="72" t="str">
        <f t="shared" si="7"/>
        <v xml:space="preserve"> </v>
      </c>
      <c r="I475" s="11">
        <v>3.3755274261600001</v>
      </c>
      <c r="J475" s="3">
        <v>75.949367088608</v>
      </c>
      <c r="K475" s="3">
        <v>3.7974683544299999</v>
      </c>
      <c r="L475" s="3">
        <v>16.666666666666998</v>
      </c>
      <c r="M475" s="8">
        <v>0.21097046413500001</v>
      </c>
    </row>
    <row r="476" spans="2:13" x14ac:dyDescent="0.2">
      <c r="C476" s="89"/>
      <c r="D476" s="84"/>
      <c r="E476" s="1" t="s">
        <v>99</v>
      </c>
      <c r="F476" s="2"/>
      <c r="G476" s="60">
        <v>402</v>
      </c>
      <c r="H476" s="72" t="str">
        <f t="shared" si="7"/>
        <v xml:space="preserve"> </v>
      </c>
      <c r="I476" s="11">
        <v>8.2089552238810004</v>
      </c>
      <c r="J476" s="3">
        <v>66.169154228856002</v>
      </c>
      <c r="K476" s="3">
        <v>5.9701492537309999</v>
      </c>
      <c r="L476" s="3">
        <v>19.651741293532002</v>
      </c>
      <c r="M476" s="14">
        <v>0</v>
      </c>
    </row>
    <row r="477" spans="2:13" x14ac:dyDescent="0.2">
      <c r="C477" s="89"/>
      <c r="D477" s="84"/>
      <c r="E477" s="1" t="s">
        <v>100</v>
      </c>
      <c r="F477" s="2"/>
      <c r="G477" s="60">
        <v>231</v>
      </c>
      <c r="H477" s="72" t="str">
        <f t="shared" si="7"/>
        <v xml:space="preserve"> </v>
      </c>
      <c r="I477" s="11">
        <v>6.4935064935059996</v>
      </c>
      <c r="J477" s="3">
        <v>67.532467532468004</v>
      </c>
      <c r="K477" s="3">
        <v>5.1948051948050002</v>
      </c>
      <c r="L477" s="3">
        <v>20.779220779220999</v>
      </c>
      <c r="M477" s="14">
        <v>0</v>
      </c>
    </row>
    <row r="478" spans="2:13" x14ac:dyDescent="0.2">
      <c r="C478" s="90"/>
      <c r="D478" s="85"/>
      <c r="E478" s="29" t="s">
        <v>101</v>
      </c>
      <c r="F478" s="28"/>
      <c r="G478" s="61">
        <v>292</v>
      </c>
      <c r="H478" s="73" t="str">
        <f t="shared" si="7"/>
        <v xml:space="preserve"> </v>
      </c>
      <c r="I478" s="35">
        <v>8.9041095890409991</v>
      </c>
      <c r="J478" s="16">
        <v>68.835616438355999</v>
      </c>
      <c r="K478" s="16">
        <v>5.4794520547949999</v>
      </c>
      <c r="L478" s="16">
        <v>16.438356164384</v>
      </c>
      <c r="M478" s="36">
        <v>0.34246575342500002</v>
      </c>
    </row>
    <row r="479" spans="2:13" x14ac:dyDescent="0.2">
      <c r="G479" s="62"/>
      <c r="H479" s="74"/>
    </row>
    <row r="480" spans="2:13" x14ac:dyDescent="0.2">
      <c r="B480" s="25" t="str">
        <f xml:space="preserve"> HYPERLINK("#'目次'!B11", "[5]")</f>
        <v>[5]</v>
      </c>
      <c r="C480" s="17" t="s">
        <v>127</v>
      </c>
      <c r="G480" s="62"/>
      <c r="H480" s="74"/>
    </row>
    <row r="481" spans="3:13" x14ac:dyDescent="0.2">
      <c r="G481" s="62"/>
      <c r="H481" s="74"/>
    </row>
    <row r="482" spans="3:13" x14ac:dyDescent="0.2">
      <c r="G482" s="62"/>
      <c r="H482" s="74"/>
    </row>
    <row r="483" spans="3:13" x14ac:dyDescent="0.2">
      <c r="C483" s="17" t="s">
        <v>12</v>
      </c>
      <c r="G483" s="62"/>
      <c r="H483" s="74"/>
    </row>
    <row r="484" spans="3:13" ht="36" x14ac:dyDescent="0.2">
      <c r="C484" s="91"/>
      <c r="D484" s="92"/>
      <c r="E484" s="92"/>
      <c r="F484" s="92"/>
      <c r="G484" s="56" t="s">
        <v>13</v>
      </c>
      <c r="H484" s="68"/>
      <c r="I484" s="22" t="s">
        <v>34</v>
      </c>
      <c r="J484" s="10" t="s">
        <v>35</v>
      </c>
      <c r="K484" s="10" t="s">
        <v>36</v>
      </c>
      <c r="L484" s="10" t="s">
        <v>37</v>
      </c>
      <c r="M484" s="23" t="s">
        <v>32</v>
      </c>
    </row>
    <row r="485" spans="3:13" x14ac:dyDescent="0.2">
      <c r="C485" s="93"/>
      <c r="D485" s="94"/>
      <c r="E485" s="94"/>
      <c r="F485" s="94"/>
      <c r="G485" s="57"/>
      <c r="H485" s="69"/>
      <c r="I485" s="26"/>
      <c r="J485" s="9"/>
      <c r="K485" s="9"/>
      <c r="L485" s="9"/>
      <c r="M485" s="24"/>
    </row>
    <row r="486" spans="3:13" x14ac:dyDescent="0.2">
      <c r="C486" s="31"/>
      <c r="D486" s="33"/>
      <c r="E486" s="32" t="s">
        <v>13</v>
      </c>
      <c r="F486" s="30"/>
      <c r="G486" s="58">
        <v>2435</v>
      </c>
      <c r="H486" s="70" t="str">
        <f t="shared" ref="H486:H549" si="8">IF(G486&lt;49,"*"," ")</f>
        <v xml:space="preserve"> </v>
      </c>
      <c r="I486" s="15">
        <v>14.004106776181001</v>
      </c>
      <c r="J486" s="15">
        <v>47.186858316222001</v>
      </c>
      <c r="K486" s="15">
        <v>27.063655030801002</v>
      </c>
      <c r="L486" s="15">
        <v>11.252566735113</v>
      </c>
      <c r="M486" s="34">
        <v>0.49281314168399998</v>
      </c>
    </row>
    <row r="487" spans="3:13" x14ac:dyDescent="0.2">
      <c r="C487" s="86" t="s">
        <v>16</v>
      </c>
      <c r="D487" s="83" t="s">
        <v>17</v>
      </c>
      <c r="E487" s="6" t="s">
        <v>14</v>
      </c>
      <c r="F487" s="5"/>
      <c r="G487" s="59">
        <v>1188</v>
      </c>
      <c r="H487" s="71" t="str">
        <f t="shared" si="8"/>
        <v xml:space="preserve"> </v>
      </c>
      <c r="I487" s="12">
        <v>12.626262626262999</v>
      </c>
      <c r="J487" s="4">
        <v>46.043771043771002</v>
      </c>
      <c r="K487" s="4">
        <v>26.178451178450999</v>
      </c>
      <c r="L487" s="4">
        <v>14.646464646465001</v>
      </c>
      <c r="M487" s="13">
        <v>0.50505050505100002</v>
      </c>
    </row>
    <row r="488" spans="3:13" x14ac:dyDescent="0.2">
      <c r="C488" s="87"/>
      <c r="D488" s="84"/>
      <c r="E488" s="1" t="s">
        <v>15</v>
      </c>
      <c r="F488" s="2"/>
      <c r="G488" s="60">
        <v>1247</v>
      </c>
      <c r="H488" s="72" t="str">
        <f t="shared" si="8"/>
        <v xml:space="preserve"> </v>
      </c>
      <c r="I488" s="11">
        <v>15.316760224538999</v>
      </c>
      <c r="J488" s="3">
        <v>48.275862068965999</v>
      </c>
      <c r="K488" s="3">
        <v>27.906976744186</v>
      </c>
      <c r="L488" s="3">
        <v>8.0192461908580004</v>
      </c>
      <c r="M488" s="8">
        <v>0.481154771451</v>
      </c>
    </row>
    <row r="489" spans="3:13" x14ac:dyDescent="0.2">
      <c r="C489" s="88" t="s">
        <v>18</v>
      </c>
      <c r="D489" s="88" t="s">
        <v>19</v>
      </c>
      <c r="E489" s="6" t="s">
        <v>20</v>
      </c>
      <c r="F489" s="5"/>
      <c r="G489" s="59">
        <v>386</v>
      </c>
      <c r="H489" s="71" t="str">
        <f t="shared" si="8"/>
        <v xml:space="preserve"> </v>
      </c>
      <c r="I489" s="12">
        <v>10.880829015544</v>
      </c>
      <c r="J489" s="4">
        <v>44.041450777202002</v>
      </c>
      <c r="K489" s="4">
        <v>27.720207253885999</v>
      </c>
      <c r="L489" s="4">
        <v>16.839378238342</v>
      </c>
      <c r="M489" s="13">
        <v>0.51813471502599995</v>
      </c>
    </row>
    <row r="490" spans="3:13" x14ac:dyDescent="0.2">
      <c r="C490" s="87"/>
      <c r="D490" s="89"/>
      <c r="E490" s="1" t="s">
        <v>21</v>
      </c>
      <c r="F490" s="2"/>
      <c r="G490" s="60">
        <v>484</v>
      </c>
      <c r="H490" s="72" t="str">
        <f t="shared" si="8"/>
        <v xml:space="preserve"> </v>
      </c>
      <c r="I490" s="11">
        <v>9.0909090909089993</v>
      </c>
      <c r="J490" s="3">
        <v>49.380165289255999</v>
      </c>
      <c r="K490" s="3">
        <v>27.066115702478999</v>
      </c>
      <c r="L490" s="3">
        <v>13.636363636364001</v>
      </c>
      <c r="M490" s="8">
        <v>0.82644628099200002</v>
      </c>
    </row>
    <row r="491" spans="3:13" x14ac:dyDescent="0.2">
      <c r="C491" s="87"/>
      <c r="D491" s="89"/>
      <c r="E491" s="1" t="s">
        <v>22</v>
      </c>
      <c r="F491" s="2"/>
      <c r="G491" s="60">
        <v>626</v>
      </c>
      <c r="H491" s="72" t="str">
        <f t="shared" si="8"/>
        <v xml:space="preserve"> </v>
      </c>
      <c r="I491" s="11">
        <v>12.460063897764</v>
      </c>
      <c r="J491" s="3">
        <v>48.562300319488998</v>
      </c>
      <c r="K491" s="3">
        <v>26.677316293930001</v>
      </c>
      <c r="L491" s="3">
        <v>12.300319488817999</v>
      </c>
      <c r="M491" s="14">
        <v>0</v>
      </c>
    </row>
    <row r="492" spans="3:13" x14ac:dyDescent="0.2">
      <c r="C492" s="87"/>
      <c r="D492" s="89"/>
      <c r="E492" s="1" t="s">
        <v>23</v>
      </c>
      <c r="F492" s="2"/>
      <c r="G492" s="60">
        <v>400</v>
      </c>
      <c r="H492" s="72" t="str">
        <f t="shared" si="8"/>
        <v xml:space="preserve"> </v>
      </c>
      <c r="I492" s="11">
        <v>12.75</v>
      </c>
      <c r="J492" s="3">
        <v>52</v>
      </c>
      <c r="K492" s="3">
        <v>26.75</v>
      </c>
      <c r="L492" s="3">
        <v>8.25</v>
      </c>
      <c r="M492" s="8">
        <v>0.25</v>
      </c>
    </row>
    <row r="493" spans="3:13" x14ac:dyDescent="0.2">
      <c r="C493" s="87"/>
      <c r="D493" s="89"/>
      <c r="E493" s="1" t="s">
        <v>24</v>
      </c>
      <c r="F493" s="2"/>
      <c r="G493" s="60">
        <v>539</v>
      </c>
      <c r="H493" s="72" t="str">
        <f t="shared" si="8"/>
        <v xml:space="preserve"> </v>
      </c>
      <c r="I493" s="11">
        <v>23.376623376623002</v>
      </c>
      <c r="J493" s="3">
        <v>42.300556586271</v>
      </c>
      <c r="K493" s="3">
        <v>27.272727272727</v>
      </c>
      <c r="L493" s="3">
        <v>6.1224489795919999</v>
      </c>
      <c r="M493" s="8">
        <v>0.92764378478700005</v>
      </c>
    </row>
    <row r="494" spans="3:13" x14ac:dyDescent="0.2">
      <c r="C494" s="87"/>
      <c r="D494" s="89"/>
      <c r="E494" s="1" t="s">
        <v>25</v>
      </c>
      <c r="F494" s="2"/>
      <c r="G494" s="60">
        <v>2049</v>
      </c>
      <c r="H494" s="72" t="str">
        <f t="shared" si="8"/>
        <v xml:space="preserve"> </v>
      </c>
      <c r="I494" s="11">
        <v>14.592484138604</v>
      </c>
      <c r="J494" s="3">
        <v>47.779404587603999</v>
      </c>
      <c r="K494" s="3">
        <v>26.939970717423002</v>
      </c>
      <c r="L494" s="3">
        <v>10.200097608589999</v>
      </c>
      <c r="M494" s="8">
        <v>0.48804294777899998</v>
      </c>
    </row>
    <row r="495" spans="3:13" x14ac:dyDescent="0.2">
      <c r="C495" s="87"/>
      <c r="D495" s="89"/>
      <c r="E495" s="1" t="s">
        <v>26</v>
      </c>
      <c r="F495" s="2"/>
      <c r="G495" s="60">
        <v>939</v>
      </c>
      <c r="H495" s="72" t="str">
        <f t="shared" si="8"/>
        <v xml:space="preserve"> </v>
      </c>
      <c r="I495" s="11">
        <v>18.849840255591001</v>
      </c>
      <c r="J495" s="3">
        <v>46.432374866879996</v>
      </c>
      <c r="K495" s="3">
        <v>27.050053248135999</v>
      </c>
      <c r="L495" s="3">
        <v>7.0287539936099996</v>
      </c>
      <c r="M495" s="8">
        <v>0.63897763578300004</v>
      </c>
    </row>
    <row r="496" spans="3:13" x14ac:dyDescent="0.2">
      <c r="C496" s="87"/>
      <c r="D496" s="88" t="s">
        <v>14</v>
      </c>
      <c r="E496" s="6" t="s">
        <v>20</v>
      </c>
      <c r="F496" s="5"/>
      <c r="G496" s="59">
        <v>204</v>
      </c>
      <c r="H496" s="71" t="str">
        <f t="shared" si="8"/>
        <v xml:space="preserve"> </v>
      </c>
      <c r="I496" s="12">
        <v>12.254901960784</v>
      </c>
      <c r="J496" s="4">
        <v>35.784313725490001</v>
      </c>
      <c r="K496" s="4">
        <v>27.941176470588001</v>
      </c>
      <c r="L496" s="4">
        <v>23.529411764706001</v>
      </c>
      <c r="M496" s="13">
        <v>0.49019607843099999</v>
      </c>
    </row>
    <row r="497" spans="3:13" x14ac:dyDescent="0.2">
      <c r="C497" s="87"/>
      <c r="D497" s="89"/>
      <c r="E497" s="1" t="s">
        <v>21</v>
      </c>
      <c r="F497" s="2"/>
      <c r="G497" s="60">
        <v>254</v>
      </c>
      <c r="H497" s="72" t="str">
        <f t="shared" si="8"/>
        <v xml:space="preserve"> </v>
      </c>
      <c r="I497" s="11">
        <v>9.0551181102360001</v>
      </c>
      <c r="J497" s="3">
        <v>47.637795275591003</v>
      </c>
      <c r="K497" s="3">
        <v>25.590551181102001</v>
      </c>
      <c r="L497" s="3">
        <v>17.322834645669001</v>
      </c>
      <c r="M497" s="8">
        <v>0.39370078740199999</v>
      </c>
    </row>
    <row r="498" spans="3:13" x14ac:dyDescent="0.2">
      <c r="C498" s="87"/>
      <c r="D498" s="89"/>
      <c r="E498" s="1" t="s">
        <v>22</v>
      </c>
      <c r="F498" s="2"/>
      <c r="G498" s="60">
        <v>311</v>
      </c>
      <c r="H498" s="72" t="str">
        <f t="shared" si="8"/>
        <v xml:space="preserve"> </v>
      </c>
      <c r="I498" s="11">
        <v>10.610932475884001</v>
      </c>
      <c r="J498" s="3">
        <v>47.588424437298997</v>
      </c>
      <c r="K498" s="3">
        <v>26.688102893890999</v>
      </c>
      <c r="L498" s="3">
        <v>15.112540192926</v>
      </c>
      <c r="M498" s="14">
        <v>0</v>
      </c>
    </row>
    <row r="499" spans="3:13" x14ac:dyDescent="0.2">
      <c r="C499" s="87"/>
      <c r="D499" s="89"/>
      <c r="E499" s="1" t="s">
        <v>23</v>
      </c>
      <c r="F499" s="2"/>
      <c r="G499" s="60">
        <v>202</v>
      </c>
      <c r="H499" s="72" t="str">
        <f t="shared" si="8"/>
        <v xml:space="preserve"> </v>
      </c>
      <c r="I499" s="11">
        <v>12.376237623762</v>
      </c>
      <c r="J499" s="3">
        <v>51.485148514850998</v>
      </c>
      <c r="K499" s="3">
        <v>26.732673267327002</v>
      </c>
      <c r="L499" s="3">
        <v>8.9108910891090005</v>
      </c>
      <c r="M499" s="8">
        <v>0.49504950495</v>
      </c>
    </row>
    <row r="500" spans="3:13" x14ac:dyDescent="0.2">
      <c r="C500" s="87"/>
      <c r="D500" s="89"/>
      <c r="E500" s="1" t="s">
        <v>24</v>
      </c>
      <c r="F500" s="2"/>
      <c r="G500" s="60">
        <v>217</v>
      </c>
      <c r="H500" s="72" t="str">
        <f t="shared" si="8"/>
        <v xml:space="preserve"> </v>
      </c>
      <c r="I500" s="11">
        <v>20.276497695852999</v>
      </c>
      <c r="J500" s="3">
        <v>46.543778801842997</v>
      </c>
      <c r="K500" s="3">
        <v>23.963133640553</v>
      </c>
      <c r="L500" s="3">
        <v>7.8341013824879999</v>
      </c>
      <c r="M500" s="8">
        <v>1.3824884792629999</v>
      </c>
    </row>
    <row r="501" spans="3:13" x14ac:dyDescent="0.2">
      <c r="C501" s="87"/>
      <c r="D501" s="89"/>
      <c r="E501" s="1" t="s">
        <v>25</v>
      </c>
      <c r="F501" s="2"/>
      <c r="G501" s="60">
        <v>984</v>
      </c>
      <c r="H501" s="72" t="str">
        <f t="shared" si="8"/>
        <v xml:space="preserve"> </v>
      </c>
      <c r="I501" s="11">
        <v>12.70325203252</v>
      </c>
      <c r="J501" s="3">
        <v>48.170731707317003</v>
      </c>
      <c r="K501" s="3">
        <v>25.813008130080998</v>
      </c>
      <c r="L501" s="3">
        <v>12.804878048779999</v>
      </c>
      <c r="M501" s="8">
        <v>0.50813008130100001</v>
      </c>
    </row>
    <row r="502" spans="3:13" x14ac:dyDescent="0.2">
      <c r="C502" s="87"/>
      <c r="D502" s="89"/>
      <c r="E502" s="1" t="s">
        <v>26</v>
      </c>
      <c r="F502" s="2"/>
      <c r="G502" s="60">
        <v>419</v>
      </c>
      <c r="H502" s="72" t="str">
        <f t="shared" si="8"/>
        <v xml:space="preserve"> </v>
      </c>
      <c r="I502" s="11">
        <v>16.467780429594001</v>
      </c>
      <c r="J502" s="3">
        <v>48.926014319808999</v>
      </c>
      <c r="K502" s="3">
        <v>25.298329355608999</v>
      </c>
      <c r="L502" s="3">
        <v>8.3532219570410007</v>
      </c>
      <c r="M502" s="8">
        <v>0.95465393794700004</v>
      </c>
    </row>
    <row r="503" spans="3:13" x14ac:dyDescent="0.2">
      <c r="C503" s="87"/>
      <c r="D503" s="88" t="s">
        <v>15</v>
      </c>
      <c r="E503" s="6" t="s">
        <v>20</v>
      </c>
      <c r="F503" s="5"/>
      <c r="G503" s="59">
        <v>182</v>
      </c>
      <c r="H503" s="71" t="str">
        <f t="shared" si="8"/>
        <v xml:space="preserve"> </v>
      </c>
      <c r="I503" s="12">
        <v>9.3406593406590002</v>
      </c>
      <c r="J503" s="4">
        <v>53.296703296703001</v>
      </c>
      <c r="K503" s="4">
        <v>27.472527472526998</v>
      </c>
      <c r="L503" s="4">
        <v>9.3406593406590002</v>
      </c>
      <c r="M503" s="13">
        <v>0.54945054945100003</v>
      </c>
    </row>
    <row r="504" spans="3:13" x14ac:dyDescent="0.2">
      <c r="C504" s="87"/>
      <c r="D504" s="89"/>
      <c r="E504" s="1" t="s">
        <v>21</v>
      </c>
      <c r="F504" s="2"/>
      <c r="G504" s="60">
        <v>230</v>
      </c>
      <c r="H504" s="72" t="str">
        <f t="shared" si="8"/>
        <v xml:space="preserve"> </v>
      </c>
      <c r="I504" s="11">
        <v>9.1304347826090009</v>
      </c>
      <c r="J504" s="3">
        <v>51.304347826087003</v>
      </c>
      <c r="K504" s="3">
        <v>28.695652173913</v>
      </c>
      <c r="L504" s="3">
        <v>9.5652173913039995</v>
      </c>
      <c r="M504" s="8">
        <v>1.3043478260870001</v>
      </c>
    </row>
    <row r="505" spans="3:13" x14ac:dyDescent="0.2">
      <c r="C505" s="87"/>
      <c r="D505" s="89"/>
      <c r="E505" s="1" t="s">
        <v>22</v>
      </c>
      <c r="F505" s="2"/>
      <c r="G505" s="60">
        <v>315</v>
      </c>
      <c r="H505" s="72" t="str">
        <f t="shared" si="8"/>
        <v xml:space="preserve"> </v>
      </c>
      <c r="I505" s="11">
        <v>14.285714285714</v>
      </c>
      <c r="J505" s="3">
        <v>49.523809523810002</v>
      </c>
      <c r="K505" s="3">
        <v>26.666666666666998</v>
      </c>
      <c r="L505" s="3">
        <v>9.5238095238099998</v>
      </c>
      <c r="M505" s="14">
        <v>0</v>
      </c>
    </row>
    <row r="506" spans="3:13" x14ac:dyDescent="0.2">
      <c r="C506" s="87"/>
      <c r="D506" s="89"/>
      <c r="E506" s="1" t="s">
        <v>23</v>
      </c>
      <c r="F506" s="2"/>
      <c r="G506" s="60">
        <v>198</v>
      </c>
      <c r="H506" s="72" t="str">
        <f t="shared" si="8"/>
        <v xml:space="preserve"> </v>
      </c>
      <c r="I506" s="11">
        <v>13.131313131313</v>
      </c>
      <c r="J506" s="3">
        <v>52.525252525253002</v>
      </c>
      <c r="K506" s="3">
        <v>26.767676767676999</v>
      </c>
      <c r="L506" s="3">
        <v>7.5757575757579998</v>
      </c>
      <c r="M506" s="14">
        <v>0</v>
      </c>
    </row>
    <row r="507" spans="3:13" x14ac:dyDescent="0.2">
      <c r="C507" s="87"/>
      <c r="D507" s="89"/>
      <c r="E507" s="1" t="s">
        <v>24</v>
      </c>
      <c r="F507" s="2"/>
      <c r="G507" s="60">
        <v>322</v>
      </c>
      <c r="H507" s="72" t="str">
        <f t="shared" si="8"/>
        <v xml:space="preserve"> </v>
      </c>
      <c r="I507" s="11">
        <v>25.465838509316999</v>
      </c>
      <c r="J507" s="3">
        <v>39.440993788820002</v>
      </c>
      <c r="K507" s="3">
        <v>29.503105590061999</v>
      </c>
      <c r="L507" s="3">
        <v>4.9689440993789997</v>
      </c>
      <c r="M507" s="8">
        <v>0.62111801242200004</v>
      </c>
    </row>
    <row r="508" spans="3:13" x14ac:dyDescent="0.2">
      <c r="C508" s="87"/>
      <c r="D508" s="89"/>
      <c r="E508" s="1" t="s">
        <v>25</v>
      </c>
      <c r="F508" s="2"/>
      <c r="G508" s="60">
        <v>1065</v>
      </c>
      <c r="H508" s="72" t="str">
        <f t="shared" si="8"/>
        <v xml:space="preserve"> </v>
      </c>
      <c r="I508" s="11">
        <v>16.338028169013999</v>
      </c>
      <c r="J508" s="3">
        <v>47.417840375586998</v>
      </c>
      <c r="K508" s="3">
        <v>27.981220657276999</v>
      </c>
      <c r="L508" s="3">
        <v>7.7934272300470004</v>
      </c>
      <c r="M508" s="8">
        <v>0.46948356807500002</v>
      </c>
    </row>
    <row r="509" spans="3:13" x14ac:dyDescent="0.2">
      <c r="C509" s="87"/>
      <c r="D509" s="89"/>
      <c r="E509" s="1" t="s">
        <v>26</v>
      </c>
      <c r="F509" s="2"/>
      <c r="G509" s="60">
        <v>520</v>
      </c>
      <c r="H509" s="72" t="str">
        <f t="shared" si="8"/>
        <v xml:space="preserve"> </v>
      </c>
      <c r="I509" s="11">
        <v>20.769230769231001</v>
      </c>
      <c r="J509" s="3">
        <v>44.423076923076998</v>
      </c>
      <c r="K509" s="3">
        <v>28.461538461538002</v>
      </c>
      <c r="L509" s="3">
        <v>5.9615384615379998</v>
      </c>
      <c r="M509" s="8">
        <v>0.384615384615</v>
      </c>
    </row>
    <row r="510" spans="3:13" x14ac:dyDescent="0.2">
      <c r="C510" s="88" t="s">
        <v>27</v>
      </c>
      <c r="D510" s="88" t="s">
        <v>19</v>
      </c>
      <c r="E510" s="6" t="s">
        <v>28</v>
      </c>
      <c r="F510" s="5"/>
      <c r="G510" s="59">
        <v>147</v>
      </c>
      <c r="H510" s="71" t="str">
        <f t="shared" si="8"/>
        <v xml:space="preserve"> </v>
      </c>
      <c r="I510" s="12">
        <v>1.360544217687</v>
      </c>
      <c r="J510" s="4">
        <v>0.68027210884400002</v>
      </c>
      <c r="K510" s="20">
        <v>0</v>
      </c>
      <c r="L510" s="4">
        <v>95.918367346938993</v>
      </c>
      <c r="M510" s="13">
        <v>2.040816326531</v>
      </c>
    </row>
    <row r="511" spans="3:13" ht="24" x14ac:dyDescent="0.2">
      <c r="C511" s="87"/>
      <c r="D511" s="89"/>
      <c r="E511" s="1" t="s">
        <v>29</v>
      </c>
      <c r="F511" s="2"/>
      <c r="G511" s="60">
        <v>1706</v>
      </c>
      <c r="H511" s="72" t="str">
        <f t="shared" si="8"/>
        <v xml:space="preserve"> </v>
      </c>
      <c r="I511" s="11">
        <v>13.188745603751</v>
      </c>
      <c r="J511" s="3">
        <v>52.051582649472003</v>
      </c>
      <c r="K511" s="3">
        <v>28.956623681124999</v>
      </c>
      <c r="L511" s="3">
        <v>5.5685814771400004</v>
      </c>
      <c r="M511" s="8">
        <v>0.234466588511</v>
      </c>
    </row>
    <row r="512" spans="3:13" ht="24" x14ac:dyDescent="0.2">
      <c r="C512" s="87"/>
      <c r="D512" s="89"/>
      <c r="E512" s="1" t="s">
        <v>30</v>
      </c>
      <c r="F512" s="2"/>
      <c r="G512" s="60">
        <v>137</v>
      </c>
      <c r="H512" s="72" t="str">
        <f t="shared" si="8"/>
        <v xml:space="preserve"> </v>
      </c>
      <c r="I512" s="11">
        <v>13.868613138685999</v>
      </c>
      <c r="J512" s="3">
        <v>56.204379562043997</v>
      </c>
      <c r="K512" s="3">
        <v>15.328467153285001</v>
      </c>
      <c r="L512" s="3">
        <v>14.598540145985</v>
      </c>
      <c r="M512" s="14">
        <v>0</v>
      </c>
    </row>
    <row r="513" spans="3:13" ht="24" x14ac:dyDescent="0.2">
      <c r="C513" s="87"/>
      <c r="D513" s="89"/>
      <c r="E513" s="1" t="s">
        <v>31</v>
      </c>
      <c r="F513" s="2"/>
      <c r="G513" s="60">
        <v>440</v>
      </c>
      <c r="H513" s="72" t="str">
        <f t="shared" si="8"/>
        <v xml:space="preserve"> </v>
      </c>
      <c r="I513" s="11">
        <v>21.590909090909001</v>
      </c>
      <c r="J513" s="3">
        <v>41.363636363635997</v>
      </c>
      <c r="K513" s="3">
        <v>32.272727272727003</v>
      </c>
      <c r="L513" s="3">
        <v>4.0909090909090002</v>
      </c>
      <c r="M513" s="8">
        <v>0.68181818181800002</v>
      </c>
    </row>
    <row r="514" spans="3:13" x14ac:dyDescent="0.2">
      <c r="C514" s="87"/>
      <c r="D514" s="89"/>
      <c r="E514" s="1" t="s">
        <v>32</v>
      </c>
      <c r="F514" s="2"/>
      <c r="G514" s="60">
        <v>5</v>
      </c>
      <c r="H514" s="72" t="str">
        <f t="shared" si="8"/>
        <v>*</v>
      </c>
      <c r="I514" s="21">
        <v>0</v>
      </c>
      <c r="J514" s="3">
        <v>20</v>
      </c>
      <c r="K514" s="3">
        <v>40</v>
      </c>
      <c r="L514" s="7">
        <v>0</v>
      </c>
      <c r="M514" s="8">
        <v>40</v>
      </c>
    </row>
    <row r="515" spans="3:13" x14ac:dyDescent="0.2">
      <c r="C515" s="87"/>
      <c r="D515" s="88" t="s">
        <v>14</v>
      </c>
      <c r="E515" s="6" t="s">
        <v>28</v>
      </c>
      <c r="F515" s="5"/>
      <c r="G515" s="59">
        <v>95</v>
      </c>
      <c r="H515" s="71" t="str">
        <f t="shared" si="8"/>
        <v xml:space="preserve"> </v>
      </c>
      <c r="I515" s="43">
        <v>0</v>
      </c>
      <c r="J515" s="20">
        <v>0</v>
      </c>
      <c r="K515" s="20">
        <v>0</v>
      </c>
      <c r="L515" s="4">
        <v>98.947368421053</v>
      </c>
      <c r="M515" s="13">
        <v>1.052631578947</v>
      </c>
    </row>
    <row r="516" spans="3:13" ht="24" x14ac:dyDescent="0.2">
      <c r="C516" s="87"/>
      <c r="D516" s="89"/>
      <c r="E516" s="1" t="s">
        <v>29</v>
      </c>
      <c r="F516" s="2"/>
      <c r="G516" s="60">
        <v>953</v>
      </c>
      <c r="H516" s="72" t="str">
        <f t="shared" si="8"/>
        <v xml:space="preserve"> </v>
      </c>
      <c r="I516" s="11">
        <v>13.536201469045</v>
      </c>
      <c r="J516" s="3">
        <v>49.737670514165998</v>
      </c>
      <c r="K516" s="3">
        <v>29.800629590766</v>
      </c>
      <c r="L516" s="3">
        <v>6.6107030430220002</v>
      </c>
      <c r="M516" s="8">
        <v>0.31479538300100002</v>
      </c>
    </row>
    <row r="517" spans="3:13" ht="24" x14ac:dyDescent="0.2">
      <c r="C517" s="87"/>
      <c r="D517" s="89"/>
      <c r="E517" s="1" t="s">
        <v>30</v>
      </c>
      <c r="F517" s="2"/>
      <c r="G517" s="60">
        <v>60</v>
      </c>
      <c r="H517" s="72" t="str">
        <f t="shared" si="8"/>
        <v xml:space="preserve"> </v>
      </c>
      <c r="I517" s="11">
        <v>6.666666666667</v>
      </c>
      <c r="J517" s="3">
        <v>73.333333333333002</v>
      </c>
      <c r="K517" s="3">
        <v>3.333333333333</v>
      </c>
      <c r="L517" s="3">
        <v>16.666666666666998</v>
      </c>
      <c r="M517" s="14">
        <v>0</v>
      </c>
    </row>
    <row r="518" spans="3:13" ht="24" x14ac:dyDescent="0.2">
      <c r="C518" s="87"/>
      <c r="D518" s="89"/>
      <c r="E518" s="1" t="s">
        <v>31</v>
      </c>
      <c r="F518" s="2"/>
      <c r="G518" s="60">
        <v>77</v>
      </c>
      <c r="H518" s="72" t="str">
        <f t="shared" si="8"/>
        <v xml:space="preserve"> </v>
      </c>
      <c r="I518" s="11">
        <v>22.077922077922</v>
      </c>
      <c r="J518" s="3">
        <v>36.363636363635997</v>
      </c>
      <c r="K518" s="3">
        <v>31.168831168831002</v>
      </c>
      <c r="L518" s="3">
        <v>9.0909090909089993</v>
      </c>
      <c r="M518" s="8">
        <v>1.298701298701</v>
      </c>
    </row>
    <row r="519" spans="3:13" x14ac:dyDescent="0.2">
      <c r="C519" s="87"/>
      <c r="D519" s="89"/>
      <c r="E519" s="1" t="s">
        <v>32</v>
      </c>
      <c r="F519" s="2"/>
      <c r="G519" s="60">
        <v>3</v>
      </c>
      <c r="H519" s="72" t="str">
        <f t="shared" si="8"/>
        <v>*</v>
      </c>
      <c r="I519" s="21">
        <v>0</v>
      </c>
      <c r="J519" s="3">
        <v>33.333333333333002</v>
      </c>
      <c r="K519" s="3">
        <v>33.333333333333002</v>
      </c>
      <c r="L519" s="7">
        <v>0</v>
      </c>
      <c r="M519" s="8">
        <v>33.333333333333002</v>
      </c>
    </row>
    <row r="520" spans="3:13" x14ac:dyDescent="0.2">
      <c r="C520" s="87"/>
      <c r="D520" s="88" t="s">
        <v>15</v>
      </c>
      <c r="E520" s="6" t="s">
        <v>28</v>
      </c>
      <c r="F520" s="5"/>
      <c r="G520" s="59">
        <v>52</v>
      </c>
      <c r="H520" s="71" t="str">
        <f t="shared" si="8"/>
        <v xml:space="preserve"> </v>
      </c>
      <c r="I520" s="12">
        <v>3.8461538461539999</v>
      </c>
      <c r="J520" s="4">
        <v>1.923076923077</v>
      </c>
      <c r="K520" s="20">
        <v>0</v>
      </c>
      <c r="L520" s="4">
        <v>90.384615384615003</v>
      </c>
      <c r="M520" s="13">
        <v>3.8461538461539999</v>
      </c>
    </row>
    <row r="521" spans="3:13" ht="24" x14ac:dyDescent="0.2">
      <c r="C521" s="87"/>
      <c r="D521" s="89"/>
      <c r="E521" s="1" t="s">
        <v>29</v>
      </c>
      <c r="F521" s="2"/>
      <c r="G521" s="60">
        <v>753</v>
      </c>
      <c r="H521" s="72" t="str">
        <f t="shared" si="8"/>
        <v xml:space="preserve"> </v>
      </c>
      <c r="I521" s="11">
        <v>12.749003984064</v>
      </c>
      <c r="J521" s="3">
        <v>54.980079681275001</v>
      </c>
      <c r="K521" s="3">
        <v>27.888446215138998</v>
      </c>
      <c r="L521" s="3">
        <v>4.2496679946880001</v>
      </c>
      <c r="M521" s="8">
        <v>0.132802124834</v>
      </c>
    </row>
    <row r="522" spans="3:13" ht="24" x14ac:dyDescent="0.2">
      <c r="C522" s="87"/>
      <c r="D522" s="89"/>
      <c r="E522" s="1" t="s">
        <v>30</v>
      </c>
      <c r="F522" s="2"/>
      <c r="G522" s="60">
        <v>77</v>
      </c>
      <c r="H522" s="72" t="str">
        <f t="shared" si="8"/>
        <v xml:space="preserve"> </v>
      </c>
      <c r="I522" s="11">
        <v>19.480519480519</v>
      </c>
      <c r="J522" s="3">
        <v>42.857142857143003</v>
      </c>
      <c r="K522" s="3">
        <v>24.675324675325001</v>
      </c>
      <c r="L522" s="3">
        <v>12.987012987012999</v>
      </c>
      <c r="M522" s="14">
        <v>0</v>
      </c>
    </row>
    <row r="523" spans="3:13" ht="24" x14ac:dyDescent="0.2">
      <c r="C523" s="87"/>
      <c r="D523" s="89"/>
      <c r="E523" s="1" t="s">
        <v>31</v>
      </c>
      <c r="F523" s="2"/>
      <c r="G523" s="60">
        <v>363</v>
      </c>
      <c r="H523" s="72" t="str">
        <f t="shared" si="8"/>
        <v xml:space="preserve"> </v>
      </c>
      <c r="I523" s="11">
        <v>21.487603305785001</v>
      </c>
      <c r="J523" s="3">
        <v>42.424242424242003</v>
      </c>
      <c r="K523" s="3">
        <v>32.506887052342002</v>
      </c>
      <c r="L523" s="3">
        <v>3.0303030303030001</v>
      </c>
      <c r="M523" s="8">
        <v>0.55096418732800001</v>
      </c>
    </row>
    <row r="524" spans="3:13" x14ac:dyDescent="0.2">
      <c r="C524" s="87"/>
      <c r="D524" s="89"/>
      <c r="E524" s="1" t="s">
        <v>32</v>
      </c>
      <c r="F524" s="2"/>
      <c r="G524" s="60">
        <v>2</v>
      </c>
      <c r="H524" s="72" t="str">
        <f t="shared" si="8"/>
        <v>*</v>
      </c>
      <c r="I524" s="21">
        <v>0</v>
      </c>
      <c r="J524" s="7">
        <v>0</v>
      </c>
      <c r="K524" s="3">
        <v>50</v>
      </c>
      <c r="L524" s="7">
        <v>0</v>
      </c>
      <c r="M524" s="8">
        <v>50</v>
      </c>
    </row>
    <row r="525" spans="3:13" x14ac:dyDescent="0.2">
      <c r="C525" s="88" t="s">
        <v>33</v>
      </c>
      <c r="D525" s="83" t="s">
        <v>17</v>
      </c>
      <c r="E525" s="6" t="s">
        <v>34</v>
      </c>
      <c r="F525" s="5"/>
      <c r="G525" s="59">
        <v>341</v>
      </c>
      <c r="H525" s="71" t="str">
        <f t="shared" si="8"/>
        <v xml:space="preserve"> </v>
      </c>
      <c r="I525" s="12">
        <v>100</v>
      </c>
      <c r="J525" s="20">
        <v>0</v>
      </c>
      <c r="K525" s="20">
        <v>0</v>
      </c>
      <c r="L525" s="20">
        <v>0</v>
      </c>
      <c r="M525" s="27">
        <v>0</v>
      </c>
    </row>
    <row r="526" spans="3:13" x14ac:dyDescent="0.2">
      <c r="C526" s="87"/>
      <c r="D526" s="84"/>
      <c r="E526" s="1" t="s">
        <v>35</v>
      </c>
      <c r="F526" s="2"/>
      <c r="G526" s="60">
        <v>1149</v>
      </c>
      <c r="H526" s="72" t="str">
        <f t="shared" si="8"/>
        <v xml:space="preserve"> </v>
      </c>
      <c r="I526" s="21">
        <v>0</v>
      </c>
      <c r="J526" s="3">
        <v>100</v>
      </c>
      <c r="K526" s="7">
        <v>0</v>
      </c>
      <c r="L526" s="7">
        <v>0</v>
      </c>
      <c r="M526" s="14">
        <v>0</v>
      </c>
    </row>
    <row r="527" spans="3:13" ht="24" x14ac:dyDescent="0.2">
      <c r="C527" s="87"/>
      <c r="D527" s="84"/>
      <c r="E527" s="1" t="s">
        <v>36</v>
      </c>
      <c r="F527" s="2"/>
      <c r="G527" s="60">
        <v>659</v>
      </c>
      <c r="H527" s="72" t="str">
        <f t="shared" si="8"/>
        <v xml:space="preserve"> </v>
      </c>
      <c r="I527" s="21">
        <v>0</v>
      </c>
      <c r="J527" s="7">
        <v>0</v>
      </c>
      <c r="K527" s="3">
        <v>100</v>
      </c>
      <c r="L527" s="7">
        <v>0</v>
      </c>
      <c r="M527" s="14">
        <v>0</v>
      </c>
    </row>
    <row r="528" spans="3:13" x14ac:dyDescent="0.2">
      <c r="C528" s="87"/>
      <c r="D528" s="84"/>
      <c r="E528" s="1" t="s">
        <v>37</v>
      </c>
      <c r="F528" s="2"/>
      <c r="G528" s="60">
        <v>274</v>
      </c>
      <c r="H528" s="72" t="str">
        <f t="shared" si="8"/>
        <v xml:space="preserve"> </v>
      </c>
      <c r="I528" s="21">
        <v>0</v>
      </c>
      <c r="J528" s="7">
        <v>0</v>
      </c>
      <c r="K528" s="7">
        <v>0</v>
      </c>
      <c r="L528" s="3">
        <v>100</v>
      </c>
      <c r="M528" s="14">
        <v>0</v>
      </c>
    </row>
    <row r="529" spans="3:13" x14ac:dyDescent="0.2">
      <c r="C529" s="87"/>
      <c r="D529" s="84"/>
      <c r="E529" s="1" t="s">
        <v>32</v>
      </c>
      <c r="F529" s="2"/>
      <c r="G529" s="60">
        <v>12</v>
      </c>
      <c r="H529" s="72" t="str">
        <f t="shared" si="8"/>
        <v>*</v>
      </c>
      <c r="I529" s="21">
        <v>0</v>
      </c>
      <c r="J529" s="7">
        <v>0</v>
      </c>
      <c r="K529" s="7">
        <v>0</v>
      </c>
      <c r="L529" s="7">
        <v>0</v>
      </c>
      <c r="M529" s="8">
        <v>100</v>
      </c>
    </row>
    <row r="530" spans="3:13" x14ac:dyDescent="0.2">
      <c r="C530" s="88" t="s">
        <v>38</v>
      </c>
      <c r="D530" s="83" t="s">
        <v>17</v>
      </c>
      <c r="E530" s="6" t="s">
        <v>39</v>
      </c>
      <c r="F530" s="5"/>
      <c r="G530" s="59">
        <v>368</v>
      </c>
      <c r="H530" s="71" t="str">
        <f t="shared" si="8"/>
        <v xml:space="preserve"> </v>
      </c>
      <c r="I530" s="12">
        <v>0.81521739130399995</v>
      </c>
      <c r="J530" s="4">
        <v>61.141304347826001</v>
      </c>
      <c r="K530" s="4">
        <v>2.4456521739129999</v>
      </c>
      <c r="L530" s="4">
        <v>34.782608695652002</v>
      </c>
      <c r="M530" s="13">
        <v>0.81521739130399995</v>
      </c>
    </row>
    <row r="531" spans="3:13" x14ac:dyDescent="0.2">
      <c r="C531" s="87"/>
      <c r="D531" s="84"/>
      <c r="E531" s="1" t="s">
        <v>40</v>
      </c>
      <c r="F531" s="2"/>
      <c r="G531" s="60">
        <v>1591</v>
      </c>
      <c r="H531" s="72" t="str">
        <f t="shared" si="8"/>
        <v xml:space="preserve"> </v>
      </c>
      <c r="I531" s="11">
        <v>12.507856693902999</v>
      </c>
      <c r="J531" s="3">
        <v>52.796983029541003</v>
      </c>
      <c r="K531" s="3">
        <v>28.661219358894002</v>
      </c>
      <c r="L531" s="3">
        <v>5.7825267127590001</v>
      </c>
      <c r="M531" s="8">
        <v>0.25141420490299998</v>
      </c>
    </row>
    <row r="532" spans="3:13" x14ac:dyDescent="0.2">
      <c r="C532" s="87"/>
      <c r="D532" s="84"/>
      <c r="E532" s="1" t="s">
        <v>41</v>
      </c>
      <c r="F532" s="2"/>
      <c r="G532" s="60">
        <v>151</v>
      </c>
      <c r="H532" s="72" t="str">
        <f t="shared" si="8"/>
        <v xml:space="preserve"> </v>
      </c>
      <c r="I532" s="11">
        <v>11.258278145695</v>
      </c>
      <c r="J532" s="3">
        <v>43.708609271523002</v>
      </c>
      <c r="K532" s="3">
        <v>31.788079470199001</v>
      </c>
      <c r="L532" s="3">
        <v>13.245033112583</v>
      </c>
      <c r="M532" s="14">
        <v>0</v>
      </c>
    </row>
    <row r="533" spans="3:13" x14ac:dyDescent="0.2">
      <c r="C533" s="87"/>
      <c r="D533" s="84"/>
      <c r="E533" s="1" t="s">
        <v>42</v>
      </c>
      <c r="F533" s="2"/>
      <c r="G533" s="60">
        <v>884</v>
      </c>
      <c r="H533" s="72" t="str">
        <f t="shared" si="8"/>
        <v xml:space="preserve"> </v>
      </c>
      <c r="I533" s="11">
        <v>32.466063348416</v>
      </c>
      <c r="J533" s="3">
        <v>2.7149321266970001</v>
      </c>
      <c r="K533" s="3">
        <v>64.592760180995</v>
      </c>
      <c r="L533" s="7">
        <v>0</v>
      </c>
      <c r="M533" s="8">
        <v>0.22624434389100001</v>
      </c>
    </row>
    <row r="534" spans="3:13" x14ac:dyDescent="0.2">
      <c r="C534" s="87"/>
      <c r="D534" s="84"/>
      <c r="E534" s="1" t="s">
        <v>43</v>
      </c>
      <c r="F534" s="2"/>
      <c r="G534" s="60">
        <v>191</v>
      </c>
      <c r="H534" s="72" t="str">
        <f t="shared" si="8"/>
        <v xml:space="preserve"> </v>
      </c>
      <c r="I534" s="11">
        <v>26.701570680627999</v>
      </c>
      <c r="J534" s="3">
        <v>5.7591623036649997</v>
      </c>
      <c r="K534" s="3">
        <v>67.539267015706997</v>
      </c>
      <c r="L534" s="7">
        <v>0</v>
      </c>
      <c r="M534" s="14">
        <v>0</v>
      </c>
    </row>
    <row r="535" spans="3:13" x14ac:dyDescent="0.2">
      <c r="C535" s="87"/>
      <c r="D535" s="84"/>
      <c r="E535" s="1" t="s">
        <v>44</v>
      </c>
      <c r="F535" s="2"/>
      <c r="G535" s="60">
        <v>239</v>
      </c>
      <c r="H535" s="72" t="str">
        <f t="shared" si="8"/>
        <v xml:space="preserve"> </v>
      </c>
      <c r="I535" s="11">
        <v>28.033472803346999</v>
      </c>
      <c r="J535" s="3">
        <v>6.694560669456</v>
      </c>
      <c r="K535" s="3">
        <v>64.435146443514995</v>
      </c>
      <c r="L535" s="7">
        <v>0</v>
      </c>
      <c r="M535" s="8">
        <v>0.836820083682</v>
      </c>
    </row>
    <row r="536" spans="3:13" x14ac:dyDescent="0.2">
      <c r="C536" s="87"/>
      <c r="D536" s="84"/>
      <c r="E536" s="1" t="s">
        <v>45</v>
      </c>
      <c r="F536" s="2"/>
      <c r="G536" s="60">
        <v>58</v>
      </c>
      <c r="H536" s="72" t="str">
        <f t="shared" si="8"/>
        <v xml:space="preserve"> </v>
      </c>
      <c r="I536" s="11">
        <v>10.344827586207</v>
      </c>
      <c r="J536" s="3">
        <v>17.241379310345</v>
      </c>
      <c r="K536" s="3">
        <v>13.793103448276</v>
      </c>
      <c r="L536" s="3">
        <v>56.896551724138</v>
      </c>
      <c r="M536" s="8">
        <v>1.7241379310339999</v>
      </c>
    </row>
    <row r="537" spans="3:13" x14ac:dyDescent="0.2">
      <c r="C537" s="87"/>
      <c r="D537" s="84"/>
      <c r="E537" s="1" t="s">
        <v>46</v>
      </c>
      <c r="F537" s="2"/>
      <c r="G537" s="60">
        <v>32</v>
      </c>
      <c r="H537" s="72" t="str">
        <f t="shared" si="8"/>
        <v>*</v>
      </c>
      <c r="I537" s="11">
        <v>9.375</v>
      </c>
      <c r="J537" s="3">
        <v>46.875</v>
      </c>
      <c r="K537" s="3">
        <v>9.375</v>
      </c>
      <c r="L537" s="3">
        <v>34.375</v>
      </c>
      <c r="M537" s="14">
        <v>0</v>
      </c>
    </row>
    <row r="538" spans="3:13" x14ac:dyDescent="0.2">
      <c r="C538" s="87"/>
      <c r="D538" s="84"/>
      <c r="E538" s="1" t="s">
        <v>32</v>
      </c>
      <c r="F538" s="2"/>
      <c r="G538" s="60">
        <v>50</v>
      </c>
      <c r="H538" s="72" t="str">
        <f t="shared" si="8"/>
        <v xml:space="preserve"> </v>
      </c>
      <c r="I538" s="11">
        <v>4</v>
      </c>
      <c r="J538" s="3">
        <v>80</v>
      </c>
      <c r="K538" s="3">
        <v>6</v>
      </c>
      <c r="L538" s="3">
        <v>4</v>
      </c>
      <c r="M538" s="8">
        <v>6</v>
      </c>
    </row>
    <row r="539" spans="3:13" ht="24" x14ac:dyDescent="0.2">
      <c r="C539" s="88" t="s">
        <v>47</v>
      </c>
      <c r="D539" s="83" t="s">
        <v>17</v>
      </c>
      <c r="E539" s="6" t="s">
        <v>48</v>
      </c>
      <c r="F539" s="5"/>
      <c r="G539" s="59">
        <v>93</v>
      </c>
      <c r="H539" s="71" t="str">
        <f t="shared" si="8"/>
        <v xml:space="preserve"> </v>
      </c>
      <c r="I539" s="12">
        <v>20.430107526882001</v>
      </c>
      <c r="J539" s="4">
        <v>34.408602150538002</v>
      </c>
      <c r="K539" s="4">
        <v>40.860215053763</v>
      </c>
      <c r="L539" s="4">
        <v>4.3010752688169998</v>
      </c>
      <c r="M539" s="27">
        <v>0</v>
      </c>
    </row>
    <row r="540" spans="3:13" ht="24" x14ac:dyDescent="0.2">
      <c r="C540" s="87"/>
      <c r="D540" s="84"/>
      <c r="E540" s="1" t="s">
        <v>49</v>
      </c>
      <c r="F540" s="2"/>
      <c r="G540" s="60">
        <v>143</v>
      </c>
      <c r="H540" s="72" t="str">
        <f t="shared" si="8"/>
        <v xml:space="preserve"> </v>
      </c>
      <c r="I540" s="11">
        <v>12.587412587413001</v>
      </c>
      <c r="J540" s="3">
        <v>41.258741258740997</v>
      </c>
      <c r="K540" s="3">
        <v>31.468531468531001</v>
      </c>
      <c r="L540" s="3">
        <v>13.286713286713001</v>
      </c>
      <c r="M540" s="8">
        <v>1.398601398601</v>
      </c>
    </row>
    <row r="541" spans="3:13" x14ac:dyDescent="0.2">
      <c r="C541" s="87"/>
      <c r="D541" s="84"/>
      <c r="E541" s="1" t="s">
        <v>50</v>
      </c>
      <c r="F541" s="2"/>
      <c r="G541" s="60">
        <v>148</v>
      </c>
      <c r="H541" s="72" t="str">
        <f t="shared" si="8"/>
        <v xml:space="preserve"> </v>
      </c>
      <c r="I541" s="11">
        <v>9.4594594594589996</v>
      </c>
      <c r="J541" s="3">
        <v>49.324324324324003</v>
      </c>
      <c r="K541" s="3">
        <v>31.081081081080999</v>
      </c>
      <c r="L541" s="3">
        <v>10.135135135135</v>
      </c>
      <c r="M541" s="14">
        <v>0</v>
      </c>
    </row>
    <row r="542" spans="3:13" x14ac:dyDescent="0.2">
      <c r="C542" s="87"/>
      <c r="D542" s="84"/>
      <c r="E542" s="1" t="s">
        <v>51</v>
      </c>
      <c r="F542" s="2"/>
      <c r="G542" s="60">
        <v>198</v>
      </c>
      <c r="H542" s="72" t="str">
        <f t="shared" si="8"/>
        <v xml:space="preserve"> </v>
      </c>
      <c r="I542" s="11">
        <v>12.121212121212</v>
      </c>
      <c r="J542" s="3">
        <v>38.383838383837997</v>
      </c>
      <c r="K542" s="3">
        <v>35.353535353535001</v>
      </c>
      <c r="L542" s="3">
        <v>13.131313131313</v>
      </c>
      <c r="M542" s="8">
        <v>1.010101010101</v>
      </c>
    </row>
    <row r="543" spans="3:13" ht="24" x14ac:dyDescent="0.2">
      <c r="C543" s="87"/>
      <c r="D543" s="84"/>
      <c r="E543" s="1" t="s">
        <v>52</v>
      </c>
      <c r="F543" s="2"/>
      <c r="G543" s="60">
        <v>318</v>
      </c>
      <c r="H543" s="72" t="str">
        <f t="shared" si="8"/>
        <v xml:space="preserve"> </v>
      </c>
      <c r="I543" s="11">
        <v>9.7484276729559998</v>
      </c>
      <c r="J543" s="3">
        <v>52.830188679244998</v>
      </c>
      <c r="K543" s="3">
        <v>26.415094339623</v>
      </c>
      <c r="L543" s="3">
        <v>10.691823899371</v>
      </c>
      <c r="M543" s="8">
        <v>0.31446540880500001</v>
      </c>
    </row>
    <row r="544" spans="3:13" ht="24" x14ac:dyDescent="0.2">
      <c r="C544" s="87"/>
      <c r="D544" s="84"/>
      <c r="E544" s="1" t="s">
        <v>53</v>
      </c>
      <c r="F544" s="2"/>
      <c r="G544" s="60">
        <v>900</v>
      </c>
      <c r="H544" s="72" t="str">
        <f t="shared" si="8"/>
        <v xml:space="preserve"> </v>
      </c>
      <c r="I544" s="11">
        <v>11.777777777778001</v>
      </c>
      <c r="J544" s="3">
        <v>45.333333333333002</v>
      </c>
      <c r="K544" s="3">
        <v>31.444444444443999</v>
      </c>
      <c r="L544" s="3">
        <v>10.888888888888999</v>
      </c>
      <c r="M544" s="8">
        <v>0.555555555556</v>
      </c>
    </row>
    <row r="545" spans="3:13" ht="24" x14ac:dyDescent="0.2">
      <c r="C545" s="87"/>
      <c r="D545" s="84"/>
      <c r="E545" s="1" t="s">
        <v>54</v>
      </c>
      <c r="F545" s="2"/>
      <c r="G545" s="60">
        <v>1493</v>
      </c>
      <c r="H545" s="72" t="str">
        <f t="shared" si="8"/>
        <v xml:space="preserve"> </v>
      </c>
      <c r="I545" s="11">
        <v>15.070328198259</v>
      </c>
      <c r="J545" s="3">
        <v>48.359008707301001</v>
      </c>
      <c r="K545" s="3">
        <v>24.715338245144</v>
      </c>
      <c r="L545" s="3">
        <v>11.453449430676001</v>
      </c>
      <c r="M545" s="8">
        <v>0.40187541861999998</v>
      </c>
    </row>
    <row r="546" spans="3:13" x14ac:dyDescent="0.2">
      <c r="C546" s="87"/>
      <c r="D546" s="84"/>
      <c r="E546" s="1" t="s">
        <v>32</v>
      </c>
      <c r="F546" s="2"/>
      <c r="G546" s="60">
        <v>42</v>
      </c>
      <c r="H546" s="72" t="str">
        <f t="shared" si="8"/>
        <v>*</v>
      </c>
      <c r="I546" s="11">
        <v>23.809523809523998</v>
      </c>
      <c r="J546" s="3">
        <v>45.238095238094999</v>
      </c>
      <c r="K546" s="3">
        <v>16.666666666666998</v>
      </c>
      <c r="L546" s="3">
        <v>11.904761904761999</v>
      </c>
      <c r="M546" s="8">
        <v>2.3809523809519999</v>
      </c>
    </row>
    <row r="547" spans="3:13" ht="24" x14ac:dyDescent="0.2">
      <c r="C547" s="88" t="s">
        <v>55</v>
      </c>
      <c r="D547" s="83" t="s">
        <v>17</v>
      </c>
      <c r="E547" s="6" t="s">
        <v>48</v>
      </c>
      <c r="F547" s="5"/>
      <c r="G547" s="59">
        <v>118</v>
      </c>
      <c r="H547" s="71" t="str">
        <f t="shared" si="8"/>
        <v xml:space="preserve"> </v>
      </c>
      <c r="I547" s="12">
        <v>26.271186440678001</v>
      </c>
      <c r="J547" s="4">
        <v>29.661016949153002</v>
      </c>
      <c r="K547" s="4">
        <v>37.288135593219998</v>
      </c>
      <c r="L547" s="4">
        <v>5.9322033898309998</v>
      </c>
      <c r="M547" s="13">
        <v>0.84745762711899997</v>
      </c>
    </row>
    <row r="548" spans="3:13" ht="24" x14ac:dyDescent="0.2">
      <c r="C548" s="87"/>
      <c r="D548" s="84"/>
      <c r="E548" s="1" t="s">
        <v>49</v>
      </c>
      <c r="F548" s="2"/>
      <c r="G548" s="60">
        <v>262</v>
      </c>
      <c r="H548" s="72" t="str">
        <f t="shared" si="8"/>
        <v xml:space="preserve"> </v>
      </c>
      <c r="I548" s="11">
        <v>16.030534351145</v>
      </c>
      <c r="J548" s="3">
        <v>37.786259541984997</v>
      </c>
      <c r="K548" s="3">
        <v>32.442748091603001</v>
      </c>
      <c r="L548" s="3">
        <v>12.595419847327999</v>
      </c>
      <c r="M548" s="8">
        <v>1.145038167939</v>
      </c>
    </row>
    <row r="549" spans="3:13" x14ac:dyDescent="0.2">
      <c r="C549" s="87"/>
      <c r="D549" s="84"/>
      <c r="E549" s="1" t="s">
        <v>50</v>
      </c>
      <c r="F549" s="2"/>
      <c r="G549" s="60">
        <v>486</v>
      </c>
      <c r="H549" s="72" t="str">
        <f t="shared" si="8"/>
        <v xml:space="preserve"> </v>
      </c>
      <c r="I549" s="11">
        <v>14.814814814815</v>
      </c>
      <c r="J549" s="3">
        <v>47.530864197531002</v>
      </c>
      <c r="K549" s="3">
        <v>23.868312757201998</v>
      </c>
      <c r="L549" s="3">
        <v>13.168724279835001</v>
      </c>
      <c r="M549" s="8">
        <v>0.61728395061700003</v>
      </c>
    </row>
    <row r="550" spans="3:13" x14ac:dyDescent="0.2">
      <c r="C550" s="87"/>
      <c r="D550" s="84"/>
      <c r="E550" s="1" t="s">
        <v>51</v>
      </c>
      <c r="F550" s="2"/>
      <c r="G550" s="60">
        <v>888</v>
      </c>
      <c r="H550" s="72" t="str">
        <f t="shared" ref="H550:H597" si="9">IF(G550&lt;49,"*"," ")</f>
        <v xml:space="preserve"> </v>
      </c>
      <c r="I550" s="11">
        <v>9.6846846846849992</v>
      </c>
      <c r="J550" s="3">
        <v>48.423423423423003</v>
      </c>
      <c r="K550" s="3">
        <v>28.153153153152999</v>
      </c>
      <c r="L550" s="3">
        <v>13.288288288287999</v>
      </c>
      <c r="M550" s="8">
        <v>0.45045045044999998</v>
      </c>
    </row>
    <row r="551" spans="3:13" ht="24" x14ac:dyDescent="0.2">
      <c r="C551" s="87"/>
      <c r="D551" s="84"/>
      <c r="E551" s="1" t="s">
        <v>52</v>
      </c>
      <c r="F551" s="2"/>
      <c r="G551" s="60">
        <v>323</v>
      </c>
      <c r="H551" s="72" t="str">
        <f t="shared" si="9"/>
        <v xml:space="preserve"> </v>
      </c>
      <c r="I551" s="11">
        <v>14.551083591331</v>
      </c>
      <c r="J551" s="3">
        <v>56.346749226005997</v>
      </c>
      <c r="K551" s="3">
        <v>22.291021671827</v>
      </c>
      <c r="L551" s="3">
        <v>6.8111455108359999</v>
      </c>
      <c r="M551" s="14">
        <v>0</v>
      </c>
    </row>
    <row r="552" spans="3:13" x14ac:dyDescent="0.2">
      <c r="C552" s="87"/>
      <c r="D552" s="84"/>
      <c r="E552" s="1" t="s">
        <v>56</v>
      </c>
      <c r="F552" s="2"/>
      <c r="G552" s="60">
        <v>275</v>
      </c>
      <c r="H552" s="72" t="str">
        <f t="shared" si="9"/>
        <v xml:space="preserve"> </v>
      </c>
      <c r="I552" s="11">
        <v>16.363636363636001</v>
      </c>
      <c r="J552" s="3">
        <v>52.727272727272997</v>
      </c>
      <c r="K552" s="3">
        <v>28.363636363636001</v>
      </c>
      <c r="L552" s="3">
        <v>2.5454545454550002</v>
      </c>
      <c r="M552" s="14">
        <v>0</v>
      </c>
    </row>
    <row r="553" spans="3:13" x14ac:dyDescent="0.2">
      <c r="C553" s="87"/>
      <c r="D553" s="84"/>
      <c r="E553" s="1" t="s">
        <v>57</v>
      </c>
      <c r="F553" s="2"/>
      <c r="G553" s="60">
        <v>32</v>
      </c>
      <c r="H553" s="72" t="str">
        <f t="shared" si="9"/>
        <v>*</v>
      </c>
      <c r="I553" s="11">
        <v>31.25</v>
      </c>
      <c r="J553" s="3">
        <v>18.75</v>
      </c>
      <c r="K553" s="3">
        <v>15.625</v>
      </c>
      <c r="L553" s="3">
        <v>34.375</v>
      </c>
      <c r="M553" s="14">
        <v>0</v>
      </c>
    </row>
    <row r="554" spans="3:13" x14ac:dyDescent="0.2">
      <c r="C554" s="87"/>
      <c r="D554" s="84"/>
      <c r="E554" s="1" t="s">
        <v>32</v>
      </c>
      <c r="F554" s="2"/>
      <c r="G554" s="60">
        <v>51</v>
      </c>
      <c r="H554" s="72" t="str">
        <f t="shared" si="9"/>
        <v xml:space="preserve"> </v>
      </c>
      <c r="I554" s="11">
        <v>15.686274509804001</v>
      </c>
      <c r="J554" s="3">
        <v>41.176470588234999</v>
      </c>
      <c r="K554" s="3">
        <v>17.647058823529001</v>
      </c>
      <c r="L554" s="3">
        <v>23.529411764706001</v>
      </c>
      <c r="M554" s="8">
        <v>1.9607843137250001</v>
      </c>
    </row>
    <row r="555" spans="3:13" x14ac:dyDescent="0.2">
      <c r="C555" s="88" t="s">
        <v>58</v>
      </c>
      <c r="D555" s="83" t="s">
        <v>17</v>
      </c>
      <c r="E555" s="6" t="s">
        <v>59</v>
      </c>
      <c r="F555" s="5"/>
      <c r="G555" s="59">
        <v>1814</v>
      </c>
      <c r="H555" s="71" t="str">
        <f t="shared" si="9"/>
        <v xml:space="preserve"> </v>
      </c>
      <c r="I555" s="12">
        <v>15.380374862183</v>
      </c>
      <c r="J555" s="4">
        <v>45.975744211687001</v>
      </c>
      <c r="K555" s="4">
        <v>30.154355016537998</v>
      </c>
      <c r="L555" s="4">
        <v>8.0485115766259998</v>
      </c>
      <c r="M555" s="13">
        <v>0.44101433296600001</v>
      </c>
    </row>
    <row r="556" spans="3:13" ht="24" x14ac:dyDescent="0.2">
      <c r="C556" s="87"/>
      <c r="D556" s="84"/>
      <c r="E556" s="1" t="s">
        <v>60</v>
      </c>
      <c r="F556" s="2"/>
      <c r="G556" s="60">
        <v>307</v>
      </c>
      <c r="H556" s="72" t="str">
        <f t="shared" si="9"/>
        <v xml:space="preserve"> </v>
      </c>
      <c r="I556" s="11">
        <v>11.074918566775001</v>
      </c>
      <c r="J556" s="3">
        <v>54.071661237785001</v>
      </c>
      <c r="K556" s="3">
        <v>20.195439739413999</v>
      </c>
      <c r="L556" s="3">
        <v>14.657980456025999</v>
      </c>
      <c r="M556" s="14">
        <v>0</v>
      </c>
    </row>
    <row r="557" spans="3:13" x14ac:dyDescent="0.2">
      <c r="C557" s="87"/>
      <c r="D557" s="84"/>
      <c r="E557" s="1" t="s">
        <v>61</v>
      </c>
      <c r="F557" s="2"/>
      <c r="G557" s="60">
        <v>49</v>
      </c>
      <c r="H557" s="72" t="s">
        <v>678</v>
      </c>
      <c r="I557" s="11">
        <v>18.367346938775999</v>
      </c>
      <c r="J557" s="3">
        <v>34.693877551020002</v>
      </c>
      <c r="K557" s="3">
        <v>28.571428571428999</v>
      </c>
      <c r="L557" s="3">
        <v>18.367346938775999</v>
      </c>
      <c r="M557" s="14">
        <v>0</v>
      </c>
    </row>
    <row r="558" spans="3:13" ht="36" x14ac:dyDescent="0.2">
      <c r="C558" s="87"/>
      <c r="D558" s="84"/>
      <c r="E558" s="1" t="s">
        <v>62</v>
      </c>
      <c r="F558" s="2"/>
      <c r="G558" s="60">
        <v>211</v>
      </c>
      <c r="H558" s="72" t="str">
        <f t="shared" si="9"/>
        <v xml:space="preserve"> </v>
      </c>
      <c r="I558" s="11">
        <v>6.635071090047</v>
      </c>
      <c r="J558" s="3">
        <v>50.236966824645002</v>
      </c>
      <c r="K558" s="3">
        <v>14.218009478673</v>
      </c>
      <c r="L558" s="3">
        <v>27.962085308056999</v>
      </c>
      <c r="M558" s="8">
        <v>0.94786729857800001</v>
      </c>
    </row>
    <row r="559" spans="3:13" ht="24" x14ac:dyDescent="0.2">
      <c r="C559" s="87"/>
      <c r="D559" s="84"/>
      <c r="E559" s="1" t="s">
        <v>63</v>
      </c>
      <c r="F559" s="2"/>
      <c r="G559" s="60">
        <v>8</v>
      </c>
      <c r="H559" s="72" t="str">
        <f t="shared" si="9"/>
        <v>*</v>
      </c>
      <c r="I559" s="21">
        <v>0</v>
      </c>
      <c r="J559" s="3">
        <v>50</v>
      </c>
      <c r="K559" s="3">
        <v>25</v>
      </c>
      <c r="L559" s="3">
        <v>25</v>
      </c>
      <c r="M559" s="14">
        <v>0</v>
      </c>
    </row>
    <row r="560" spans="3:13" x14ac:dyDescent="0.2">
      <c r="C560" s="87"/>
      <c r="D560" s="84"/>
      <c r="E560" s="1" t="s">
        <v>64</v>
      </c>
      <c r="F560" s="2"/>
      <c r="G560" s="60">
        <v>24</v>
      </c>
      <c r="H560" s="72" t="str">
        <f t="shared" si="9"/>
        <v>*</v>
      </c>
      <c r="I560" s="21">
        <v>0</v>
      </c>
      <c r="J560" s="3">
        <v>70.833333333333002</v>
      </c>
      <c r="K560" s="7">
        <v>0</v>
      </c>
      <c r="L560" s="3">
        <v>29.166666666666998</v>
      </c>
      <c r="M560" s="14">
        <v>0</v>
      </c>
    </row>
    <row r="561" spans="3:13" x14ac:dyDescent="0.2">
      <c r="C561" s="87"/>
      <c r="D561" s="84"/>
      <c r="E561" s="1" t="s">
        <v>46</v>
      </c>
      <c r="F561" s="2"/>
      <c r="G561" s="60">
        <v>17</v>
      </c>
      <c r="H561" s="72" t="str">
        <f t="shared" si="9"/>
        <v>*</v>
      </c>
      <c r="I561" s="11">
        <v>29.411764705882</v>
      </c>
      <c r="J561" s="3">
        <v>17.647058823529001</v>
      </c>
      <c r="K561" s="3">
        <v>17.647058823529001</v>
      </c>
      <c r="L561" s="3">
        <v>35.294117647058997</v>
      </c>
      <c r="M561" s="14">
        <v>0</v>
      </c>
    </row>
    <row r="562" spans="3:13" x14ac:dyDescent="0.2">
      <c r="C562" s="87"/>
      <c r="D562" s="84"/>
      <c r="E562" s="1" t="s">
        <v>32</v>
      </c>
      <c r="F562" s="2"/>
      <c r="G562" s="60">
        <v>5</v>
      </c>
      <c r="H562" s="72" t="str">
        <f t="shared" si="9"/>
        <v>*</v>
      </c>
      <c r="I562" s="21">
        <v>0</v>
      </c>
      <c r="J562" s="3">
        <v>40</v>
      </c>
      <c r="K562" s="3">
        <v>20</v>
      </c>
      <c r="L562" s="7">
        <v>0</v>
      </c>
      <c r="M562" s="8">
        <v>40</v>
      </c>
    </row>
    <row r="563" spans="3:13" x14ac:dyDescent="0.2">
      <c r="C563" s="87"/>
      <c r="D563" s="84"/>
      <c r="E563" s="1" t="s">
        <v>65</v>
      </c>
      <c r="F563" s="2"/>
      <c r="G563" s="60">
        <v>2121</v>
      </c>
      <c r="H563" s="72" t="str">
        <f t="shared" si="9"/>
        <v xml:space="preserve"> </v>
      </c>
      <c r="I563" s="11">
        <v>14.757190004715</v>
      </c>
      <c r="J563" s="3">
        <v>47.147571900046998</v>
      </c>
      <c r="K563" s="3">
        <v>28.712871287129001</v>
      </c>
      <c r="L563" s="3">
        <v>9.0051862329090007</v>
      </c>
      <c r="M563" s="8">
        <v>0.37718057519999998</v>
      </c>
    </row>
    <row r="564" spans="3:13" x14ac:dyDescent="0.2">
      <c r="C564" s="87"/>
      <c r="D564" s="84"/>
      <c r="E564" s="1" t="s">
        <v>66</v>
      </c>
      <c r="F564" s="2"/>
      <c r="G564" s="60">
        <v>260</v>
      </c>
      <c r="H564" s="72" t="str">
        <f t="shared" si="9"/>
        <v xml:space="preserve"> </v>
      </c>
      <c r="I564" s="11">
        <v>8.8461538461539995</v>
      </c>
      <c r="J564" s="3">
        <v>47.307692307692001</v>
      </c>
      <c r="K564" s="3">
        <v>16.923076923077002</v>
      </c>
      <c r="L564" s="3">
        <v>26.153846153846001</v>
      </c>
      <c r="M564" s="8">
        <v>0.76923076923099998</v>
      </c>
    </row>
    <row r="565" spans="3:13" ht="24" x14ac:dyDescent="0.2">
      <c r="C565" s="88" t="s">
        <v>67</v>
      </c>
      <c r="D565" s="83" t="s">
        <v>17</v>
      </c>
      <c r="E565" s="6" t="s">
        <v>68</v>
      </c>
      <c r="F565" s="5"/>
      <c r="G565" s="59">
        <v>303</v>
      </c>
      <c r="H565" s="71" t="str">
        <f t="shared" si="9"/>
        <v xml:space="preserve"> </v>
      </c>
      <c r="I565" s="12">
        <v>12.871287128713</v>
      </c>
      <c r="J565" s="4">
        <v>51.815181518152002</v>
      </c>
      <c r="K565" s="4">
        <v>23.432343234323</v>
      </c>
      <c r="L565" s="4">
        <v>11.551155115512</v>
      </c>
      <c r="M565" s="13">
        <v>0.33003300330000002</v>
      </c>
    </row>
    <row r="566" spans="3:13" ht="36" x14ac:dyDescent="0.2">
      <c r="C566" s="87"/>
      <c r="D566" s="84"/>
      <c r="E566" s="1" t="s">
        <v>69</v>
      </c>
      <c r="F566" s="2"/>
      <c r="G566" s="60">
        <v>1347</v>
      </c>
      <c r="H566" s="72" t="str">
        <f t="shared" si="9"/>
        <v xml:space="preserve"> </v>
      </c>
      <c r="I566" s="11">
        <v>12.917594654787999</v>
      </c>
      <c r="J566" s="3">
        <v>48.255382331105999</v>
      </c>
      <c r="K566" s="3">
        <v>28.507795100222999</v>
      </c>
      <c r="L566" s="3">
        <v>9.8737936154420005</v>
      </c>
      <c r="M566" s="8">
        <v>0.44543429844100002</v>
      </c>
    </row>
    <row r="567" spans="3:13" ht="24" x14ac:dyDescent="0.2">
      <c r="C567" s="87"/>
      <c r="D567" s="84"/>
      <c r="E567" s="1" t="s">
        <v>70</v>
      </c>
      <c r="F567" s="2"/>
      <c r="G567" s="60">
        <v>596</v>
      </c>
      <c r="H567" s="72" t="str">
        <f t="shared" si="9"/>
        <v xml:space="preserve"> </v>
      </c>
      <c r="I567" s="11">
        <v>16.442953020133999</v>
      </c>
      <c r="J567" s="3">
        <v>44.295302013422997</v>
      </c>
      <c r="K567" s="3">
        <v>26.006711409396001</v>
      </c>
      <c r="L567" s="3">
        <v>12.751677852348999</v>
      </c>
      <c r="M567" s="8">
        <v>0.50335570469799995</v>
      </c>
    </row>
    <row r="568" spans="3:13" ht="24" x14ac:dyDescent="0.2">
      <c r="C568" s="87"/>
      <c r="D568" s="84"/>
      <c r="E568" s="1" t="s">
        <v>71</v>
      </c>
      <c r="F568" s="2"/>
      <c r="G568" s="60">
        <v>181</v>
      </c>
      <c r="H568" s="72" t="str">
        <f t="shared" si="9"/>
        <v xml:space="preserve"> </v>
      </c>
      <c r="I568" s="11">
        <v>16.574585635359</v>
      </c>
      <c r="J568" s="3">
        <v>40.883977900551997</v>
      </c>
      <c r="K568" s="3">
        <v>27.071823204419999</v>
      </c>
      <c r="L568" s="3">
        <v>15.469613259669</v>
      </c>
      <c r="M568" s="14">
        <v>0</v>
      </c>
    </row>
    <row r="569" spans="3:13" x14ac:dyDescent="0.2">
      <c r="C569" s="87"/>
      <c r="D569" s="84"/>
      <c r="E569" s="1" t="s">
        <v>32</v>
      </c>
      <c r="F569" s="2"/>
      <c r="G569" s="60">
        <v>8</v>
      </c>
      <c r="H569" s="72" t="str">
        <f t="shared" si="9"/>
        <v>*</v>
      </c>
      <c r="I569" s="21">
        <v>0</v>
      </c>
      <c r="J569" s="3">
        <v>50</v>
      </c>
      <c r="K569" s="7">
        <v>0</v>
      </c>
      <c r="L569" s="3">
        <v>25</v>
      </c>
      <c r="M569" s="8">
        <v>25</v>
      </c>
    </row>
    <row r="570" spans="3:13" ht="24" x14ac:dyDescent="0.2">
      <c r="C570" s="88" t="s">
        <v>72</v>
      </c>
      <c r="D570" s="83" t="s">
        <v>17</v>
      </c>
      <c r="E570" s="6" t="s">
        <v>73</v>
      </c>
      <c r="F570" s="5"/>
      <c r="G570" s="59">
        <v>52</v>
      </c>
      <c r="H570" s="71" t="str">
        <f t="shared" si="9"/>
        <v xml:space="preserve"> </v>
      </c>
      <c r="I570" s="12">
        <v>23.076923076922998</v>
      </c>
      <c r="J570" s="4">
        <v>32.692307692307999</v>
      </c>
      <c r="K570" s="4">
        <v>23.076923076922998</v>
      </c>
      <c r="L570" s="4">
        <v>21.153846153846001</v>
      </c>
      <c r="M570" s="27">
        <v>0</v>
      </c>
    </row>
    <row r="571" spans="3:13" ht="36" x14ac:dyDescent="0.2">
      <c r="C571" s="87"/>
      <c r="D571" s="84"/>
      <c r="E571" s="1" t="s">
        <v>74</v>
      </c>
      <c r="F571" s="2"/>
      <c r="G571" s="60">
        <v>186</v>
      </c>
      <c r="H571" s="72" t="str">
        <f t="shared" si="9"/>
        <v xml:space="preserve"> </v>
      </c>
      <c r="I571" s="11">
        <v>15.053763440859999</v>
      </c>
      <c r="J571" s="3">
        <v>40.322580645160997</v>
      </c>
      <c r="K571" s="3">
        <v>24.731182795698999</v>
      </c>
      <c r="L571" s="3">
        <v>19.892473118280002</v>
      </c>
      <c r="M571" s="14">
        <v>0</v>
      </c>
    </row>
    <row r="572" spans="3:13" ht="36" x14ac:dyDescent="0.2">
      <c r="C572" s="87"/>
      <c r="D572" s="84"/>
      <c r="E572" s="1" t="s">
        <v>75</v>
      </c>
      <c r="F572" s="2"/>
      <c r="G572" s="60">
        <v>336</v>
      </c>
      <c r="H572" s="72" t="str">
        <f t="shared" si="9"/>
        <v xml:space="preserve"> </v>
      </c>
      <c r="I572" s="11">
        <v>19.345238095237999</v>
      </c>
      <c r="J572" s="3">
        <v>41.369047619047997</v>
      </c>
      <c r="K572" s="3">
        <v>23.809523809523998</v>
      </c>
      <c r="L572" s="3">
        <v>14.880952380951999</v>
      </c>
      <c r="M572" s="8">
        <v>0.59523809523799998</v>
      </c>
    </row>
    <row r="573" spans="3:13" ht="36" x14ac:dyDescent="0.2">
      <c r="C573" s="87"/>
      <c r="D573" s="84"/>
      <c r="E573" s="1" t="s">
        <v>76</v>
      </c>
      <c r="F573" s="2"/>
      <c r="G573" s="60">
        <v>411</v>
      </c>
      <c r="H573" s="72" t="str">
        <f t="shared" si="9"/>
        <v xml:space="preserve"> </v>
      </c>
      <c r="I573" s="11">
        <v>12.652068126521</v>
      </c>
      <c r="J573" s="3">
        <v>44.038929440388998</v>
      </c>
      <c r="K573" s="3">
        <v>27.980535279805</v>
      </c>
      <c r="L573" s="3">
        <v>14.841849148418</v>
      </c>
      <c r="M573" s="8">
        <v>0.48661800486599999</v>
      </c>
    </row>
    <row r="574" spans="3:13" ht="36" x14ac:dyDescent="0.2">
      <c r="C574" s="87"/>
      <c r="D574" s="84"/>
      <c r="E574" s="1" t="s">
        <v>77</v>
      </c>
      <c r="F574" s="2"/>
      <c r="G574" s="60">
        <v>425</v>
      </c>
      <c r="H574" s="72" t="str">
        <f t="shared" si="9"/>
        <v xml:space="preserve"> </v>
      </c>
      <c r="I574" s="11">
        <v>14.352941176471001</v>
      </c>
      <c r="J574" s="3">
        <v>49.176470588234999</v>
      </c>
      <c r="K574" s="3">
        <v>28</v>
      </c>
      <c r="L574" s="3">
        <v>8.2352941176469994</v>
      </c>
      <c r="M574" s="8">
        <v>0.23529411764700001</v>
      </c>
    </row>
    <row r="575" spans="3:13" ht="36" x14ac:dyDescent="0.2">
      <c r="C575" s="87"/>
      <c r="D575" s="84"/>
      <c r="E575" s="1" t="s">
        <v>78</v>
      </c>
      <c r="F575" s="2"/>
      <c r="G575" s="60">
        <v>328</v>
      </c>
      <c r="H575" s="72" t="str">
        <f t="shared" si="9"/>
        <v xml:space="preserve"> </v>
      </c>
      <c r="I575" s="11">
        <v>11.585365853659001</v>
      </c>
      <c r="J575" s="3">
        <v>53.658536585366001</v>
      </c>
      <c r="K575" s="3">
        <v>25.914634146341001</v>
      </c>
      <c r="L575" s="3">
        <v>7.9268292682929999</v>
      </c>
      <c r="M575" s="8">
        <v>0.91463414634100004</v>
      </c>
    </row>
    <row r="576" spans="3:13" ht="36" x14ac:dyDescent="0.2">
      <c r="C576" s="87"/>
      <c r="D576" s="84"/>
      <c r="E576" s="1" t="s">
        <v>79</v>
      </c>
      <c r="F576" s="2"/>
      <c r="G576" s="60">
        <v>294</v>
      </c>
      <c r="H576" s="72" t="str">
        <f t="shared" si="9"/>
        <v xml:space="preserve"> </v>
      </c>
      <c r="I576" s="11">
        <v>10.544217687074999</v>
      </c>
      <c r="J576" s="3">
        <v>52.380952380952003</v>
      </c>
      <c r="K576" s="3">
        <v>29.591836734693999</v>
      </c>
      <c r="L576" s="3">
        <v>7.4829931972789998</v>
      </c>
      <c r="M576" s="14">
        <v>0</v>
      </c>
    </row>
    <row r="577" spans="3:13" ht="36" x14ac:dyDescent="0.2">
      <c r="C577" s="87"/>
      <c r="D577" s="84"/>
      <c r="E577" s="1" t="s">
        <v>80</v>
      </c>
      <c r="F577" s="2"/>
      <c r="G577" s="60">
        <v>194</v>
      </c>
      <c r="H577" s="72" t="str">
        <f t="shared" si="9"/>
        <v xml:space="preserve"> </v>
      </c>
      <c r="I577" s="11">
        <v>10.824742268041</v>
      </c>
      <c r="J577" s="3">
        <v>52.577319587628999</v>
      </c>
      <c r="K577" s="3">
        <v>31.958762886597999</v>
      </c>
      <c r="L577" s="3">
        <v>4.639175257732</v>
      </c>
      <c r="M577" s="14">
        <v>0</v>
      </c>
    </row>
    <row r="578" spans="3:13" ht="36" x14ac:dyDescent="0.2">
      <c r="C578" s="87"/>
      <c r="D578" s="84"/>
      <c r="E578" s="1" t="s">
        <v>81</v>
      </c>
      <c r="F578" s="2"/>
      <c r="G578" s="60">
        <v>50</v>
      </c>
      <c r="H578" s="72" t="str">
        <f t="shared" si="9"/>
        <v xml:space="preserve"> </v>
      </c>
      <c r="I578" s="11">
        <v>8</v>
      </c>
      <c r="J578" s="3">
        <v>56</v>
      </c>
      <c r="K578" s="3">
        <v>34</v>
      </c>
      <c r="L578" s="3">
        <v>2</v>
      </c>
      <c r="M578" s="14">
        <v>0</v>
      </c>
    </row>
    <row r="579" spans="3:13" ht="24" x14ac:dyDescent="0.2">
      <c r="C579" s="87"/>
      <c r="D579" s="84"/>
      <c r="E579" s="1" t="s">
        <v>82</v>
      </c>
      <c r="F579" s="2"/>
      <c r="G579" s="60">
        <v>48</v>
      </c>
      <c r="H579" s="72" t="str">
        <f t="shared" si="9"/>
        <v>*</v>
      </c>
      <c r="I579" s="11">
        <v>10.416666666667</v>
      </c>
      <c r="J579" s="3">
        <v>52.083333333333002</v>
      </c>
      <c r="K579" s="3">
        <v>27.083333333333002</v>
      </c>
      <c r="L579" s="3">
        <v>10.416666666667</v>
      </c>
      <c r="M579" s="14">
        <v>0</v>
      </c>
    </row>
    <row r="580" spans="3:13" x14ac:dyDescent="0.2">
      <c r="C580" s="87"/>
      <c r="D580" s="84"/>
      <c r="E580" s="1" t="s">
        <v>83</v>
      </c>
      <c r="F580" s="2"/>
      <c r="G580" s="60">
        <v>46</v>
      </c>
      <c r="H580" s="72" t="str">
        <f t="shared" si="9"/>
        <v>*</v>
      </c>
      <c r="I580" s="11">
        <v>15.217391304348</v>
      </c>
      <c r="J580" s="3">
        <v>43.478260869564998</v>
      </c>
      <c r="K580" s="3">
        <v>17.391304347826001</v>
      </c>
      <c r="L580" s="3">
        <v>21.739130434783</v>
      </c>
      <c r="M580" s="8">
        <v>2.1739130434780001</v>
      </c>
    </row>
    <row r="581" spans="3:13" x14ac:dyDescent="0.2">
      <c r="C581" s="87"/>
      <c r="D581" s="84"/>
      <c r="E581" s="1" t="s">
        <v>32</v>
      </c>
      <c r="F581" s="2"/>
      <c r="G581" s="60">
        <v>65</v>
      </c>
      <c r="H581" s="72" t="str">
        <f t="shared" si="9"/>
        <v xml:space="preserve"> </v>
      </c>
      <c r="I581" s="11">
        <v>26.153846153846001</v>
      </c>
      <c r="J581" s="3">
        <v>35.384615384615003</v>
      </c>
      <c r="K581" s="3">
        <v>23.076923076922998</v>
      </c>
      <c r="L581" s="3">
        <v>10.769230769230999</v>
      </c>
      <c r="M581" s="8">
        <v>4.6153846153850004</v>
      </c>
    </row>
    <row r="582" spans="3:13" x14ac:dyDescent="0.2">
      <c r="C582" s="88" t="s">
        <v>84</v>
      </c>
      <c r="D582" s="83" t="s">
        <v>17</v>
      </c>
      <c r="E582" s="6" t="s">
        <v>85</v>
      </c>
      <c r="F582" s="5"/>
      <c r="G582" s="59">
        <v>315</v>
      </c>
      <c r="H582" s="71" t="str">
        <f t="shared" si="9"/>
        <v xml:space="preserve"> </v>
      </c>
      <c r="I582" s="12">
        <v>10.793650793651</v>
      </c>
      <c r="J582" s="4">
        <v>49.523809523810002</v>
      </c>
      <c r="K582" s="4">
        <v>30.476190476189998</v>
      </c>
      <c r="L582" s="4">
        <v>7.9365079365079998</v>
      </c>
      <c r="M582" s="13">
        <v>1.269841269841</v>
      </c>
    </row>
    <row r="583" spans="3:13" x14ac:dyDescent="0.2">
      <c r="C583" s="87"/>
      <c r="D583" s="84"/>
      <c r="E583" s="1" t="s">
        <v>86</v>
      </c>
      <c r="F583" s="2"/>
      <c r="G583" s="60">
        <v>493</v>
      </c>
      <c r="H583" s="72" t="str">
        <f t="shared" si="9"/>
        <v xml:space="preserve"> </v>
      </c>
      <c r="I583" s="11">
        <v>10.750507099390999</v>
      </c>
      <c r="J583" s="3">
        <v>49.290060851927002</v>
      </c>
      <c r="K583" s="3">
        <v>28.600405679512999</v>
      </c>
      <c r="L583" s="3">
        <v>10.953346855984</v>
      </c>
      <c r="M583" s="8">
        <v>0.40567951318500001</v>
      </c>
    </row>
    <row r="584" spans="3:13" x14ac:dyDescent="0.2">
      <c r="C584" s="87"/>
      <c r="D584" s="84"/>
      <c r="E584" s="1" t="s">
        <v>87</v>
      </c>
      <c r="F584" s="2"/>
      <c r="G584" s="60">
        <v>981</v>
      </c>
      <c r="H584" s="72" t="str">
        <f t="shared" si="9"/>
        <v xml:space="preserve"> </v>
      </c>
      <c r="I584" s="11">
        <v>15.698267074414</v>
      </c>
      <c r="J584" s="3">
        <v>46.687054026504001</v>
      </c>
      <c r="K584" s="3">
        <v>26.503567787971001</v>
      </c>
      <c r="L584" s="3">
        <v>10.703363914373</v>
      </c>
      <c r="M584" s="8">
        <v>0.40774719673799997</v>
      </c>
    </row>
    <row r="585" spans="3:13" x14ac:dyDescent="0.2">
      <c r="C585" s="87"/>
      <c r="D585" s="84"/>
      <c r="E585" s="1" t="s">
        <v>88</v>
      </c>
      <c r="F585" s="2"/>
      <c r="G585" s="60">
        <v>525</v>
      </c>
      <c r="H585" s="72" t="str">
        <f t="shared" si="9"/>
        <v xml:space="preserve"> </v>
      </c>
      <c r="I585" s="11">
        <v>16.190476190476002</v>
      </c>
      <c r="J585" s="3">
        <v>46.476190476189998</v>
      </c>
      <c r="K585" s="3">
        <v>23.428571428571001</v>
      </c>
      <c r="L585" s="3">
        <v>13.52380952381</v>
      </c>
      <c r="M585" s="8">
        <v>0.38095238095200001</v>
      </c>
    </row>
    <row r="586" spans="3:13" x14ac:dyDescent="0.2">
      <c r="C586" s="87"/>
      <c r="D586" s="84"/>
      <c r="E586" s="1" t="s">
        <v>89</v>
      </c>
      <c r="F586" s="2"/>
      <c r="G586" s="60">
        <v>113</v>
      </c>
      <c r="H586" s="72" t="str">
        <f t="shared" si="9"/>
        <v xml:space="preserve"> </v>
      </c>
      <c r="I586" s="11">
        <v>13.274336283186001</v>
      </c>
      <c r="J586" s="3">
        <v>41.592920353982002</v>
      </c>
      <c r="K586" s="3">
        <v>31.858407079646</v>
      </c>
      <c r="L586" s="3">
        <v>13.274336283186001</v>
      </c>
      <c r="M586" s="14">
        <v>0</v>
      </c>
    </row>
    <row r="587" spans="3:13" x14ac:dyDescent="0.2">
      <c r="C587" s="87"/>
      <c r="D587" s="84"/>
      <c r="E587" s="1" t="s">
        <v>32</v>
      </c>
      <c r="F587" s="2"/>
      <c r="G587" s="60">
        <v>8</v>
      </c>
      <c r="H587" s="72" t="str">
        <f t="shared" si="9"/>
        <v>*</v>
      </c>
      <c r="I587" s="21">
        <v>0</v>
      </c>
      <c r="J587" s="3">
        <v>12.5</v>
      </c>
      <c r="K587" s="3">
        <v>37.5</v>
      </c>
      <c r="L587" s="3">
        <v>50</v>
      </c>
      <c r="M587" s="14">
        <v>0</v>
      </c>
    </row>
    <row r="588" spans="3:13" ht="24" x14ac:dyDescent="0.2">
      <c r="C588" s="88" t="s">
        <v>90</v>
      </c>
      <c r="D588" s="83" t="s">
        <v>17</v>
      </c>
      <c r="E588" s="6" t="s">
        <v>91</v>
      </c>
      <c r="F588" s="5"/>
      <c r="G588" s="59">
        <v>608</v>
      </c>
      <c r="H588" s="71" t="str">
        <f t="shared" si="9"/>
        <v xml:space="preserve"> </v>
      </c>
      <c r="I588" s="12">
        <v>10.855263157894999</v>
      </c>
      <c r="J588" s="4">
        <v>48.190789473683999</v>
      </c>
      <c r="K588" s="4">
        <v>25.328947368421002</v>
      </c>
      <c r="L588" s="4">
        <v>15.131578947368</v>
      </c>
      <c r="M588" s="13">
        <v>0.49342105263199998</v>
      </c>
    </row>
    <row r="589" spans="3:13" ht="24" x14ac:dyDescent="0.2">
      <c r="C589" s="87"/>
      <c r="D589" s="84"/>
      <c r="E589" s="1" t="s">
        <v>92</v>
      </c>
      <c r="F589" s="2"/>
      <c r="G589" s="60">
        <v>1036</v>
      </c>
      <c r="H589" s="72" t="str">
        <f t="shared" si="9"/>
        <v xml:space="preserve"> </v>
      </c>
      <c r="I589" s="11">
        <v>15.637065637066</v>
      </c>
      <c r="J589" s="3">
        <v>48.069498069498003</v>
      </c>
      <c r="K589" s="3">
        <v>25.482625482625</v>
      </c>
      <c r="L589" s="3">
        <v>10.328185328185</v>
      </c>
      <c r="M589" s="8">
        <v>0.48262548262499999</v>
      </c>
    </row>
    <row r="590" spans="3:13" ht="24" x14ac:dyDescent="0.2">
      <c r="C590" s="87"/>
      <c r="D590" s="84"/>
      <c r="E590" s="1" t="s">
        <v>93</v>
      </c>
      <c r="F590" s="2"/>
      <c r="G590" s="60">
        <v>567</v>
      </c>
      <c r="H590" s="72" t="str">
        <f t="shared" si="9"/>
        <v xml:space="preserve"> </v>
      </c>
      <c r="I590" s="11">
        <v>13.58024691358</v>
      </c>
      <c r="J590" s="3">
        <v>46.913580246914002</v>
      </c>
      <c r="K590" s="3">
        <v>29.453262786596</v>
      </c>
      <c r="L590" s="3">
        <v>9.7001763668429994</v>
      </c>
      <c r="M590" s="8">
        <v>0.35273368606700001</v>
      </c>
    </row>
    <row r="591" spans="3:13" x14ac:dyDescent="0.2">
      <c r="C591" s="87"/>
      <c r="D591" s="84"/>
      <c r="E591" s="1" t="s">
        <v>94</v>
      </c>
      <c r="F591" s="2"/>
      <c r="G591" s="60">
        <v>224</v>
      </c>
      <c r="H591" s="72" t="str">
        <f t="shared" si="9"/>
        <v xml:space="preserve"> </v>
      </c>
      <c r="I591" s="11">
        <v>16.071428571428999</v>
      </c>
      <c r="J591" s="3">
        <v>41.071428571429003</v>
      </c>
      <c r="K591" s="3">
        <v>33.035714285714</v>
      </c>
      <c r="L591" s="3">
        <v>8.9285714285710007</v>
      </c>
      <c r="M591" s="8">
        <v>0.89285714285700002</v>
      </c>
    </row>
    <row r="592" spans="3:13" x14ac:dyDescent="0.2">
      <c r="C592" s="88" t="s">
        <v>95</v>
      </c>
      <c r="D592" s="83" t="s">
        <v>17</v>
      </c>
      <c r="E592" s="6" t="s">
        <v>96</v>
      </c>
      <c r="F592" s="5"/>
      <c r="G592" s="59">
        <v>308</v>
      </c>
      <c r="H592" s="71" t="str">
        <f t="shared" si="9"/>
        <v xml:space="preserve"> </v>
      </c>
      <c r="I592" s="12">
        <v>11.038961038961</v>
      </c>
      <c r="J592" s="4">
        <v>47.077922077921997</v>
      </c>
      <c r="K592" s="4">
        <v>27.272727272727</v>
      </c>
      <c r="L592" s="4">
        <v>13.636363636364001</v>
      </c>
      <c r="M592" s="13">
        <v>0.974025974026</v>
      </c>
    </row>
    <row r="593" spans="2:17" x14ac:dyDescent="0.2">
      <c r="C593" s="89"/>
      <c r="D593" s="84"/>
      <c r="E593" s="1" t="s">
        <v>97</v>
      </c>
      <c r="F593" s="2"/>
      <c r="G593" s="60">
        <v>728</v>
      </c>
      <c r="H593" s="72" t="str">
        <f t="shared" si="9"/>
        <v xml:space="preserve"> </v>
      </c>
      <c r="I593" s="11">
        <v>14.835164835164999</v>
      </c>
      <c r="J593" s="3">
        <v>43.681318681318999</v>
      </c>
      <c r="K593" s="3">
        <v>28.296703296703001</v>
      </c>
      <c r="L593" s="3">
        <v>12.637362637362999</v>
      </c>
      <c r="M593" s="8">
        <v>0.54945054945100003</v>
      </c>
    </row>
    <row r="594" spans="2:17" ht="24" x14ac:dyDescent="0.2">
      <c r="C594" s="89"/>
      <c r="D594" s="84"/>
      <c r="E594" s="1" t="s">
        <v>98</v>
      </c>
      <c r="F594" s="2"/>
      <c r="G594" s="60">
        <v>474</v>
      </c>
      <c r="H594" s="72" t="str">
        <f t="shared" si="9"/>
        <v xml:space="preserve"> </v>
      </c>
      <c r="I594" s="11">
        <v>15.189873417722</v>
      </c>
      <c r="J594" s="3">
        <v>48.101265822785003</v>
      </c>
      <c r="K594" s="3">
        <v>29.957805907173</v>
      </c>
      <c r="L594" s="3">
        <v>6.3291139240509997</v>
      </c>
      <c r="M594" s="8">
        <v>0.42194092827000002</v>
      </c>
    </row>
    <row r="595" spans="2:17" x14ac:dyDescent="0.2">
      <c r="C595" s="89"/>
      <c r="D595" s="84"/>
      <c r="E595" s="1" t="s">
        <v>99</v>
      </c>
      <c r="F595" s="2"/>
      <c r="G595" s="60">
        <v>402</v>
      </c>
      <c r="H595" s="72" t="str">
        <f t="shared" si="9"/>
        <v xml:space="preserve"> </v>
      </c>
      <c r="I595" s="11">
        <v>12.686567164178999</v>
      </c>
      <c r="J595" s="3">
        <v>51.243781094527002</v>
      </c>
      <c r="K595" s="3">
        <v>22.139303482587</v>
      </c>
      <c r="L595" s="3">
        <v>13.681592039801</v>
      </c>
      <c r="M595" s="8">
        <v>0.24875621890499999</v>
      </c>
    </row>
    <row r="596" spans="2:17" x14ac:dyDescent="0.2">
      <c r="C596" s="89"/>
      <c r="D596" s="84"/>
      <c r="E596" s="1" t="s">
        <v>100</v>
      </c>
      <c r="F596" s="2"/>
      <c r="G596" s="60">
        <v>231</v>
      </c>
      <c r="H596" s="72" t="str">
        <f t="shared" si="9"/>
        <v xml:space="preserve"> </v>
      </c>
      <c r="I596" s="11">
        <v>17.316017316017</v>
      </c>
      <c r="J596" s="3">
        <v>47.186147186146997</v>
      </c>
      <c r="K596" s="3">
        <v>25.974025974025999</v>
      </c>
      <c r="L596" s="3">
        <v>8.6580086580090008</v>
      </c>
      <c r="M596" s="8">
        <v>0.86580086580100002</v>
      </c>
    </row>
    <row r="597" spans="2:17" x14ac:dyDescent="0.2">
      <c r="C597" s="90"/>
      <c r="D597" s="85"/>
      <c r="E597" s="29" t="s">
        <v>101</v>
      </c>
      <c r="F597" s="28"/>
      <c r="G597" s="61">
        <v>292</v>
      </c>
      <c r="H597" s="73" t="str">
        <f t="shared" si="9"/>
        <v xml:space="preserve"> </v>
      </c>
      <c r="I597" s="35">
        <v>12.328767123287999</v>
      </c>
      <c r="J597" s="16">
        <v>48.972602739726</v>
      </c>
      <c r="K597" s="16">
        <v>26.712328767123001</v>
      </c>
      <c r="L597" s="16">
        <v>11.986301369863</v>
      </c>
      <c r="M597" s="50">
        <v>0</v>
      </c>
    </row>
    <row r="598" spans="2:17" x14ac:dyDescent="0.2">
      <c r="G598" s="62"/>
      <c r="H598" s="74"/>
    </row>
    <row r="599" spans="2:17" x14ac:dyDescent="0.2">
      <c r="B599" s="25" t="str">
        <f xml:space="preserve"> HYPERLINK("#'目次'!B12", "[6]")</f>
        <v>[6]</v>
      </c>
      <c r="C599" s="17" t="s">
        <v>130</v>
      </c>
      <c r="G599" s="62"/>
      <c r="H599" s="74"/>
    </row>
    <row r="600" spans="2:17" x14ac:dyDescent="0.2">
      <c r="G600" s="62"/>
      <c r="H600" s="74"/>
    </row>
    <row r="601" spans="2:17" x14ac:dyDescent="0.2">
      <c r="G601" s="62"/>
      <c r="H601" s="74"/>
    </row>
    <row r="602" spans="2:17" x14ac:dyDescent="0.2">
      <c r="C602" s="17" t="s">
        <v>12</v>
      </c>
      <c r="G602" s="62"/>
      <c r="H602" s="74"/>
    </row>
    <row r="603" spans="2:17" ht="24" x14ac:dyDescent="0.2">
      <c r="C603" s="91"/>
      <c r="D603" s="92"/>
      <c r="E603" s="92"/>
      <c r="F603" s="92"/>
      <c r="G603" s="56" t="s">
        <v>13</v>
      </c>
      <c r="H603" s="68"/>
      <c r="I603" s="22" t="s">
        <v>39</v>
      </c>
      <c r="J603" s="10" t="s">
        <v>40</v>
      </c>
      <c r="K603" s="10" t="s">
        <v>41</v>
      </c>
      <c r="L603" s="10" t="s">
        <v>42</v>
      </c>
      <c r="M603" s="10" t="s">
        <v>43</v>
      </c>
      <c r="N603" s="10" t="s">
        <v>44</v>
      </c>
      <c r="O603" s="10" t="s">
        <v>45</v>
      </c>
      <c r="P603" s="10" t="s">
        <v>46</v>
      </c>
      <c r="Q603" s="23" t="s">
        <v>32</v>
      </c>
    </row>
    <row r="604" spans="2:17" x14ac:dyDescent="0.2">
      <c r="C604" s="93"/>
      <c r="D604" s="94"/>
      <c r="E604" s="94"/>
      <c r="F604" s="94"/>
      <c r="G604" s="57"/>
      <c r="H604" s="69"/>
      <c r="I604" s="26"/>
      <c r="J604" s="9"/>
      <c r="K604" s="9"/>
      <c r="L604" s="9"/>
      <c r="M604" s="9"/>
      <c r="N604" s="9"/>
      <c r="O604" s="9"/>
      <c r="P604" s="9"/>
      <c r="Q604" s="24"/>
    </row>
    <row r="605" spans="2:17" x14ac:dyDescent="0.2">
      <c r="C605" s="31"/>
      <c r="D605" s="33"/>
      <c r="E605" s="32" t="s">
        <v>13</v>
      </c>
      <c r="F605" s="30"/>
      <c r="G605" s="58">
        <v>2435</v>
      </c>
      <c r="H605" s="70" t="str">
        <f t="shared" ref="H605:H668" si="10">IF(G605&lt;49,"*"," ")</f>
        <v xml:space="preserve"> </v>
      </c>
      <c r="I605" s="15">
        <v>15.112936344969</v>
      </c>
      <c r="J605" s="15">
        <v>65.338809034907996</v>
      </c>
      <c r="K605" s="15">
        <v>6.2012320328539996</v>
      </c>
      <c r="L605" s="15">
        <v>36.303901437371998</v>
      </c>
      <c r="M605" s="15">
        <v>7.8439425051329996</v>
      </c>
      <c r="N605" s="15">
        <v>9.8151950718690006</v>
      </c>
      <c r="O605" s="15">
        <v>2.3819301848049999</v>
      </c>
      <c r="P605" s="15">
        <v>1.314168377823</v>
      </c>
      <c r="Q605" s="34">
        <v>2.0533880903489998</v>
      </c>
    </row>
    <row r="606" spans="2:17" x14ac:dyDescent="0.2">
      <c r="C606" s="86" t="s">
        <v>16</v>
      </c>
      <c r="D606" s="83" t="s">
        <v>17</v>
      </c>
      <c r="E606" s="6" t="s">
        <v>14</v>
      </c>
      <c r="F606" s="5"/>
      <c r="G606" s="59">
        <v>1188</v>
      </c>
      <c r="H606" s="71" t="str">
        <f t="shared" si="10"/>
        <v xml:space="preserve"> </v>
      </c>
      <c r="I606" s="12">
        <v>13.383838383838</v>
      </c>
      <c r="J606" s="4">
        <v>75</v>
      </c>
      <c r="K606" s="4">
        <v>7.8282828282830001</v>
      </c>
      <c r="L606" s="4">
        <v>33.501683501683999</v>
      </c>
      <c r="M606" s="4">
        <v>6.6498316498319996</v>
      </c>
      <c r="N606" s="4">
        <v>8.9225589225590003</v>
      </c>
      <c r="O606" s="4">
        <v>2.5252525252529998</v>
      </c>
      <c r="P606" s="4">
        <v>0.92592592592599998</v>
      </c>
      <c r="Q606" s="13">
        <v>1.5151515151520001</v>
      </c>
    </row>
    <row r="607" spans="2:17" x14ac:dyDescent="0.2">
      <c r="C607" s="87"/>
      <c r="D607" s="84"/>
      <c r="E607" s="1" t="s">
        <v>15</v>
      </c>
      <c r="F607" s="2"/>
      <c r="G607" s="60">
        <v>1247</v>
      </c>
      <c r="H607" s="72" t="str">
        <f t="shared" si="10"/>
        <v xml:space="preserve"> </v>
      </c>
      <c r="I607" s="11">
        <v>16.760224538892999</v>
      </c>
      <c r="J607" s="3">
        <v>56.134723336005997</v>
      </c>
      <c r="K607" s="3">
        <v>4.6511627906979998</v>
      </c>
      <c r="L607" s="3">
        <v>38.973536487570001</v>
      </c>
      <c r="M607" s="3">
        <v>8.9815557337610006</v>
      </c>
      <c r="N607" s="3">
        <v>10.665597433841</v>
      </c>
      <c r="O607" s="3">
        <v>2.2453889334400001</v>
      </c>
      <c r="P607" s="3">
        <v>1.6840417000800001</v>
      </c>
      <c r="Q607" s="8">
        <v>2.566158781075</v>
      </c>
    </row>
    <row r="608" spans="2:17" x14ac:dyDescent="0.2">
      <c r="C608" s="88" t="s">
        <v>18</v>
      </c>
      <c r="D608" s="88" t="s">
        <v>19</v>
      </c>
      <c r="E608" s="6" t="s">
        <v>20</v>
      </c>
      <c r="F608" s="5"/>
      <c r="G608" s="59">
        <v>386</v>
      </c>
      <c r="H608" s="71" t="str">
        <f t="shared" si="10"/>
        <v xml:space="preserve"> </v>
      </c>
      <c r="I608" s="12">
        <v>12.694300518135</v>
      </c>
      <c r="J608" s="4">
        <v>74.870466321243995</v>
      </c>
      <c r="K608" s="4">
        <v>16.062176165802999</v>
      </c>
      <c r="L608" s="4">
        <v>36.010362694301001</v>
      </c>
      <c r="M608" s="4">
        <v>2.8497409326419998</v>
      </c>
      <c r="N608" s="4">
        <v>4.6632124352330004</v>
      </c>
      <c r="O608" s="4">
        <v>3.1088082901549998</v>
      </c>
      <c r="P608" s="4">
        <v>1.813471502591</v>
      </c>
      <c r="Q608" s="13">
        <v>2.0725388601039998</v>
      </c>
    </row>
    <row r="609" spans="3:17" x14ac:dyDescent="0.2">
      <c r="C609" s="87"/>
      <c r="D609" s="89"/>
      <c r="E609" s="1" t="s">
        <v>21</v>
      </c>
      <c r="F609" s="2"/>
      <c r="G609" s="60">
        <v>484</v>
      </c>
      <c r="H609" s="72" t="str">
        <f t="shared" si="10"/>
        <v xml:space="preserve"> </v>
      </c>
      <c r="I609" s="11">
        <v>16.115702479338999</v>
      </c>
      <c r="J609" s="3">
        <v>70.247933884298007</v>
      </c>
      <c r="K609" s="3">
        <v>11.363636363635999</v>
      </c>
      <c r="L609" s="3">
        <v>32.231404958677999</v>
      </c>
      <c r="M609" s="3">
        <v>5.1652892561980002</v>
      </c>
      <c r="N609" s="3">
        <v>8.8842975206610006</v>
      </c>
      <c r="O609" s="3">
        <v>2.2727272727269998</v>
      </c>
      <c r="P609" s="3">
        <v>0.61983471074399998</v>
      </c>
      <c r="Q609" s="8">
        <v>1.0330578512399999</v>
      </c>
    </row>
    <row r="610" spans="3:17" x14ac:dyDescent="0.2">
      <c r="C610" s="87"/>
      <c r="D610" s="89"/>
      <c r="E610" s="1" t="s">
        <v>22</v>
      </c>
      <c r="F610" s="2"/>
      <c r="G610" s="60">
        <v>626</v>
      </c>
      <c r="H610" s="72" t="str">
        <f t="shared" si="10"/>
        <v xml:space="preserve"> </v>
      </c>
      <c r="I610" s="11">
        <v>14.217252396166</v>
      </c>
      <c r="J610" s="3">
        <v>70.766773162939003</v>
      </c>
      <c r="K610" s="3">
        <v>4.153354632588</v>
      </c>
      <c r="L610" s="3">
        <v>34.664536741214</v>
      </c>
      <c r="M610" s="3">
        <v>7.1884984025560001</v>
      </c>
      <c r="N610" s="3">
        <v>9.5846645367410002</v>
      </c>
      <c r="O610" s="3">
        <v>1.9169329073479999</v>
      </c>
      <c r="P610" s="3">
        <v>0.63897763578300004</v>
      </c>
      <c r="Q610" s="8">
        <v>1.277955271565</v>
      </c>
    </row>
    <row r="611" spans="3:17" x14ac:dyDescent="0.2">
      <c r="C611" s="87"/>
      <c r="D611" s="89"/>
      <c r="E611" s="1" t="s">
        <v>23</v>
      </c>
      <c r="F611" s="2"/>
      <c r="G611" s="60">
        <v>400</v>
      </c>
      <c r="H611" s="72" t="str">
        <f t="shared" si="10"/>
        <v xml:space="preserve"> </v>
      </c>
      <c r="I611" s="11">
        <v>15.25</v>
      </c>
      <c r="J611" s="3">
        <v>67.25</v>
      </c>
      <c r="K611" s="3">
        <v>1</v>
      </c>
      <c r="L611" s="3">
        <v>33.75</v>
      </c>
      <c r="M611" s="3">
        <v>8.75</v>
      </c>
      <c r="N611" s="3">
        <v>10.25</v>
      </c>
      <c r="O611" s="3">
        <v>2</v>
      </c>
      <c r="P611" s="3">
        <v>0.75</v>
      </c>
      <c r="Q611" s="8">
        <v>3</v>
      </c>
    </row>
    <row r="612" spans="3:17" x14ac:dyDescent="0.2">
      <c r="C612" s="87"/>
      <c r="D612" s="89"/>
      <c r="E612" s="1" t="s">
        <v>24</v>
      </c>
      <c r="F612" s="2"/>
      <c r="G612" s="60">
        <v>539</v>
      </c>
      <c r="H612" s="72" t="str">
        <f t="shared" si="10"/>
        <v xml:space="preserve"> </v>
      </c>
      <c r="I612" s="11">
        <v>16.883116883117001</v>
      </c>
      <c r="J612" s="3">
        <v>46.382189239332</v>
      </c>
      <c r="K612" s="3">
        <v>0.74211502782899996</v>
      </c>
      <c r="L612" s="3">
        <v>43.970315398887003</v>
      </c>
      <c r="M612" s="3">
        <v>13.914656771800001</v>
      </c>
      <c r="N612" s="3">
        <v>14.285714285714</v>
      </c>
      <c r="O612" s="3">
        <v>2.7829313543600001</v>
      </c>
      <c r="P612" s="3">
        <v>2.7829313543600001</v>
      </c>
      <c r="Q612" s="8">
        <v>3.1539888682749999</v>
      </c>
    </row>
    <row r="613" spans="3:17" x14ac:dyDescent="0.2">
      <c r="C613" s="87"/>
      <c r="D613" s="89"/>
      <c r="E613" s="1" t="s">
        <v>25</v>
      </c>
      <c r="F613" s="2"/>
      <c r="G613" s="60">
        <v>2049</v>
      </c>
      <c r="H613" s="72" t="str">
        <f t="shared" si="10"/>
        <v xml:space="preserve"> </v>
      </c>
      <c r="I613" s="11">
        <v>15.568570034163001</v>
      </c>
      <c r="J613" s="3">
        <v>63.543191800877999</v>
      </c>
      <c r="K613" s="3">
        <v>4.3435822352370002</v>
      </c>
      <c r="L613" s="3">
        <v>36.359199609565998</v>
      </c>
      <c r="M613" s="3">
        <v>8.7847730600289999</v>
      </c>
      <c r="N613" s="3">
        <v>10.785749145924999</v>
      </c>
      <c r="O613" s="3">
        <v>2.2449975597849998</v>
      </c>
      <c r="P613" s="3">
        <v>1.2201073694489999</v>
      </c>
      <c r="Q613" s="8">
        <v>2.0497803806729999</v>
      </c>
    </row>
    <row r="614" spans="3:17" x14ac:dyDescent="0.2">
      <c r="C614" s="87"/>
      <c r="D614" s="89"/>
      <c r="E614" s="1" t="s">
        <v>26</v>
      </c>
      <c r="F614" s="2"/>
      <c r="G614" s="60">
        <v>939</v>
      </c>
      <c r="H614" s="72" t="str">
        <f t="shared" si="10"/>
        <v xml:space="preserve"> </v>
      </c>
      <c r="I614" s="11">
        <v>16.187433439829999</v>
      </c>
      <c r="J614" s="3">
        <v>55.271565495208002</v>
      </c>
      <c r="K614" s="3">
        <v>0.85197018104400002</v>
      </c>
      <c r="L614" s="3">
        <v>39.616613418530001</v>
      </c>
      <c r="M614" s="3">
        <v>11.714589989349999</v>
      </c>
      <c r="N614" s="3">
        <v>12.566560170394</v>
      </c>
      <c r="O614" s="3">
        <v>2.4494142705009998</v>
      </c>
      <c r="P614" s="3">
        <v>1.9169329073479999</v>
      </c>
      <c r="Q614" s="8">
        <v>3.0883919062829999</v>
      </c>
    </row>
    <row r="615" spans="3:17" x14ac:dyDescent="0.2">
      <c r="C615" s="87"/>
      <c r="D615" s="88" t="s">
        <v>14</v>
      </c>
      <c r="E615" s="6" t="s">
        <v>20</v>
      </c>
      <c r="F615" s="5"/>
      <c r="G615" s="59">
        <v>204</v>
      </c>
      <c r="H615" s="71" t="str">
        <f t="shared" si="10"/>
        <v xml:space="preserve"> </v>
      </c>
      <c r="I615" s="12">
        <v>14.705882352941</v>
      </c>
      <c r="J615" s="4">
        <v>75.490196078430998</v>
      </c>
      <c r="K615" s="4">
        <v>19.117647058824002</v>
      </c>
      <c r="L615" s="4">
        <v>37.254901960783997</v>
      </c>
      <c r="M615" s="4">
        <v>2.4509803921570001</v>
      </c>
      <c r="N615" s="4">
        <v>4.4117647058819998</v>
      </c>
      <c r="O615" s="4">
        <v>4.4117647058819998</v>
      </c>
      <c r="P615" s="4">
        <v>1.9607843137250001</v>
      </c>
      <c r="Q615" s="13">
        <v>1.4705882352940001</v>
      </c>
    </row>
    <row r="616" spans="3:17" x14ac:dyDescent="0.2">
      <c r="C616" s="87"/>
      <c r="D616" s="89"/>
      <c r="E616" s="1" t="s">
        <v>21</v>
      </c>
      <c r="F616" s="2"/>
      <c r="G616" s="60">
        <v>254</v>
      </c>
      <c r="H616" s="72" t="str">
        <f t="shared" si="10"/>
        <v xml:space="preserve"> </v>
      </c>
      <c r="I616" s="11">
        <v>17.322834645669001</v>
      </c>
      <c r="J616" s="3">
        <v>74.803149606299002</v>
      </c>
      <c r="K616" s="3">
        <v>12.59842519685</v>
      </c>
      <c r="L616" s="3">
        <v>29.921259842520001</v>
      </c>
      <c r="M616" s="3">
        <v>3.9370078740159999</v>
      </c>
      <c r="N616" s="3">
        <v>7.8740157480309998</v>
      </c>
      <c r="O616" s="3">
        <v>1.574803149606</v>
      </c>
      <c r="P616" s="3">
        <v>0.78740157480299999</v>
      </c>
      <c r="Q616" s="8">
        <v>0.78740157480299999</v>
      </c>
    </row>
    <row r="617" spans="3:17" x14ac:dyDescent="0.2">
      <c r="C617" s="87"/>
      <c r="D617" s="89"/>
      <c r="E617" s="1" t="s">
        <v>22</v>
      </c>
      <c r="F617" s="2"/>
      <c r="G617" s="60">
        <v>311</v>
      </c>
      <c r="H617" s="72" t="str">
        <f t="shared" si="10"/>
        <v xml:space="preserve"> </v>
      </c>
      <c r="I617" s="11">
        <v>13.504823151125001</v>
      </c>
      <c r="J617" s="3">
        <v>76.527331189711006</v>
      </c>
      <c r="K617" s="3">
        <v>6.1093247588419999</v>
      </c>
      <c r="L617" s="3">
        <v>33.440514469452999</v>
      </c>
      <c r="M617" s="3">
        <v>7.0739549839229996</v>
      </c>
      <c r="N617" s="3">
        <v>8.0385852090029992</v>
      </c>
      <c r="O617" s="3">
        <v>1.2861736334410001</v>
      </c>
      <c r="P617" s="3">
        <v>0.32154340836</v>
      </c>
      <c r="Q617" s="8">
        <v>0.96463022507999996</v>
      </c>
    </row>
    <row r="618" spans="3:17" x14ac:dyDescent="0.2">
      <c r="C618" s="87"/>
      <c r="D618" s="89"/>
      <c r="E618" s="1" t="s">
        <v>23</v>
      </c>
      <c r="F618" s="2"/>
      <c r="G618" s="60">
        <v>202</v>
      </c>
      <c r="H618" s="72" t="str">
        <f t="shared" si="10"/>
        <v xml:space="preserve"> </v>
      </c>
      <c r="I618" s="11">
        <v>9.9009900990100004</v>
      </c>
      <c r="J618" s="3">
        <v>78.712871287129005</v>
      </c>
      <c r="K618" s="3">
        <v>0.49504950495</v>
      </c>
      <c r="L618" s="3">
        <v>32.178217821781999</v>
      </c>
      <c r="M618" s="3">
        <v>7.9207920792079998</v>
      </c>
      <c r="N618" s="3">
        <v>10.39603960396</v>
      </c>
      <c r="O618" s="3">
        <v>3.4653465346529999</v>
      </c>
      <c r="P618" s="3">
        <v>0.99009900990099997</v>
      </c>
      <c r="Q618" s="8">
        <v>0.99009900990099997</v>
      </c>
    </row>
    <row r="619" spans="3:17" x14ac:dyDescent="0.2">
      <c r="C619" s="87"/>
      <c r="D619" s="89"/>
      <c r="E619" s="1" t="s">
        <v>24</v>
      </c>
      <c r="F619" s="2"/>
      <c r="G619" s="60">
        <v>217</v>
      </c>
      <c r="H619" s="72" t="str">
        <f t="shared" si="10"/>
        <v xml:space="preserve"> </v>
      </c>
      <c r="I619" s="11">
        <v>10.599078341014</v>
      </c>
      <c r="J619" s="3">
        <v>69.124423963134006</v>
      </c>
      <c r="K619" s="3">
        <v>0.92165898617499997</v>
      </c>
      <c r="L619" s="3">
        <v>35.483870967742</v>
      </c>
      <c r="M619" s="3">
        <v>11.981566820276001</v>
      </c>
      <c r="N619" s="3">
        <v>14.285714285714</v>
      </c>
      <c r="O619" s="3">
        <v>2.7649769585250001</v>
      </c>
      <c r="P619" s="3">
        <v>0.92165898617499997</v>
      </c>
      <c r="Q619" s="8">
        <v>3.6866359446999999</v>
      </c>
    </row>
    <row r="620" spans="3:17" x14ac:dyDescent="0.2">
      <c r="C620" s="87"/>
      <c r="D620" s="89"/>
      <c r="E620" s="1" t="s">
        <v>25</v>
      </c>
      <c r="F620" s="2"/>
      <c r="G620" s="60">
        <v>984</v>
      </c>
      <c r="H620" s="72" t="str">
        <f t="shared" si="10"/>
        <v xml:space="preserve"> </v>
      </c>
      <c r="I620" s="11">
        <v>13.109756097561</v>
      </c>
      <c r="J620" s="3">
        <v>74.898373983740001</v>
      </c>
      <c r="K620" s="3">
        <v>5.4878048780490003</v>
      </c>
      <c r="L620" s="3">
        <v>32.723577235771998</v>
      </c>
      <c r="M620" s="3">
        <v>7.5203252032519998</v>
      </c>
      <c r="N620" s="3">
        <v>9.8577235772359995</v>
      </c>
      <c r="O620" s="3">
        <v>2.134146341463</v>
      </c>
      <c r="P620" s="3">
        <v>0.71138211382100003</v>
      </c>
      <c r="Q620" s="8">
        <v>1.5243902439020001</v>
      </c>
    </row>
    <row r="621" spans="3:17" x14ac:dyDescent="0.2">
      <c r="C621" s="87"/>
      <c r="D621" s="89"/>
      <c r="E621" s="1" t="s">
        <v>26</v>
      </c>
      <c r="F621" s="2"/>
      <c r="G621" s="60">
        <v>419</v>
      </c>
      <c r="H621" s="72" t="str">
        <f t="shared" si="10"/>
        <v xml:space="preserve"> </v>
      </c>
      <c r="I621" s="11">
        <v>10.262529832936</v>
      </c>
      <c r="J621" s="3">
        <v>73.747016706444001</v>
      </c>
      <c r="K621" s="3">
        <v>0.71599045346099999</v>
      </c>
      <c r="L621" s="3">
        <v>33.890214797135997</v>
      </c>
      <c r="M621" s="3">
        <v>10.023866348448999</v>
      </c>
      <c r="N621" s="3">
        <v>12.410501193317</v>
      </c>
      <c r="O621" s="3">
        <v>3.1026252983289999</v>
      </c>
      <c r="P621" s="3">
        <v>0.95465393794700004</v>
      </c>
      <c r="Q621" s="8">
        <v>2.386634844869</v>
      </c>
    </row>
    <row r="622" spans="3:17" x14ac:dyDescent="0.2">
      <c r="C622" s="87"/>
      <c r="D622" s="88" t="s">
        <v>15</v>
      </c>
      <c r="E622" s="6" t="s">
        <v>20</v>
      </c>
      <c r="F622" s="5"/>
      <c r="G622" s="59">
        <v>182</v>
      </c>
      <c r="H622" s="71" t="str">
        <f t="shared" si="10"/>
        <v xml:space="preserve"> </v>
      </c>
      <c r="I622" s="12">
        <v>10.439560439559999</v>
      </c>
      <c r="J622" s="4">
        <v>74.175824175824005</v>
      </c>
      <c r="K622" s="4">
        <v>12.637362637362999</v>
      </c>
      <c r="L622" s="4">
        <v>34.615384615384997</v>
      </c>
      <c r="M622" s="4">
        <v>3.2967032967029999</v>
      </c>
      <c r="N622" s="4">
        <v>4.9450549450550003</v>
      </c>
      <c r="O622" s="4">
        <v>1.648351648352</v>
      </c>
      <c r="P622" s="4">
        <v>1.648351648352</v>
      </c>
      <c r="Q622" s="13">
        <v>2.7472527472529999</v>
      </c>
    </row>
    <row r="623" spans="3:17" x14ac:dyDescent="0.2">
      <c r="C623" s="87"/>
      <c r="D623" s="89"/>
      <c r="E623" s="1" t="s">
        <v>21</v>
      </c>
      <c r="F623" s="2"/>
      <c r="G623" s="60">
        <v>230</v>
      </c>
      <c r="H623" s="72" t="str">
        <f t="shared" si="10"/>
        <v xml:space="preserve"> </v>
      </c>
      <c r="I623" s="11">
        <v>14.782608695652</v>
      </c>
      <c r="J623" s="3">
        <v>65.217391304347998</v>
      </c>
      <c r="K623" s="3">
        <v>10</v>
      </c>
      <c r="L623" s="3">
        <v>34.782608695652002</v>
      </c>
      <c r="M623" s="3">
        <v>6.5217391304349999</v>
      </c>
      <c r="N623" s="3">
        <v>10</v>
      </c>
      <c r="O623" s="3">
        <v>3.0434782608700002</v>
      </c>
      <c r="P623" s="3">
        <v>0.43478260869599999</v>
      </c>
      <c r="Q623" s="8">
        <v>1.3043478260870001</v>
      </c>
    </row>
    <row r="624" spans="3:17" x14ac:dyDescent="0.2">
      <c r="C624" s="87"/>
      <c r="D624" s="89"/>
      <c r="E624" s="1" t="s">
        <v>22</v>
      </c>
      <c r="F624" s="2"/>
      <c r="G624" s="60">
        <v>315</v>
      </c>
      <c r="H624" s="72" t="str">
        <f t="shared" si="10"/>
        <v xml:space="preserve"> </v>
      </c>
      <c r="I624" s="11">
        <v>14.920634920635001</v>
      </c>
      <c r="J624" s="3">
        <v>65.079365079365004</v>
      </c>
      <c r="K624" s="3">
        <v>2.2222222222219998</v>
      </c>
      <c r="L624" s="3">
        <v>35.873015873016001</v>
      </c>
      <c r="M624" s="3">
        <v>7.3015873015870003</v>
      </c>
      <c r="N624" s="3">
        <v>11.111111111111001</v>
      </c>
      <c r="O624" s="3">
        <v>2.5396825396830001</v>
      </c>
      <c r="P624" s="3">
        <v>0.95238095238099996</v>
      </c>
      <c r="Q624" s="8">
        <v>1.587301587302</v>
      </c>
    </row>
    <row r="625" spans="3:17" x14ac:dyDescent="0.2">
      <c r="C625" s="87"/>
      <c r="D625" s="89"/>
      <c r="E625" s="1" t="s">
        <v>23</v>
      </c>
      <c r="F625" s="2"/>
      <c r="G625" s="60">
        <v>198</v>
      </c>
      <c r="H625" s="72" t="str">
        <f t="shared" si="10"/>
        <v xml:space="preserve"> </v>
      </c>
      <c r="I625" s="11">
        <v>20.707070707071001</v>
      </c>
      <c r="J625" s="3">
        <v>55.555555555555998</v>
      </c>
      <c r="K625" s="3">
        <v>1.5151515151520001</v>
      </c>
      <c r="L625" s="3">
        <v>35.353535353535001</v>
      </c>
      <c r="M625" s="3">
        <v>9.5959595959600001</v>
      </c>
      <c r="N625" s="3">
        <v>10.101010101010001</v>
      </c>
      <c r="O625" s="3">
        <v>0.50505050505100002</v>
      </c>
      <c r="P625" s="3">
        <v>0.50505050505100002</v>
      </c>
      <c r="Q625" s="8">
        <v>5.0505050505050004</v>
      </c>
    </row>
    <row r="626" spans="3:17" x14ac:dyDescent="0.2">
      <c r="C626" s="87"/>
      <c r="D626" s="89"/>
      <c r="E626" s="1" t="s">
        <v>24</v>
      </c>
      <c r="F626" s="2"/>
      <c r="G626" s="60">
        <v>322</v>
      </c>
      <c r="H626" s="72" t="str">
        <f t="shared" si="10"/>
        <v xml:space="preserve"> </v>
      </c>
      <c r="I626" s="11">
        <v>21.11801242236</v>
      </c>
      <c r="J626" s="3">
        <v>31.055900621117999</v>
      </c>
      <c r="K626" s="3">
        <v>0.62111801242200004</v>
      </c>
      <c r="L626" s="3">
        <v>49.689440993788999</v>
      </c>
      <c r="M626" s="3">
        <v>15.217391304348</v>
      </c>
      <c r="N626" s="3">
        <v>14.285714285714</v>
      </c>
      <c r="O626" s="3">
        <v>2.7950310559010001</v>
      </c>
      <c r="P626" s="3">
        <v>4.037267080745</v>
      </c>
      <c r="Q626" s="8">
        <v>2.7950310559010001</v>
      </c>
    </row>
    <row r="627" spans="3:17" x14ac:dyDescent="0.2">
      <c r="C627" s="87"/>
      <c r="D627" s="89"/>
      <c r="E627" s="1" t="s">
        <v>25</v>
      </c>
      <c r="F627" s="2"/>
      <c r="G627" s="60">
        <v>1065</v>
      </c>
      <c r="H627" s="72" t="str">
        <f t="shared" si="10"/>
        <v xml:space="preserve"> </v>
      </c>
      <c r="I627" s="11">
        <v>17.840375586854002</v>
      </c>
      <c r="J627" s="3">
        <v>53.051643192488001</v>
      </c>
      <c r="K627" s="3">
        <v>3.286384976526</v>
      </c>
      <c r="L627" s="3">
        <v>39.718309859154999</v>
      </c>
      <c r="M627" s="3">
        <v>9.9530516431919995</v>
      </c>
      <c r="N627" s="3">
        <v>11.643192488263001</v>
      </c>
      <c r="O627" s="3">
        <v>2.347417840376</v>
      </c>
      <c r="P627" s="3">
        <v>1.69014084507</v>
      </c>
      <c r="Q627" s="8">
        <v>2.5352112676059999</v>
      </c>
    </row>
    <row r="628" spans="3:17" x14ac:dyDescent="0.2">
      <c r="C628" s="87"/>
      <c r="D628" s="89"/>
      <c r="E628" s="1" t="s">
        <v>26</v>
      </c>
      <c r="F628" s="2"/>
      <c r="G628" s="60">
        <v>520</v>
      </c>
      <c r="H628" s="72" t="str">
        <f t="shared" si="10"/>
        <v xml:space="preserve"> </v>
      </c>
      <c r="I628" s="11">
        <v>20.961538461538002</v>
      </c>
      <c r="J628" s="3">
        <v>40.384615384615003</v>
      </c>
      <c r="K628" s="3">
        <v>0.96153846153800004</v>
      </c>
      <c r="L628" s="3">
        <v>44.230769230768999</v>
      </c>
      <c r="M628" s="3">
        <v>13.076923076923</v>
      </c>
      <c r="N628" s="3">
        <v>12.692307692308001</v>
      </c>
      <c r="O628" s="3">
        <v>1.923076923077</v>
      </c>
      <c r="P628" s="3">
        <v>2.6923076923079998</v>
      </c>
      <c r="Q628" s="8">
        <v>3.6538461538460001</v>
      </c>
    </row>
    <row r="629" spans="3:17" x14ac:dyDescent="0.2">
      <c r="C629" s="88" t="s">
        <v>27</v>
      </c>
      <c r="D629" s="88" t="s">
        <v>19</v>
      </c>
      <c r="E629" s="6" t="s">
        <v>28</v>
      </c>
      <c r="F629" s="5"/>
      <c r="G629" s="59">
        <v>147</v>
      </c>
      <c r="H629" s="71" t="str">
        <f t="shared" si="10"/>
        <v xml:space="preserve"> </v>
      </c>
      <c r="I629" s="12">
        <v>66.666666666666998</v>
      </c>
      <c r="J629" s="20">
        <v>0</v>
      </c>
      <c r="K629" s="4">
        <v>8.1632653061219997</v>
      </c>
      <c r="L629" s="4">
        <v>1.360544217687</v>
      </c>
      <c r="M629" s="20">
        <v>0</v>
      </c>
      <c r="N629" s="20">
        <v>0</v>
      </c>
      <c r="O629" s="4">
        <v>19.047619047619001</v>
      </c>
      <c r="P629" s="4">
        <v>5.4421768707479998</v>
      </c>
      <c r="Q629" s="13">
        <v>1.360544217687</v>
      </c>
    </row>
    <row r="630" spans="3:17" ht="24" x14ac:dyDescent="0.2">
      <c r="C630" s="87"/>
      <c r="D630" s="89"/>
      <c r="E630" s="1" t="s">
        <v>29</v>
      </c>
      <c r="F630" s="2"/>
      <c r="G630" s="60">
        <v>1706</v>
      </c>
      <c r="H630" s="72" t="str">
        <f t="shared" si="10"/>
        <v xml:space="preserve"> </v>
      </c>
      <c r="I630" s="11">
        <v>1.113716295428</v>
      </c>
      <c r="J630" s="3">
        <v>93.259085580304998</v>
      </c>
      <c r="K630" s="3">
        <v>6.9753810082059999</v>
      </c>
      <c r="L630" s="3">
        <v>36.283704572098003</v>
      </c>
      <c r="M630" s="3">
        <v>7.6201641266119999</v>
      </c>
      <c r="N630" s="3">
        <v>10.082063305979</v>
      </c>
      <c r="O630" s="3">
        <v>1.0550996482999999</v>
      </c>
      <c r="P630" s="3">
        <v>0.70339976553299999</v>
      </c>
      <c r="Q630" s="8">
        <v>1.2309495896830001</v>
      </c>
    </row>
    <row r="631" spans="3:17" ht="24" x14ac:dyDescent="0.2">
      <c r="C631" s="87"/>
      <c r="D631" s="89"/>
      <c r="E631" s="1" t="s">
        <v>30</v>
      </c>
      <c r="F631" s="2"/>
      <c r="G631" s="60">
        <v>137</v>
      </c>
      <c r="H631" s="72" t="str">
        <f t="shared" si="10"/>
        <v xml:space="preserve"> </v>
      </c>
      <c r="I631" s="11">
        <v>56.934306569343001</v>
      </c>
      <c r="J631" s="7">
        <v>0</v>
      </c>
      <c r="K631" s="3">
        <v>6.5693430656930003</v>
      </c>
      <c r="L631" s="3">
        <v>27.007299270072998</v>
      </c>
      <c r="M631" s="3">
        <v>2.9197080291969999</v>
      </c>
      <c r="N631" s="3">
        <v>5.1094890510950002</v>
      </c>
      <c r="O631" s="3">
        <v>4.3795620437959997</v>
      </c>
      <c r="P631" s="3">
        <v>2.1897810218979998</v>
      </c>
      <c r="Q631" s="8">
        <v>7.299270072993</v>
      </c>
    </row>
    <row r="632" spans="3:17" ht="24" x14ac:dyDescent="0.2">
      <c r="C632" s="87"/>
      <c r="D632" s="89"/>
      <c r="E632" s="1" t="s">
        <v>31</v>
      </c>
      <c r="F632" s="2"/>
      <c r="G632" s="60">
        <v>440</v>
      </c>
      <c r="H632" s="72" t="str">
        <f t="shared" si="10"/>
        <v xml:space="preserve"> </v>
      </c>
      <c r="I632" s="11">
        <v>38.863636363635997</v>
      </c>
      <c r="J632" s="7">
        <v>0</v>
      </c>
      <c r="K632" s="3">
        <v>2.5</v>
      </c>
      <c r="L632" s="3">
        <v>51.363636363635997</v>
      </c>
      <c r="M632" s="3">
        <v>12.954545454545</v>
      </c>
      <c r="N632" s="3">
        <v>13.636363636364001</v>
      </c>
      <c r="O632" s="3">
        <v>1.363636363636</v>
      </c>
      <c r="P632" s="3">
        <v>2.0454545454550002</v>
      </c>
      <c r="Q632" s="8">
        <v>3.181818181818</v>
      </c>
    </row>
    <row r="633" spans="3:17" x14ac:dyDescent="0.2">
      <c r="C633" s="87"/>
      <c r="D633" s="89"/>
      <c r="E633" s="1" t="s">
        <v>32</v>
      </c>
      <c r="F633" s="2"/>
      <c r="G633" s="60">
        <v>5</v>
      </c>
      <c r="H633" s="72" t="str">
        <f t="shared" si="10"/>
        <v>*</v>
      </c>
      <c r="I633" s="11">
        <v>40</v>
      </c>
      <c r="J633" s="7">
        <v>0</v>
      </c>
      <c r="K633" s="7">
        <v>0</v>
      </c>
      <c r="L633" s="7">
        <v>0</v>
      </c>
      <c r="M633" s="7">
        <v>0</v>
      </c>
      <c r="N633" s="7">
        <v>0</v>
      </c>
      <c r="O633" s="7">
        <v>0</v>
      </c>
      <c r="P633" s="7">
        <v>0</v>
      </c>
      <c r="Q633" s="8">
        <v>60</v>
      </c>
    </row>
    <row r="634" spans="3:17" x14ac:dyDescent="0.2">
      <c r="C634" s="87"/>
      <c r="D634" s="88" t="s">
        <v>14</v>
      </c>
      <c r="E634" s="6" t="s">
        <v>28</v>
      </c>
      <c r="F634" s="5"/>
      <c r="G634" s="59">
        <v>95</v>
      </c>
      <c r="H634" s="71" t="str">
        <f t="shared" si="10"/>
        <v xml:space="preserve"> </v>
      </c>
      <c r="I634" s="12">
        <v>72.631578947367998</v>
      </c>
      <c r="J634" s="20">
        <v>0</v>
      </c>
      <c r="K634" s="4">
        <v>9.4736842105260006</v>
      </c>
      <c r="L634" s="20">
        <v>0</v>
      </c>
      <c r="M634" s="20">
        <v>0</v>
      </c>
      <c r="N634" s="20">
        <v>0</v>
      </c>
      <c r="O634" s="4">
        <v>15.789473684211</v>
      </c>
      <c r="P634" s="4">
        <v>3.1578947368420001</v>
      </c>
      <c r="Q634" s="13">
        <v>2.1052631578950001</v>
      </c>
    </row>
    <row r="635" spans="3:17" ht="24" x14ac:dyDescent="0.2">
      <c r="C635" s="87"/>
      <c r="D635" s="89"/>
      <c r="E635" s="1" t="s">
        <v>29</v>
      </c>
      <c r="F635" s="2"/>
      <c r="G635" s="60">
        <v>953</v>
      </c>
      <c r="H635" s="72" t="str">
        <f t="shared" si="10"/>
        <v xml:space="preserve"> </v>
      </c>
      <c r="I635" s="11">
        <v>1.0493179433369999</v>
      </c>
      <c r="J635" s="3">
        <v>93.494228751311994</v>
      </c>
      <c r="K635" s="3">
        <v>8.1846799580270009</v>
      </c>
      <c r="L635" s="3">
        <v>37.355718782791001</v>
      </c>
      <c r="M635" s="3">
        <v>7.7649527806930001</v>
      </c>
      <c r="N635" s="3">
        <v>10.073452256034001</v>
      </c>
      <c r="O635" s="3">
        <v>1.0493179433369999</v>
      </c>
      <c r="P635" s="3">
        <v>0.62959076600200004</v>
      </c>
      <c r="Q635" s="8">
        <v>1.0493179433369999</v>
      </c>
    </row>
    <row r="636" spans="3:17" ht="24" x14ac:dyDescent="0.2">
      <c r="C636" s="87"/>
      <c r="D636" s="89"/>
      <c r="E636" s="1" t="s">
        <v>30</v>
      </c>
      <c r="F636" s="2"/>
      <c r="G636" s="60">
        <v>60</v>
      </c>
      <c r="H636" s="72" t="str">
        <f t="shared" si="10"/>
        <v xml:space="preserve"> </v>
      </c>
      <c r="I636" s="11">
        <v>75</v>
      </c>
      <c r="J636" s="7">
        <v>0</v>
      </c>
      <c r="K636" s="3">
        <v>6.666666666667</v>
      </c>
      <c r="L636" s="3">
        <v>6.666666666667</v>
      </c>
      <c r="M636" s="7">
        <v>0</v>
      </c>
      <c r="N636" s="3">
        <v>1.666666666667</v>
      </c>
      <c r="O636" s="3">
        <v>5</v>
      </c>
      <c r="P636" s="3">
        <v>3.333333333333</v>
      </c>
      <c r="Q636" s="8">
        <v>6.666666666667</v>
      </c>
    </row>
    <row r="637" spans="3:17" ht="24" x14ac:dyDescent="0.2">
      <c r="C637" s="87"/>
      <c r="D637" s="89"/>
      <c r="E637" s="1" t="s">
        <v>31</v>
      </c>
      <c r="F637" s="2"/>
      <c r="G637" s="60">
        <v>77</v>
      </c>
      <c r="H637" s="72" t="str">
        <f t="shared" si="10"/>
        <v xml:space="preserve"> </v>
      </c>
      <c r="I637" s="11">
        <v>42.857142857143003</v>
      </c>
      <c r="J637" s="7">
        <v>0</v>
      </c>
      <c r="K637" s="3">
        <v>2.5974025974030002</v>
      </c>
      <c r="L637" s="3">
        <v>49.350649350649</v>
      </c>
      <c r="M637" s="3">
        <v>6.4935064935059996</v>
      </c>
      <c r="N637" s="3">
        <v>11.688311688312</v>
      </c>
      <c r="O637" s="3">
        <v>2.5974025974030002</v>
      </c>
      <c r="P637" s="7">
        <v>0</v>
      </c>
      <c r="Q637" s="8">
        <v>1.298701298701</v>
      </c>
    </row>
    <row r="638" spans="3:17" x14ac:dyDescent="0.2">
      <c r="C638" s="87"/>
      <c r="D638" s="89"/>
      <c r="E638" s="1" t="s">
        <v>32</v>
      </c>
      <c r="F638" s="2"/>
      <c r="G638" s="60">
        <v>3</v>
      </c>
      <c r="H638" s="72" t="str">
        <f t="shared" si="10"/>
        <v>*</v>
      </c>
      <c r="I638" s="11">
        <v>66.666666666666998</v>
      </c>
      <c r="J638" s="7">
        <v>0</v>
      </c>
      <c r="K638" s="7">
        <v>0</v>
      </c>
      <c r="L638" s="7">
        <v>0</v>
      </c>
      <c r="M638" s="7">
        <v>0</v>
      </c>
      <c r="N638" s="7">
        <v>0</v>
      </c>
      <c r="O638" s="7">
        <v>0</v>
      </c>
      <c r="P638" s="7">
        <v>0</v>
      </c>
      <c r="Q638" s="8">
        <v>33.333333333333002</v>
      </c>
    </row>
    <row r="639" spans="3:17" x14ac:dyDescent="0.2">
      <c r="C639" s="87"/>
      <c r="D639" s="88" t="s">
        <v>15</v>
      </c>
      <c r="E639" s="6" t="s">
        <v>28</v>
      </c>
      <c r="F639" s="5"/>
      <c r="G639" s="59">
        <v>52</v>
      </c>
      <c r="H639" s="71" t="str">
        <f t="shared" si="10"/>
        <v xml:space="preserve"> </v>
      </c>
      <c r="I639" s="12">
        <v>55.769230769231001</v>
      </c>
      <c r="J639" s="20">
        <v>0</v>
      </c>
      <c r="K639" s="4">
        <v>5.7692307692310001</v>
      </c>
      <c r="L639" s="4">
        <v>3.8461538461539999</v>
      </c>
      <c r="M639" s="20">
        <v>0</v>
      </c>
      <c r="N639" s="20">
        <v>0</v>
      </c>
      <c r="O639" s="4">
        <v>25</v>
      </c>
      <c r="P639" s="4">
        <v>9.6153846153850004</v>
      </c>
      <c r="Q639" s="27">
        <v>0</v>
      </c>
    </row>
    <row r="640" spans="3:17" ht="24" x14ac:dyDescent="0.2">
      <c r="C640" s="87"/>
      <c r="D640" s="89"/>
      <c r="E640" s="1" t="s">
        <v>29</v>
      </c>
      <c r="F640" s="2"/>
      <c r="G640" s="60">
        <v>753</v>
      </c>
      <c r="H640" s="72" t="str">
        <f t="shared" si="10"/>
        <v xml:space="preserve"> </v>
      </c>
      <c r="I640" s="11">
        <v>1.1952191235059999</v>
      </c>
      <c r="J640" s="3">
        <v>92.961487383798001</v>
      </c>
      <c r="K640" s="3">
        <v>5.444887118194</v>
      </c>
      <c r="L640" s="3">
        <v>34.926958831340997</v>
      </c>
      <c r="M640" s="3">
        <v>7.4369189907040001</v>
      </c>
      <c r="N640" s="3">
        <v>10.092961487384001</v>
      </c>
      <c r="O640" s="3">
        <v>1.062416998672</v>
      </c>
      <c r="P640" s="3">
        <v>0.79681274900400001</v>
      </c>
      <c r="Q640" s="8">
        <v>1.4608233731739999</v>
      </c>
    </row>
    <row r="641" spans="3:17" ht="24" x14ac:dyDescent="0.2">
      <c r="C641" s="87"/>
      <c r="D641" s="89"/>
      <c r="E641" s="1" t="s">
        <v>30</v>
      </c>
      <c r="F641" s="2"/>
      <c r="G641" s="60">
        <v>77</v>
      </c>
      <c r="H641" s="72" t="str">
        <f t="shared" si="10"/>
        <v xml:space="preserve"> </v>
      </c>
      <c r="I641" s="11">
        <v>42.857142857143003</v>
      </c>
      <c r="J641" s="7">
        <v>0</v>
      </c>
      <c r="K641" s="3">
        <v>6.4935064935059996</v>
      </c>
      <c r="L641" s="3">
        <v>42.857142857143003</v>
      </c>
      <c r="M641" s="3">
        <v>5.1948051948050002</v>
      </c>
      <c r="N641" s="3">
        <v>7.792207792208</v>
      </c>
      <c r="O641" s="3">
        <v>3.896103896104</v>
      </c>
      <c r="P641" s="3">
        <v>1.298701298701</v>
      </c>
      <c r="Q641" s="8">
        <v>7.792207792208</v>
      </c>
    </row>
    <row r="642" spans="3:17" ht="24" x14ac:dyDescent="0.2">
      <c r="C642" s="87"/>
      <c r="D642" s="89"/>
      <c r="E642" s="1" t="s">
        <v>31</v>
      </c>
      <c r="F642" s="2"/>
      <c r="G642" s="60">
        <v>363</v>
      </c>
      <c r="H642" s="72" t="str">
        <f t="shared" si="10"/>
        <v xml:space="preserve"> </v>
      </c>
      <c r="I642" s="11">
        <v>38.016528925620001</v>
      </c>
      <c r="J642" s="7">
        <v>0</v>
      </c>
      <c r="K642" s="3">
        <v>2.4793388429749998</v>
      </c>
      <c r="L642" s="3">
        <v>51.790633608815</v>
      </c>
      <c r="M642" s="3">
        <v>14.325068870522999</v>
      </c>
      <c r="N642" s="3">
        <v>14.04958677686</v>
      </c>
      <c r="O642" s="3">
        <v>1.101928374656</v>
      </c>
      <c r="P642" s="3">
        <v>2.4793388429749998</v>
      </c>
      <c r="Q642" s="8">
        <v>3.5812672176309999</v>
      </c>
    </row>
    <row r="643" spans="3:17" x14ac:dyDescent="0.2">
      <c r="C643" s="87"/>
      <c r="D643" s="89"/>
      <c r="E643" s="1" t="s">
        <v>32</v>
      </c>
      <c r="F643" s="2"/>
      <c r="G643" s="60">
        <v>2</v>
      </c>
      <c r="H643" s="72" t="str">
        <f t="shared" si="10"/>
        <v>*</v>
      </c>
      <c r="I643" s="21">
        <v>0</v>
      </c>
      <c r="J643" s="7">
        <v>0</v>
      </c>
      <c r="K643" s="7">
        <v>0</v>
      </c>
      <c r="L643" s="7">
        <v>0</v>
      </c>
      <c r="M643" s="7">
        <v>0</v>
      </c>
      <c r="N643" s="7">
        <v>0</v>
      </c>
      <c r="O643" s="7">
        <v>0</v>
      </c>
      <c r="P643" s="7">
        <v>0</v>
      </c>
      <c r="Q643" s="8">
        <v>100</v>
      </c>
    </row>
    <row r="644" spans="3:17" x14ac:dyDescent="0.2">
      <c r="C644" s="88" t="s">
        <v>33</v>
      </c>
      <c r="D644" s="83" t="s">
        <v>17</v>
      </c>
      <c r="E644" s="6" t="s">
        <v>34</v>
      </c>
      <c r="F644" s="5"/>
      <c r="G644" s="59">
        <v>341</v>
      </c>
      <c r="H644" s="71" t="str">
        <f t="shared" si="10"/>
        <v xml:space="preserve"> </v>
      </c>
      <c r="I644" s="12">
        <v>0.87976539589400005</v>
      </c>
      <c r="J644" s="4">
        <v>58.357771260996998</v>
      </c>
      <c r="K644" s="4">
        <v>4.9853372434020002</v>
      </c>
      <c r="L644" s="4">
        <v>84.164222873900002</v>
      </c>
      <c r="M644" s="4">
        <v>14.956011730205001</v>
      </c>
      <c r="N644" s="4">
        <v>19.648093841642002</v>
      </c>
      <c r="O644" s="4">
        <v>1.759530791789</v>
      </c>
      <c r="P644" s="4">
        <v>0.87976539589400005</v>
      </c>
      <c r="Q644" s="13">
        <v>0.58651026393000005</v>
      </c>
    </row>
    <row r="645" spans="3:17" x14ac:dyDescent="0.2">
      <c r="C645" s="87"/>
      <c r="D645" s="84"/>
      <c r="E645" s="1" t="s">
        <v>35</v>
      </c>
      <c r="F645" s="2"/>
      <c r="G645" s="60">
        <v>1149</v>
      </c>
      <c r="H645" s="72" t="str">
        <f t="shared" si="10"/>
        <v xml:space="preserve"> </v>
      </c>
      <c r="I645" s="11">
        <v>19.582245430808999</v>
      </c>
      <c r="J645" s="3">
        <v>73.107049608354998</v>
      </c>
      <c r="K645" s="3">
        <v>5.7441253263709999</v>
      </c>
      <c r="L645" s="3">
        <v>2.0887728459530002</v>
      </c>
      <c r="M645" s="3">
        <v>0.95735422106199997</v>
      </c>
      <c r="N645" s="3">
        <v>1.3925152306349999</v>
      </c>
      <c r="O645" s="3">
        <v>0.87032201914700003</v>
      </c>
      <c r="P645" s="3">
        <v>1.305483028721</v>
      </c>
      <c r="Q645" s="8">
        <v>3.4812880765880001</v>
      </c>
    </row>
    <row r="646" spans="3:17" ht="24" x14ac:dyDescent="0.2">
      <c r="C646" s="87"/>
      <c r="D646" s="84"/>
      <c r="E646" s="1" t="s">
        <v>36</v>
      </c>
      <c r="F646" s="2"/>
      <c r="G646" s="60">
        <v>659</v>
      </c>
      <c r="H646" s="72" t="str">
        <f t="shared" si="10"/>
        <v xml:space="preserve"> </v>
      </c>
      <c r="I646" s="11">
        <v>1.365705614568</v>
      </c>
      <c r="J646" s="3">
        <v>69.195751138087999</v>
      </c>
      <c r="K646" s="3">
        <v>7.2837632776929997</v>
      </c>
      <c r="L646" s="3">
        <v>86.646433990895005</v>
      </c>
      <c r="M646" s="3">
        <v>19.575113808800999</v>
      </c>
      <c r="N646" s="3">
        <v>23.368740515932998</v>
      </c>
      <c r="O646" s="3">
        <v>1.213960546282</v>
      </c>
      <c r="P646" s="3">
        <v>0.455235204856</v>
      </c>
      <c r="Q646" s="8">
        <v>0.455235204856</v>
      </c>
    </row>
    <row r="647" spans="3:17" x14ac:dyDescent="0.2">
      <c r="C647" s="87"/>
      <c r="D647" s="84"/>
      <c r="E647" s="1" t="s">
        <v>37</v>
      </c>
      <c r="F647" s="2"/>
      <c r="G647" s="60">
        <v>274</v>
      </c>
      <c r="H647" s="72" t="str">
        <f t="shared" si="10"/>
        <v xml:space="preserve"> </v>
      </c>
      <c r="I647" s="11">
        <v>46.715328467153</v>
      </c>
      <c r="J647" s="3">
        <v>33.576642335766003</v>
      </c>
      <c r="K647" s="3">
        <v>7.299270072993</v>
      </c>
      <c r="L647" s="7">
        <v>0</v>
      </c>
      <c r="M647" s="7">
        <v>0</v>
      </c>
      <c r="N647" s="7">
        <v>0</v>
      </c>
      <c r="O647" s="3">
        <v>12.043795620438001</v>
      </c>
      <c r="P647" s="3">
        <v>4.0145985401460003</v>
      </c>
      <c r="Q647" s="8">
        <v>0.72992700729899995</v>
      </c>
    </row>
    <row r="648" spans="3:17" x14ac:dyDescent="0.2">
      <c r="C648" s="87"/>
      <c r="D648" s="84"/>
      <c r="E648" s="1" t="s">
        <v>32</v>
      </c>
      <c r="F648" s="2"/>
      <c r="G648" s="60">
        <v>12</v>
      </c>
      <c r="H648" s="72" t="str">
        <f t="shared" si="10"/>
        <v>*</v>
      </c>
      <c r="I648" s="11">
        <v>25</v>
      </c>
      <c r="J648" s="3">
        <v>33.333333333333002</v>
      </c>
      <c r="K648" s="7">
        <v>0</v>
      </c>
      <c r="L648" s="3">
        <v>16.666666666666998</v>
      </c>
      <c r="M648" s="7">
        <v>0</v>
      </c>
      <c r="N648" s="3">
        <v>16.666666666666998</v>
      </c>
      <c r="O648" s="3">
        <v>8.333333333333</v>
      </c>
      <c r="P648" s="7">
        <v>0</v>
      </c>
      <c r="Q648" s="8">
        <v>25</v>
      </c>
    </row>
    <row r="649" spans="3:17" x14ac:dyDescent="0.2">
      <c r="C649" s="88" t="s">
        <v>38</v>
      </c>
      <c r="D649" s="83" t="s">
        <v>17</v>
      </c>
      <c r="E649" s="6" t="s">
        <v>39</v>
      </c>
      <c r="F649" s="5"/>
      <c r="G649" s="59">
        <v>368</v>
      </c>
      <c r="H649" s="71" t="str">
        <f t="shared" si="10"/>
        <v xml:space="preserve"> </v>
      </c>
      <c r="I649" s="12">
        <v>100</v>
      </c>
      <c r="J649" s="20">
        <v>0</v>
      </c>
      <c r="K649" s="20">
        <v>0</v>
      </c>
      <c r="L649" s="20">
        <v>0</v>
      </c>
      <c r="M649" s="20">
        <v>0</v>
      </c>
      <c r="N649" s="20">
        <v>0</v>
      </c>
      <c r="O649" s="20">
        <v>0</v>
      </c>
      <c r="P649" s="20">
        <v>0</v>
      </c>
      <c r="Q649" s="27">
        <v>0</v>
      </c>
    </row>
    <row r="650" spans="3:17" x14ac:dyDescent="0.2">
      <c r="C650" s="87"/>
      <c r="D650" s="84"/>
      <c r="E650" s="1" t="s">
        <v>40</v>
      </c>
      <c r="F650" s="2"/>
      <c r="G650" s="60">
        <v>1591</v>
      </c>
      <c r="H650" s="72" t="str">
        <f t="shared" si="10"/>
        <v xml:space="preserve"> </v>
      </c>
      <c r="I650" s="21">
        <v>0</v>
      </c>
      <c r="J650" s="3">
        <v>100</v>
      </c>
      <c r="K650" s="3">
        <v>6.7881835323699997</v>
      </c>
      <c r="L650" s="3">
        <v>35.826524198617001</v>
      </c>
      <c r="M650" s="3">
        <v>7.0395977372720004</v>
      </c>
      <c r="N650" s="3">
        <v>9.7423004399750006</v>
      </c>
      <c r="O650" s="3">
        <v>1.131363922062</v>
      </c>
      <c r="P650" s="3">
        <v>0.56568196103099999</v>
      </c>
      <c r="Q650" s="14">
        <v>0</v>
      </c>
    </row>
    <row r="651" spans="3:17" x14ac:dyDescent="0.2">
      <c r="C651" s="87"/>
      <c r="D651" s="84"/>
      <c r="E651" s="1" t="s">
        <v>41</v>
      </c>
      <c r="F651" s="2"/>
      <c r="G651" s="60">
        <v>151</v>
      </c>
      <c r="H651" s="72" t="str">
        <f t="shared" si="10"/>
        <v xml:space="preserve"> </v>
      </c>
      <c r="I651" s="21">
        <v>0</v>
      </c>
      <c r="J651" s="3">
        <v>71.523178807947005</v>
      </c>
      <c r="K651" s="3">
        <v>100</v>
      </c>
      <c r="L651" s="3">
        <v>38.410596026489998</v>
      </c>
      <c r="M651" s="3">
        <v>6.622516556291</v>
      </c>
      <c r="N651" s="3">
        <v>8.6092715231790002</v>
      </c>
      <c r="O651" s="3">
        <v>5.9602649006619997</v>
      </c>
      <c r="P651" s="3">
        <v>1.9867549668869999</v>
      </c>
      <c r="Q651" s="14">
        <v>0</v>
      </c>
    </row>
    <row r="652" spans="3:17" x14ac:dyDescent="0.2">
      <c r="C652" s="87"/>
      <c r="D652" s="84"/>
      <c r="E652" s="1" t="s">
        <v>42</v>
      </c>
      <c r="F652" s="2"/>
      <c r="G652" s="60">
        <v>884</v>
      </c>
      <c r="H652" s="72" t="str">
        <f t="shared" si="10"/>
        <v xml:space="preserve"> </v>
      </c>
      <c r="I652" s="21">
        <v>0</v>
      </c>
      <c r="J652" s="3">
        <v>64.479638009050007</v>
      </c>
      <c r="K652" s="3">
        <v>6.561085972851</v>
      </c>
      <c r="L652" s="3">
        <v>100</v>
      </c>
      <c r="M652" s="3">
        <v>18.325791855203999</v>
      </c>
      <c r="N652" s="3">
        <v>24.660633484163</v>
      </c>
      <c r="O652" s="3">
        <v>1.5837104072399999</v>
      </c>
      <c r="P652" s="3">
        <v>0.339366515837</v>
      </c>
      <c r="Q652" s="14">
        <v>0</v>
      </c>
    </row>
    <row r="653" spans="3:17" x14ac:dyDescent="0.2">
      <c r="C653" s="87"/>
      <c r="D653" s="84"/>
      <c r="E653" s="1" t="s">
        <v>43</v>
      </c>
      <c r="F653" s="2"/>
      <c r="G653" s="60">
        <v>191</v>
      </c>
      <c r="H653" s="72" t="str">
        <f t="shared" si="10"/>
        <v xml:space="preserve"> </v>
      </c>
      <c r="I653" s="21">
        <v>0</v>
      </c>
      <c r="J653" s="3">
        <v>58.638743455497</v>
      </c>
      <c r="K653" s="3">
        <v>5.235602094241</v>
      </c>
      <c r="L653" s="3">
        <v>84.816753926702006</v>
      </c>
      <c r="M653" s="3">
        <v>100</v>
      </c>
      <c r="N653" s="3">
        <v>71.204188481675004</v>
      </c>
      <c r="O653" s="3">
        <v>1.5706806282720001</v>
      </c>
      <c r="P653" s="3">
        <v>2.0942408376959998</v>
      </c>
      <c r="Q653" s="14">
        <v>0</v>
      </c>
    </row>
    <row r="654" spans="3:17" x14ac:dyDescent="0.2">
      <c r="C654" s="87"/>
      <c r="D654" s="84"/>
      <c r="E654" s="1" t="s">
        <v>44</v>
      </c>
      <c r="F654" s="2"/>
      <c r="G654" s="60">
        <v>239</v>
      </c>
      <c r="H654" s="72" t="str">
        <f t="shared" si="10"/>
        <v xml:space="preserve"> </v>
      </c>
      <c r="I654" s="21">
        <v>0</v>
      </c>
      <c r="J654" s="3">
        <v>64.853556485355995</v>
      </c>
      <c r="K654" s="3">
        <v>5.439330543933</v>
      </c>
      <c r="L654" s="3">
        <v>91.213389121339006</v>
      </c>
      <c r="M654" s="3">
        <v>56.903765690377</v>
      </c>
      <c r="N654" s="3">
        <v>100</v>
      </c>
      <c r="O654" s="3">
        <v>2.092050209205</v>
      </c>
      <c r="P654" s="3">
        <v>2.092050209205</v>
      </c>
      <c r="Q654" s="14">
        <v>0</v>
      </c>
    </row>
    <row r="655" spans="3:17" x14ac:dyDescent="0.2">
      <c r="C655" s="87"/>
      <c r="D655" s="84"/>
      <c r="E655" s="1" t="s">
        <v>45</v>
      </c>
      <c r="F655" s="2"/>
      <c r="G655" s="60">
        <v>58</v>
      </c>
      <c r="H655" s="72" t="str">
        <f t="shared" si="10"/>
        <v xml:space="preserve"> </v>
      </c>
      <c r="I655" s="21">
        <v>0</v>
      </c>
      <c r="J655" s="3">
        <v>31.034482758620999</v>
      </c>
      <c r="K655" s="3">
        <v>15.517241379310001</v>
      </c>
      <c r="L655" s="3">
        <v>24.137931034483</v>
      </c>
      <c r="M655" s="3">
        <v>5.1724137931029999</v>
      </c>
      <c r="N655" s="3">
        <v>8.6206896551720007</v>
      </c>
      <c r="O655" s="3">
        <v>100</v>
      </c>
      <c r="P655" s="3">
        <v>1.7241379310339999</v>
      </c>
      <c r="Q655" s="14">
        <v>0</v>
      </c>
    </row>
    <row r="656" spans="3:17" x14ac:dyDescent="0.2">
      <c r="C656" s="87"/>
      <c r="D656" s="84"/>
      <c r="E656" s="1" t="s">
        <v>46</v>
      </c>
      <c r="F656" s="2"/>
      <c r="G656" s="60">
        <v>32</v>
      </c>
      <c r="H656" s="72" t="str">
        <f t="shared" si="10"/>
        <v>*</v>
      </c>
      <c r="I656" s="21">
        <v>0</v>
      </c>
      <c r="J656" s="3">
        <v>28.125</v>
      </c>
      <c r="K656" s="3">
        <v>9.375</v>
      </c>
      <c r="L656" s="3">
        <v>9.375</v>
      </c>
      <c r="M656" s="3">
        <v>12.5</v>
      </c>
      <c r="N656" s="3">
        <v>15.625</v>
      </c>
      <c r="O656" s="3">
        <v>3.125</v>
      </c>
      <c r="P656" s="3">
        <v>100</v>
      </c>
      <c r="Q656" s="14">
        <v>0</v>
      </c>
    </row>
    <row r="657" spans="3:17" x14ac:dyDescent="0.2">
      <c r="C657" s="87"/>
      <c r="D657" s="84"/>
      <c r="E657" s="1" t="s">
        <v>32</v>
      </c>
      <c r="F657" s="2"/>
      <c r="G657" s="60">
        <v>50</v>
      </c>
      <c r="H657" s="72" t="str">
        <f t="shared" si="10"/>
        <v xml:space="preserve"> </v>
      </c>
      <c r="I657" s="21">
        <v>0</v>
      </c>
      <c r="J657" s="7">
        <v>0</v>
      </c>
      <c r="K657" s="7">
        <v>0</v>
      </c>
      <c r="L657" s="7">
        <v>0</v>
      </c>
      <c r="M657" s="7">
        <v>0</v>
      </c>
      <c r="N657" s="7">
        <v>0</v>
      </c>
      <c r="O657" s="7">
        <v>0</v>
      </c>
      <c r="P657" s="7">
        <v>0</v>
      </c>
      <c r="Q657" s="8">
        <v>100</v>
      </c>
    </row>
    <row r="658" spans="3:17" ht="24" x14ac:dyDescent="0.2">
      <c r="C658" s="88" t="s">
        <v>47</v>
      </c>
      <c r="D658" s="83" t="s">
        <v>17</v>
      </c>
      <c r="E658" s="6" t="s">
        <v>48</v>
      </c>
      <c r="F658" s="5"/>
      <c r="G658" s="59">
        <v>93</v>
      </c>
      <c r="H658" s="71" t="str">
        <f t="shared" si="10"/>
        <v xml:space="preserve"> </v>
      </c>
      <c r="I658" s="12">
        <v>6.4516129032259997</v>
      </c>
      <c r="J658" s="4">
        <v>79.569892473118003</v>
      </c>
      <c r="K658" s="4">
        <v>13.978494623655999</v>
      </c>
      <c r="L658" s="4">
        <v>55.913978494623997</v>
      </c>
      <c r="M658" s="4">
        <v>25.806451612903</v>
      </c>
      <c r="N658" s="4">
        <v>23.655913978495001</v>
      </c>
      <c r="O658" s="4">
        <v>1.0752688172039999</v>
      </c>
      <c r="P658" s="4">
        <v>1.0752688172039999</v>
      </c>
      <c r="Q658" s="27">
        <v>0</v>
      </c>
    </row>
    <row r="659" spans="3:17" ht="24" x14ac:dyDescent="0.2">
      <c r="C659" s="87"/>
      <c r="D659" s="84"/>
      <c r="E659" s="1" t="s">
        <v>49</v>
      </c>
      <c r="F659" s="2"/>
      <c r="G659" s="60">
        <v>143</v>
      </c>
      <c r="H659" s="72" t="str">
        <f t="shared" si="10"/>
        <v xml:space="preserve"> </v>
      </c>
      <c r="I659" s="11">
        <v>14.685314685314999</v>
      </c>
      <c r="J659" s="3">
        <v>74.125874125874006</v>
      </c>
      <c r="K659" s="3">
        <v>9.0909090909089993</v>
      </c>
      <c r="L659" s="3">
        <v>38.461538461537998</v>
      </c>
      <c r="M659" s="3">
        <v>11.888111888112</v>
      </c>
      <c r="N659" s="3">
        <v>11.188811188811</v>
      </c>
      <c r="O659" s="3">
        <v>2.0979020979020002</v>
      </c>
      <c r="P659" s="3">
        <v>1.398601398601</v>
      </c>
      <c r="Q659" s="8">
        <v>0.69930069930100003</v>
      </c>
    </row>
    <row r="660" spans="3:17" x14ac:dyDescent="0.2">
      <c r="C660" s="87"/>
      <c r="D660" s="84"/>
      <c r="E660" s="1" t="s">
        <v>50</v>
      </c>
      <c r="F660" s="2"/>
      <c r="G660" s="60">
        <v>148</v>
      </c>
      <c r="H660" s="72" t="str">
        <f t="shared" si="10"/>
        <v xml:space="preserve"> </v>
      </c>
      <c r="I660" s="11">
        <v>10.135135135135</v>
      </c>
      <c r="J660" s="3">
        <v>77.027027027027003</v>
      </c>
      <c r="K660" s="3">
        <v>12.837837837838</v>
      </c>
      <c r="L660" s="3">
        <v>34.459459459458998</v>
      </c>
      <c r="M660" s="3">
        <v>5.4054054054050003</v>
      </c>
      <c r="N660" s="3">
        <v>8.1081081081080004</v>
      </c>
      <c r="O660" s="3">
        <v>2.0270270270270001</v>
      </c>
      <c r="P660" s="3">
        <v>2.0270270270270001</v>
      </c>
      <c r="Q660" s="8">
        <v>1.351351351351</v>
      </c>
    </row>
    <row r="661" spans="3:17" x14ac:dyDescent="0.2">
      <c r="C661" s="87"/>
      <c r="D661" s="84"/>
      <c r="E661" s="1" t="s">
        <v>51</v>
      </c>
      <c r="F661" s="2"/>
      <c r="G661" s="60">
        <v>198</v>
      </c>
      <c r="H661" s="72" t="str">
        <f t="shared" si="10"/>
        <v xml:space="preserve"> </v>
      </c>
      <c r="I661" s="11">
        <v>14.646464646465001</v>
      </c>
      <c r="J661" s="3">
        <v>70.707070707070997</v>
      </c>
      <c r="K661" s="3">
        <v>9.5959595959600001</v>
      </c>
      <c r="L661" s="3">
        <v>42.424242424242003</v>
      </c>
      <c r="M661" s="3">
        <v>3.535353535354</v>
      </c>
      <c r="N661" s="3">
        <v>6.5656565656570001</v>
      </c>
      <c r="O661" s="3">
        <v>1.5151515151520001</v>
      </c>
      <c r="P661" s="3">
        <v>1.010101010101</v>
      </c>
      <c r="Q661" s="8">
        <v>1.5151515151520001</v>
      </c>
    </row>
    <row r="662" spans="3:17" ht="24" x14ac:dyDescent="0.2">
      <c r="C662" s="87"/>
      <c r="D662" s="84"/>
      <c r="E662" s="1" t="s">
        <v>52</v>
      </c>
      <c r="F662" s="2"/>
      <c r="G662" s="60">
        <v>318</v>
      </c>
      <c r="H662" s="72" t="str">
        <f t="shared" si="10"/>
        <v xml:space="preserve"> </v>
      </c>
      <c r="I662" s="11">
        <v>13.522012578616</v>
      </c>
      <c r="J662" s="3">
        <v>71.698113207546996</v>
      </c>
      <c r="K662" s="3">
        <v>8.1761006289309996</v>
      </c>
      <c r="L662" s="3">
        <v>34.276729559747999</v>
      </c>
      <c r="M662" s="3">
        <v>4.4025157232699996</v>
      </c>
      <c r="N662" s="3">
        <v>6.6037735849060004</v>
      </c>
      <c r="O662" s="3">
        <v>1.88679245283</v>
      </c>
      <c r="P662" s="7">
        <v>0</v>
      </c>
      <c r="Q662" s="8">
        <v>1.88679245283</v>
      </c>
    </row>
    <row r="663" spans="3:17" ht="24" x14ac:dyDescent="0.2">
      <c r="C663" s="87"/>
      <c r="D663" s="84"/>
      <c r="E663" s="1" t="s">
        <v>53</v>
      </c>
      <c r="F663" s="2"/>
      <c r="G663" s="60">
        <v>900</v>
      </c>
      <c r="H663" s="72" t="str">
        <f t="shared" si="10"/>
        <v xml:space="preserve"> </v>
      </c>
      <c r="I663" s="11">
        <v>12.666666666667</v>
      </c>
      <c r="J663" s="3">
        <v>73.555555555555998</v>
      </c>
      <c r="K663" s="3">
        <v>10</v>
      </c>
      <c r="L663" s="3">
        <v>39</v>
      </c>
      <c r="M663" s="3">
        <v>7.7777777777779997</v>
      </c>
      <c r="N663" s="3">
        <v>9.333333333333</v>
      </c>
      <c r="O663" s="3">
        <v>1.7777777777779999</v>
      </c>
      <c r="P663" s="3">
        <v>0.88888888888899997</v>
      </c>
      <c r="Q663" s="8">
        <v>1.333333333333</v>
      </c>
    </row>
    <row r="664" spans="3:17" ht="24" x14ac:dyDescent="0.2">
      <c r="C664" s="87"/>
      <c r="D664" s="84"/>
      <c r="E664" s="1" t="s">
        <v>54</v>
      </c>
      <c r="F664" s="2"/>
      <c r="G664" s="60">
        <v>1493</v>
      </c>
      <c r="H664" s="72" t="str">
        <f t="shared" si="10"/>
        <v xml:space="preserve"> </v>
      </c>
      <c r="I664" s="11">
        <v>16.409912926993002</v>
      </c>
      <c r="J664" s="3">
        <v>60.951105157401003</v>
      </c>
      <c r="K664" s="3">
        <v>4.018754186202</v>
      </c>
      <c r="L664" s="3">
        <v>34.896182183523003</v>
      </c>
      <c r="M664" s="3">
        <v>7.9035498995309998</v>
      </c>
      <c r="N664" s="3">
        <v>10.113864701941999</v>
      </c>
      <c r="O664" s="3">
        <v>2.7461486939049999</v>
      </c>
      <c r="P664" s="3">
        <v>1.5405224380439999</v>
      </c>
      <c r="Q664" s="8">
        <v>2.1433355659750002</v>
      </c>
    </row>
    <row r="665" spans="3:17" x14ac:dyDescent="0.2">
      <c r="C665" s="87"/>
      <c r="D665" s="84"/>
      <c r="E665" s="1" t="s">
        <v>32</v>
      </c>
      <c r="F665" s="2"/>
      <c r="G665" s="60">
        <v>42</v>
      </c>
      <c r="H665" s="72" t="str">
        <f t="shared" si="10"/>
        <v>*</v>
      </c>
      <c r="I665" s="11">
        <v>21.428571428571001</v>
      </c>
      <c r="J665" s="3">
        <v>45.238095238094999</v>
      </c>
      <c r="K665" s="3">
        <v>2.3809523809519999</v>
      </c>
      <c r="L665" s="3">
        <v>28.571428571428999</v>
      </c>
      <c r="M665" s="3">
        <v>7.1428571428570002</v>
      </c>
      <c r="N665" s="3">
        <v>9.5238095238099998</v>
      </c>
      <c r="O665" s="3">
        <v>2.3809523809519999</v>
      </c>
      <c r="P665" s="3">
        <v>2.3809523809519999</v>
      </c>
      <c r="Q665" s="8">
        <v>14.285714285714</v>
      </c>
    </row>
    <row r="666" spans="3:17" ht="24" x14ac:dyDescent="0.2">
      <c r="C666" s="88" t="s">
        <v>55</v>
      </c>
      <c r="D666" s="83" t="s">
        <v>17</v>
      </c>
      <c r="E666" s="6" t="s">
        <v>48</v>
      </c>
      <c r="F666" s="5"/>
      <c r="G666" s="59">
        <v>118</v>
      </c>
      <c r="H666" s="71" t="str">
        <f t="shared" si="10"/>
        <v xml:space="preserve"> </v>
      </c>
      <c r="I666" s="12">
        <v>11.864406779661</v>
      </c>
      <c r="J666" s="4">
        <v>56.779661016948999</v>
      </c>
      <c r="K666" s="4">
        <v>6.7796610169490004</v>
      </c>
      <c r="L666" s="4">
        <v>52.542372881356002</v>
      </c>
      <c r="M666" s="4">
        <v>17.796610169491998</v>
      </c>
      <c r="N666" s="4">
        <v>20.338983050846998</v>
      </c>
      <c r="O666" s="4">
        <v>4.2372881355930003</v>
      </c>
      <c r="P666" s="4">
        <v>1.6949152542370001</v>
      </c>
      <c r="Q666" s="13">
        <v>2.542372881356</v>
      </c>
    </row>
    <row r="667" spans="3:17" ht="24" x14ac:dyDescent="0.2">
      <c r="C667" s="87"/>
      <c r="D667" s="84"/>
      <c r="E667" s="1" t="s">
        <v>49</v>
      </c>
      <c r="F667" s="2"/>
      <c r="G667" s="60">
        <v>262</v>
      </c>
      <c r="H667" s="72" t="str">
        <f t="shared" si="10"/>
        <v xml:space="preserve"> </v>
      </c>
      <c r="I667" s="11">
        <v>16.412213740458</v>
      </c>
      <c r="J667" s="3">
        <v>61.068702290075997</v>
      </c>
      <c r="K667" s="3">
        <v>4.5801526717560002</v>
      </c>
      <c r="L667" s="3">
        <v>41.221374045802001</v>
      </c>
      <c r="M667" s="3">
        <v>11.832061068702</v>
      </c>
      <c r="N667" s="3">
        <v>12.595419847327999</v>
      </c>
      <c r="O667" s="3">
        <v>3.053435114504</v>
      </c>
      <c r="P667" s="3">
        <v>2.6717557251909998</v>
      </c>
      <c r="Q667" s="8">
        <v>1.145038167939</v>
      </c>
    </row>
    <row r="668" spans="3:17" x14ac:dyDescent="0.2">
      <c r="C668" s="87"/>
      <c r="D668" s="84"/>
      <c r="E668" s="1" t="s">
        <v>50</v>
      </c>
      <c r="F668" s="2"/>
      <c r="G668" s="60">
        <v>486</v>
      </c>
      <c r="H668" s="72" t="str">
        <f t="shared" si="10"/>
        <v xml:space="preserve"> </v>
      </c>
      <c r="I668" s="11">
        <v>13.168724279835001</v>
      </c>
      <c r="J668" s="3">
        <v>72.427983539094996</v>
      </c>
      <c r="K668" s="3">
        <v>7.4074074074069998</v>
      </c>
      <c r="L668" s="3">
        <v>32.716049382716001</v>
      </c>
      <c r="M668" s="3">
        <v>5.7613168724279999</v>
      </c>
      <c r="N668" s="3">
        <v>9.6707818930039995</v>
      </c>
      <c r="O668" s="3">
        <v>2.2633744855970002</v>
      </c>
      <c r="P668" s="3">
        <v>0.82304526748999995</v>
      </c>
      <c r="Q668" s="8">
        <v>1.440329218107</v>
      </c>
    </row>
    <row r="669" spans="3:17" x14ac:dyDescent="0.2">
      <c r="C669" s="87"/>
      <c r="D669" s="84"/>
      <c r="E669" s="1" t="s">
        <v>51</v>
      </c>
      <c r="F669" s="2"/>
      <c r="G669" s="60">
        <v>888</v>
      </c>
      <c r="H669" s="72" t="str">
        <f t="shared" ref="H669:H716" si="11">IF(G669&lt;49,"*"," ")</f>
        <v xml:space="preserve"> </v>
      </c>
      <c r="I669" s="11">
        <v>15.878378378378001</v>
      </c>
      <c r="J669" s="3">
        <v>69.256756756756999</v>
      </c>
      <c r="K669" s="3">
        <v>8.6711711711710002</v>
      </c>
      <c r="L669" s="3">
        <v>35.135135135135002</v>
      </c>
      <c r="M669" s="3">
        <v>6.3063063063060003</v>
      </c>
      <c r="N669" s="3">
        <v>8.4459459459460007</v>
      </c>
      <c r="O669" s="3">
        <v>2.2522522522520001</v>
      </c>
      <c r="P669" s="3">
        <v>0.67567567567599995</v>
      </c>
      <c r="Q669" s="8">
        <v>1.351351351351</v>
      </c>
    </row>
    <row r="670" spans="3:17" ht="24" x14ac:dyDescent="0.2">
      <c r="C670" s="87"/>
      <c r="D670" s="84"/>
      <c r="E670" s="1" t="s">
        <v>52</v>
      </c>
      <c r="F670" s="2"/>
      <c r="G670" s="60">
        <v>323</v>
      </c>
      <c r="H670" s="72" t="str">
        <f t="shared" si="11"/>
        <v xml:space="preserve"> </v>
      </c>
      <c r="I670" s="11">
        <v>16.718266253869999</v>
      </c>
      <c r="J670" s="3">
        <v>60.681114551084001</v>
      </c>
      <c r="K670" s="3">
        <v>3.405572755418</v>
      </c>
      <c r="L670" s="3">
        <v>31.578947368421002</v>
      </c>
      <c r="M670" s="3">
        <v>5.8823529411760003</v>
      </c>
      <c r="N670" s="3">
        <v>6.8111455108359999</v>
      </c>
      <c r="O670" s="3">
        <v>1.8575851393189999</v>
      </c>
      <c r="P670" s="3">
        <v>1.2383900928789999</v>
      </c>
      <c r="Q670" s="8">
        <v>2.7863777089780002</v>
      </c>
    </row>
    <row r="671" spans="3:17" x14ac:dyDescent="0.2">
      <c r="C671" s="87"/>
      <c r="D671" s="84"/>
      <c r="E671" s="1" t="s">
        <v>56</v>
      </c>
      <c r="F671" s="2"/>
      <c r="G671" s="60">
        <v>275</v>
      </c>
      <c r="H671" s="72" t="str">
        <f t="shared" si="11"/>
        <v xml:space="preserve"> </v>
      </c>
      <c r="I671" s="11">
        <v>12.363636363635999</v>
      </c>
      <c r="J671" s="3">
        <v>60</v>
      </c>
      <c r="K671" s="3">
        <v>1.4545454545450001</v>
      </c>
      <c r="L671" s="3">
        <v>41.818181818181998</v>
      </c>
      <c r="M671" s="3">
        <v>11.272727272727</v>
      </c>
      <c r="N671" s="3">
        <v>10.909090909091001</v>
      </c>
      <c r="O671" s="3">
        <v>0.72727272727299996</v>
      </c>
      <c r="P671" s="3">
        <v>2.181818181818</v>
      </c>
      <c r="Q671" s="8">
        <v>3.636363636364</v>
      </c>
    </row>
    <row r="672" spans="3:17" x14ac:dyDescent="0.2">
      <c r="C672" s="87"/>
      <c r="D672" s="84"/>
      <c r="E672" s="1" t="s">
        <v>57</v>
      </c>
      <c r="F672" s="2"/>
      <c r="G672" s="60">
        <v>32</v>
      </c>
      <c r="H672" s="72" t="str">
        <f t="shared" si="11"/>
        <v>*</v>
      </c>
      <c r="I672" s="11">
        <v>37.5</v>
      </c>
      <c r="J672" s="3">
        <v>28.125</v>
      </c>
      <c r="K672" s="3">
        <v>3.125</v>
      </c>
      <c r="L672" s="3">
        <v>31.25</v>
      </c>
      <c r="M672" s="3">
        <v>9.375</v>
      </c>
      <c r="N672" s="3">
        <v>6.25</v>
      </c>
      <c r="O672" s="3">
        <v>6.25</v>
      </c>
      <c r="P672" s="3">
        <v>9.375</v>
      </c>
      <c r="Q672" s="14">
        <v>0</v>
      </c>
    </row>
    <row r="673" spans="3:17" x14ac:dyDescent="0.2">
      <c r="C673" s="87"/>
      <c r="D673" s="84"/>
      <c r="E673" s="1" t="s">
        <v>32</v>
      </c>
      <c r="F673" s="2"/>
      <c r="G673" s="60">
        <v>51</v>
      </c>
      <c r="H673" s="72" t="str">
        <f t="shared" si="11"/>
        <v xml:space="preserve"> </v>
      </c>
      <c r="I673" s="11">
        <v>11.764705882353001</v>
      </c>
      <c r="J673" s="3">
        <v>52.941176470587997</v>
      </c>
      <c r="K673" s="3">
        <v>3.9215686274510002</v>
      </c>
      <c r="L673" s="3">
        <v>31.372549019608002</v>
      </c>
      <c r="M673" s="3">
        <v>3.9215686274510002</v>
      </c>
      <c r="N673" s="3">
        <v>11.764705882353001</v>
      </c>
      <c r="O673" s="3">
        <v>7.8431372549020004</v>
      </c>
      <c r="P673" s="7">
        <v>0</v>
      </c>
      <c r="Q673" s="8">
        <v>11.764705882353001</v>
      </c>
    </row>
    <row r="674" spans="3:17" x14ac:dyDescent="0.2">
      <c r="C674" s="88" t="s">
        <v>58</v>
      </c>
      <c r="D674" s="83" t="s">
        <v>17</v>
      </c>
      <c r="E674" s="6" t="s">
        <v>59</v>
      </c>
      <c r="F674" s="5"/>
      <c r="G674" s="59">
        <v>1814</v>
      </c>
      <c r="H674" s="71" t="str">
        <f t="shared" si="11"/>
        <v xml:space="preserve"> </v>
      </c>
      <c r="I674" s="12">
        <v>10.970231532525</v>
      </c>
      <c r="J674" s="4">
        <v>69.790518191841002</v>
      </c>
      <c r="K674" s="4">
        <v>7.6074972436600001</v>
      </c>
      <c r="L674" s="4">
        <v>40.352811466372998</v>
      </c>
      <c r="M674" s="4">
        <v>10.088202866593001</v>
      </c>
      <c r="N674" s="4">
        <v>12.403528114664001</v>
      </c>
      <c r="O674" s="4">
        <v>2.7563395810359999</v>
      </c>
      <c r="P674" s="4">
        <v>0.77177508268999995</v>
      </c>
      <c r="Q674" s="13">
        <v>1.4884233737599999</v>
      </c>
    </row>
    <row r="675" spans="3:17" ht="24" x14ac:dyDescent="0.2">
      <c r="C675" s="87"/>
      <c r="D675" s="84"/>
      <c r="E675" s="1" t="s">
        <v>60</v>
      </c>
      <c r="F675" s="2"/>
      <c r="G675" s="60">
        <v>307</v>
      </c>
      <c r="H675" s="72" t="str">
        <f t="shared" si="11"/>
        <v xml:space="preserve"> </v>
      </c>
      <c r="I675" s="11">
        <v>15.635179153094001</v>
      </c>
      <c r="J675" s="3">
        <v>67.752442996743</v>
      </c>
      <c r="K675" s="3">
        <v>1.6286644951139999</v>
      </c>
      <c r="L675" s="3">
        <v>28.664495114007</v>
      </c>
      <c r="M675" s="3">
        <v>0.65146579804600002</v>
      </c>
      <c r="N675" s="3">
        <v>2.28013029316</v>
      </c>
      <c r="O675" s="3">
        <v>0.32573289902300001</v>
      </c>
      <c r="P675" s="3">
        <v>0.32573289902300001</v>
      </c>
      <c r="Q675" s="8">
        <v>1.9543973941370001</v>
      </c>
    </row>
    <row r="676" spans="3:17" x14ac:dyDescent="0.2">
      <c r="C676" s="87"/>
      <c r="D676" s="84"/>
      <c r="E676" s="1" t="s">
        <v>61</v>
      </c>
      <c r="F676" s="2"/>
      <c r="G676" s="60">
        <v>49</v>
      </c>
      <c r="H676" s="72" t="s">
        <v>678</v>
      </c>
      <c r="I676" s="11">
        <v>22.448979591836999</v>
      </c>
      <c r="J676" s="3">
        <v>48.979591836734997</v>
      </c>
      <c r="K676" s="3">
        <v>6.1224489795919999</v>
      </c>
      <c r="L676" s="3">
        <v>34.693877551020002</v>
      </c>
      <c r="M676" s="3">
        <v>2.040816326531</v>
      </c>
      <c r="N676" s="7">
        <v>0</v>
      </c>
      <c r="O676" s="7">
        <v>0</v>
      </c>
      <c r="P676" s="3">
        <v>4.0816326530609999</v>
      </c>
      <c r="Q676" s="8">
        <v>6.1224489795919999</v>
      </c>
    </row>
    <row r="677" spans="3:17" ht="36" x14ac:dyDescent="0.2">
      <c r="C677" s="87"/>
      <c r="D677" s="84"/>
      <c r="E677" s="1" t="s">
        <v>62</v>
      </c>
      <c r="F677" s="2"/>
      <c r="G677" s="60">
        <v>211</v>
      </c>
      <c r="H677" s="72" t="str">
        <f t="shared" si="11"/>
        <v xml:space="preserve"> </v>
      </c>
      <c r="I677" s="11">
        <v>45.971563981042998</v>
      </c>
      <c r="J677" s="3">
        <v>37.914691943127998</v>
      </c>
      <c r="K677" s="3">
        <v>0.94786729857800001</v>
      </c>
      <c r="L677" s="3">
        <v>17.535545023697001</v>
      </c>
      <c r="M677" s="3">
        <v>0.473933649289</v>
      </c>
      <c r="N677" s="3">
        <v>2.3696682464449998</v>
      </c>
      <c r="O677" s="3">
        <v>2.3696682464449998</v>
      </c>
      <c r="P677" s="3">
        <v>0.94786729857800001</v>
      </c>
      <c r="Q677" s="8">
        <v>3.7914691943130001</v>
      </c>
    </row>
    <row r="678" spans="3:17" ht="24" x14ac:dyDescent="0.2">
      <c r="C678" s="87"/>
      <c r="D678" s="84"/>
      <c r="E678" s="1" t="s">
        <v>63</v>
      </c>
      <c r="F678" s="2"/>
      <c r="G678" s="60">
        <v>8</v>
      </c>
      <c r="H678" s="72" t="str">
        <f t="shared" si="11"/>
        <v>*</v>
      </c>
      <c r="I678" s="11">
        <v>37.5</v>
      </c>
      <c r="J678" s="3">
        <v>50</v>
      </c>
      <c r="K678" s="3">
        <v>12.5</v>
      </c>
      <c r="L678" s="3">
        <v>25</v>
      </c>
      <c r="M678" s="7">
        <v>0</v>
      </c>
      <c r="N678" s="7">
        <v>0</v>
      </c>
      <c r="O678" s="7">
        <v>0</v>
      </c>
      <c r="P678" s="7">
        <v>0</v>
      </c>
      <c r="Q678" s="14">
        <v>0</v>
      </c>
    </row>
    <row r="679" spans="3:17" x14ac:dyDescent="0.2">
      <c r="C679" s="87"/>
      <c r="D679" s="84"/>
      <c r="E679" s="1" t="s">
        <v>64</v>
      </c>
      <c r="F679" s="2"/>
      <c r="G679" s="60">
        <v>24</v>
      </c>
      <c r="H679" s="72" t="str">
        <f t="shared" si="11"/>
        <v>*</v>
      </c>
      <c r="I679" s="11">
        <v>29.166666666666998</v>
      </c>
      <c r="J679" s="3">
        <v>16.666666666666998</v>
      </c>
      <c r="K679" s="7">
        <v>0</v>
      </c>
      <c r="L679" s="7">
        <v>0</v>
      </c>
      <c r="M679" s="7">
        <v>0</v>
      </c>
      <c r="N679" s="7">
        <v>0</v>
      </c>
      <c r="O679" s="7">
        <v>0</v>
      </c>
      <c r="P679" s="3">
        <v>41.666666666666998</v>
      </c>
      <c r="Q679" s="8">
        <v>12.5</v>
      </c>
    </row>
    <row r="680" spans="3:17" x14ac:dyDescent="0.2">
      <c r="C680" s="87"/>
      <c r="D680" s="84"/>
      <c r="E680" s="1" t="s">
        <v>46</v>
      </c>
      <c r="F680" s="2"/>
      <c r="G680" s="60">
        <v>17</v>
      </c>
      <c r="H680" s="72" t="str">
        <f t="shared" si="11"/>
        <v>*</v>
      </c>
      <c r="I680" s="11">
        <v>17.647058823529001</v>
      </c>
      <c r="J680" s="3">
        <v>17.647058823529001</v>
      </c>
      <c r="K680" s="3">
        <v>11.764705882353001</v>
      </c>
      <c r="L680" s="3">
        <v>41.176470588234999</v>
      </c>
      <c r="M680" s="3">
        <v>23.529411764706001</v>
      </c>
      <c r="N680" s="3">
        <v>11.764705882353001</v>
      </c>
      <c r="O680" s="3">
        <v>11.764705882353001</v>
      </c>
      <c r="P680" s="3">
        <v>17.647058823529001</v>
      </c>
      <c r="Q680" s="14">
        <v>0</v>
      </c>
    </row>
    <row r="681" spans="3:17" x14ac:dyDescent="0.2">
      <c r="C681" s="87"/>
      <c r="D681" s="84"/>
      <c r="E681" s="1" t="s">
        <v>32</v>
      </c>
      <c r="F681" s="2"/>
      <c r="G681" s="60">
        <v>5</v>
      </c>
      <c r="H681" s="72" t="str">
        <f t="shared" si="11"/>
        <v>*</v>
      </c>
      <c r="I681" s="21">
        <v>0</v>
      </c>
      <c r="J681" s="3">
        <v>40</v>
      </c>
      <c r="K681" s="7">
        <v>0</v>
      </c>
      <c r="L681" s="3">
        <v>20</v>
      </c>
      <c r="M681" s="7">
        <v>0</v>
      </c>
      <c r="N681" s="7">
        <v>0</v>
      </c>
      <c r="O681" s="7">
        <v>0</v>
      </c>
      <c r="P681" s="7">
        <v>0</v>
      </c>
      <c r="Q681" s="8">
        <v>60</v>
      </c>
    </row>
    <row r="682" spans="3:17" x14ac:dyDescent="0.2">
      <c r="C682" s="87"/>
      <c r="D682" s="84"/>
      <c r="E682" s="1" t="s">
        <v>65</v>
      </c>
      <c r="F682" s="2"/>
      <c r="G682" s="60">
        <v>2121</v>
      </c>
      <c r="H682" s="72" t="str">
        <f t="shared" si="11"/>
        <v xml:space="preserve"> </v>
      </c>
      <c r="I682" s="11">
        <v>11.645450259312</v>
      </c>
      <c r="J682" s="3">
        <v>69.495520980668999</v>
      </c>
      <c r="K682" s="3">
        <v>6.7421027817069996</v>
      </c>
      <c r="L682" s="3">
        <v>38.661008958038998</v>
      </c>
      <c r="M682" s="3">
        <v>8.7223008015090002</v>
      </c>
      <c r="N682" s="3">
        <v>10.938236680811</v>
      </c>
      <c r="O682" s="3">
        <v>2.4045261669019999</v>
      </c>
      <c r="P682" s="3">
        <v>0.70721357850099997</v>
      </c>
      <c r="Q682" s="8">
        <v>1.5558698727019999</v>
      </c>
    </row>
    <row r="683" spans="3:17" x14ac:dyDescent="0.2">
      <c r="C683" s="87"/>
      <c r="D683" s="84"/>
      <c r="E683" s="1" t="s">
        <v>66</v>
      </c>
      <c r="F683" s="2"/>
      <c r="G683" s="60">
        <v>260</v>
      </c>
      <c r="H683" s="72" t="str">
        <f t="shared" si="11"/>
        <v xml:space="preserve"> </v>
      </c>
      <c r="I683" s="11">
        <v>41.538461538462002</v>
      </c>
      <c r="J683" s="3">
        <v>40</v>
      </c>
      <c r="K683" s="3">
        <v>1.923076923077</v>
      </c>
      <c r="L683" s="3">
        <v>20.769230769231001</v>
      </c>
      <c r="M683" s="3">
        <v>0.76923076923099998</v>
      </c>
      <c r="N683" s="3">
        <v>1.923076923077</v>
      </c>
      <c r="O683" s="3">
        <v>1.923076923077</v>
      </c>
      <c r="P683" s="3">
        <v>1.538461538462</v>
      </c>
      <c r="Q683" s="8">
        <v>4.2307692307689999</v>
      </c>
    </row>
    <row r="684" spans="3:17" ht="24" x14ac:dyDescent="0.2">
      <c r="C684" s="88" t="s">
        <v>67</v>
      </c>
      <c r="D684" s="83" t="s">
        <v>17</v>
      </c>
      <c r="E684" s="6" t="s">
        <v>68</v>
      </c>
      <c r="F684" s="5"/>
      <c r="G684" s="59">
        <v>303</v>
      </c>
      <c r="H684" s="71" t="str">
        <f t="shared" si="11"/>
        <v xml:space="preserve"> </v>
      </c>
      <c r="I684" s="12">
        <v>14.521452145214999</v>
      </c>
      <c r="J684" s="4">
        <v>69.636963696370003</v>
      </c>
      <c r="K684" s="4">
        <v>6.9306930693069999</v>
      </c>
      <c r="L684" s="4">
        <v>33.993399339934001</v>
      </c>
      <c r="M684" s="4">
        <v>10.231023102309999</v>
      </c>
      <c r="N684" s="4">
        <v>13.201320132013</v>
      </c>
      <c r="O684" s="4">
        <v>1.3201320132009999</v>
      </c>
      <c r="P684" s="4">
        <v>1.3201320132009999</v>
      </c>
      <c r="Q684" s="13">
        <v>0.66006600660100001</v>
      </c>
    </row>
    <row r="685" spans="3:17" ht="36" x14ac:dyDescent="0.2">
      <c r="C685" s="87"/>
      <c r="D685" s="84"/>
      <c r="E685" s="1" t="s">
        <v>69</v>
      </c>
      <c r="F685" s="2"/>
      <c r="G685" s="60">
        <v>1347</v>
      </c>
      <c r="H685" s="72" t="str">
        <f t="shared" si="11"/>
        <v xml:space="preserve"> </v>
      </c>
      <c r="I685" s="11">
        <v>12.991833704529</v>
      </c>
      <c r="J685" s="3">
        <v>68.151447661470002</v>
      </c>
      <c r="K685" s="3">
        <v>6.013363028953</v>
      </c>
      <c r="L685" s="3">
        <v>36.822568671120997</v>
      </c>
      <c r="M685" s="3">
        <v>8.9086859688200004</v>
      </c>
      <c r="N685" s="3">
        <v>10.541945063103</v>
      </c>
      <c r="O685" s="3">
        <v>2.152932442465</v>
      </c>
      <c r="P685" s="3">
        <v>1.0393466963619999</v>
      </c>
      <c r="Q685" s="8">
        <v>2.2271714922050001</v>
      </c>
    </row>
    <row r="686" spans="3:17" ht="24" x14ac:dyDescent="0.2">
      <c r="C686" s="87"/>
      <c r="D686" s="84"/>
      <c r="E686" s="1" t="s">
        <v>70</v>
      </c>
      <c r="F686" s="2"/>
      <c r="G686" s="60">
        <v>596</v>
      </c>
      <c r="H686" s="72" t="str">
        <f t="shared" si="11"/>
        <v xml:space="preserve"> </v>
      </c>
      <c r="I686" s="11">
        <v>17.114093959731999</v>
      </c>
      <c r="J686" s="3">
        <v>61.744966442953</v>
      </c>
      <c r="K686" s="3">
        <v>6.7114093959729999</v>
      </c>
      <c r="L686" s="3">
        <v>36.912751677852</v>
      </c>
      <c r="M686" s="3">
        <v>5.3691275167789998</v>
      </c>
      <c r="N686" s="3">
        <v>7.7181208053689998</v>
      </c>
      <c r="O686" s="3">
        <v>2.5167785234900002</v>
      </c>
      <c r="P686" s="3">
        <v>2.0134228187919998</v>
      </c>
      <c r="Q686" s="8">
        <v>1.8456375838929999</v>
      </c>
    </row>
    <row r="687" spans="3:17" ht="24" x14ac:dyDescent="0.2">
      <c r="C687" s="87"/>
      <c r="D687" s="84"/>
      <c r="E687" s="1" t="s">
        <v>71</v>
      </c>
      <c r="F687" s="2"/>
      <c r="G687" s="60">
        <v>181</v>
      </c>
      <c r="H687" s="72" t="str">
        <f t="shared" si="11"/>
        <v xml:space="preserve"> </v>
      </c>
      <c r="I687" s="11">
        <v>25.966850828729001</v>
      </c>
      <c r="J687" s="3">
        <v>48.618784530387003</v>
      </c>
      <c r="K687" s="3">
        <v>4.9723756906079997</v>
      </c>
      <c r="L687" s="3">
        <v>35.359116022099002</v>
      </c>
      <c r="M687" s="3">
        <v>4.4198895027620004</v>
      </c>
      <c r="N687" s="3">
        <v>5.5248618784529997</v>
      </c>
      <c r="O687" s="3">
        <v>4.9723756906079997</v>
      </c>
      <c r="P687" s="3">
        <v>1.1049723756909999</v>
      </c>
      <c r="Q687" s="8">
        <v>3.3149171270719999</v>
      </c>
    </row>
    <row r="688" spans="3:17" x14ac:dyDescent="0.2">
      <c r="C688" s="87"/>
      <c r="D688" s="84"/>
      <c r="E688" s="1" t="s">
        <v>32</v>
      </c>
      <c r="F688" s="2"/>
      <c r="G688" s="60">
        <v>8</v>
      </c>
      <c r="H688" s="72" t="str">
        <f t="shared" si="11"/>
        <v>*</v>
      </c>
      <c r="I688" s="21">
        <v>0</v>
      </c>
      <c r="J688" s="3">
        <v>75</v>
      </c>
      <c r="K688" s="7">
        <v>0</v>
      </c>
      <c r="L688" s="3">
        <v>12.5</v>
      </c>
      <c r="M688" s="7">
        <v>0</v>
      </c>
      <c r="N688" s="3">
        <v>12.5</v>
      </c>
      <c r="O688" s="3">
        <v>12.5</v>
      </c>
      <c r="P688" s="7">
        <v>0</v>
      </c>
      <c r="Q688" s="8">
        <v>12.5</v>
      </c>
    </row>
    <row r="689" spans="3:17" ht="24" x14ac:dyDescent="0.2">
      <c r="C689" s="88" t="s">
        <v>72</v>
      </c>
      <c r="D689" s="83" t="s">
        <v>17</v>
      </c>
      <c r="E689" s="6" t="s">
        <v>73</v>
      </c>
      <c r="F689" s="5"/>
      <c r="G689" s="59">
        <v>52</v>
      </c>
      <c r="H689" s="71" t="str">
        <f t="shared" si="11"/>
        <v xml:space="preserve"> </v>
      </c>
      <c r="I689" s="12">
        <v>26.923076923077002</v>
      </c>
      <c r="J689" s="4">
        <v>25</v>
      </c>
      <c r="K689" s="4">
        <v>3.8461538461539999</v>
      </c>
      <c r="L689" s="4">
        <v>38.461538461537998</v>
      </c>
      <c r="M689" s="4">
        <v>15.384615384615</v>
      </c>
      <c r="N689" s="4">
        <v>5.7692307692310001</v>
      </c>
      <c r="O689" s="4">
        <v>9.6153846153850004</v>
      </c>
      <c r="P689" s="20">
        <v>0</v>
      </c>
      <c r="Q689" s="13">
        <v>5.7692307692310001</v>
      </c>
    </row>
    <row r="690" spans="3:17" ht="36" x14ac:dyDescent="0.2">
      <c r="C690" s="87"/>
      <c r="D690" s="84"/>
      <c r="E690" s="1" t="s">
        <v>74</v>
      </c>
      <c r="F690" s="2"/>
      <c r="G690" s="60">
        <v>186</v>
      </c>
      <c r="H690" s="72" t="str">
        <f t="shared" si="11"/>
        <v xml:space="preserve"> </v>
      </c>
      <c r="I690" s="11">
        <v>34.946236559139997</v>
      </c>
      <c r="J690" s="3">
        <v>27.419354838709999</v>
      </c>
      <c r="K690" s="3">
        <v>4.8387096774189997</v>
      </c>
      <c r="L690" s="3">
        <v>31.720430107527001</v>
      </c>
      <c r="M690" s="3">
        <v>11.290322580645</v>
      </c>
      <c r="N690" s="3">
        <v>11.290322580645</v>
      </c>
      <c r="O690" s="3">
        <v>3.2258064516129998</v>
      </c>
      <c r="P690" s="3">
        <v>2.1505376344089999</v>
      </c>
      <c r="Q690" s="8">
        <v>3.7634408602149998</v>
      </c>
    </row>
    <row r="691" spans="3:17" ht="36" x14ac:dyDescent="0.2">
      <c r="C691" s="87"/>
      <c r="D691" s="84"/>
      <c r="E691" s="1" t="s">
        <v>75</v>
      </c>
      <c r="F691" s="2"/>
      <c r="G691" s="60">
        <v>336</v>
      </c>
      <c r="H691" s="72" t="str">
        <f t="shared" si="11"/>
        <v xml:space="preserve"> </v>
      </c>
      <c r="I691" s="11">
        <v>28.273809523810002</v>
      </c>
      <c r="J691" s="3">
        <v>38.988095238094999</v>
      </c>
      <c r="K691" s="3">
        <v>3.8690476190480001</v>
      </c>
      <c r="L691" s="3">
        <v>38.690476190475998</v>
      </c>
      <c r="M691" s="3">
        <v>9.5238095238099998</v>
      </c>
      <c r="N691" s="3">
        <v>10.714285714286</v>
      </c>
      <c r="O691" s="3">
        <v>1.785714285714</v>
      </c>
      <c r="P691" s="3">
        <v>1.4880952380950001</v>
      </c>
      <c r="Q691" s="8">
        <v>1.4880952380950001</v>
      </c>
    </row>
    <row r="692" spans="3:17" ht="36" x14ac:dyDescent="0.2">
      <c r="C692" s="87"/>
      <c r="D692" s="84"/>
      <c r="E692" s="1" t="s">
        <v>76</v>
      </c>
      <c r="F692" s="2"/>
      <c r="G692" s="60">
        <v>411</v>
      </c>
      <c r="H692" s="72" t="str">
        <f t="shared" si="11"/>
        <v xml:space="preserve"> </v>
      </c>
      <c r="I692" s="11">
        <v>19.464720194647001</v>
      </c>
      <c r="J692" s="3">
        <v>60.583941605839001</v>
      </c>
      <c r="K692" s="3">
        <v>3.649635036496</v>
      </c>
      <c r="L692" s="3">
        <v>36.253041362529999</v>
      </c>
      <c r="M692" s="3">
        <v>7.0559610705600004</v>
      </c>
      <c r="N692" s="3">
        <v>8.0291970802920005</v>
      </c>
      <c r="O692" s="3">
        <v>3.1630170316299999</v>
      </c>
      <c r="P692" s="3">
        <v>1.946472019465</v>
      </c>
      <c r="Q692" s="8">
        <v>1.703163017032</v>
      </c>
    </row>
    <row r="693" spans="3:17" ht="36" x14ac:dyDescent="0.2">
      <c r="C693" s="87"/>
      <c r="D693" s="84"/>
      <c r="E693" s="1" t="s">
        <v>77</v>
      </c>
      <c r="F693" s="2"/>
      <c r="G693" s="60">
        <v>425</v>
      </c>
      <c r="H693" s="72" t="str">
        <f t="shared" si="11"/>
        <v xml:space="preserve"> </v>
      </c>
      <c r="I693" s="11">
        <v>8.2352941176469994</v>
      </c>
      <c r="J693" s="3">
        <v>77.647058823528994</v>
      </c>
      <c r="K693" s="3">
        <v>5.8823529411760003</v>
      </c>
      <c r="L693" s="3">
        <v>36.470588235294002</v>
      </c>
      <c r="M693" s="3">
        <v>7.2941176470590001</v>
      </c>
      <c r="N693" s="3">
        <v>10.117647058824</v>
      </c>
      <c r="O693" s="3">
        <v>1.411764705882</v>
      </c>
      <c r="P693" s="3">
        <v>0.94117647058800002</v>
      </c>
      <c r="Q693" s="8">
        <v>2.352941176471</v>
      </c>
    </row>
    <row r="694" spans="3:17" ht="36" x14ac:dyDescent="0.2">
      <c r="C694" s="87"/>
      <c r="D694" s="84"/>
      <c r="E694" s="1" t="s">
        <v>78</v>
      </c>
      <c r="F694" s="2"/>
      <c r="G694" s="60">
        <v>328</v>
      </c>
      <c r="H694" s="72" t="str">
        <f t="shared" si="11"/>
        <v xml:space="preserve"> </v>
      </c>
      <c r="I694" s="11">
        <v>5.7926829268290003</v>
      </c>
      <c r="J694" s="3">
        <v>85.670731707317003</v>
      </c>
      <c r="K694" s="3">
        <v>5.7926829268290003</v>
      </c>
      <c r="L694" s="3">
        <v>34.756097560976002</v>
      </c>
      <c r="M694" s="3">
        <v>6.0975609756100004</v>
      </c>
      <c r="N694" s="3">
        <v>9.1463414634150002</v>
      </c>
      <c r="O694" s="3">
        <v>1.5243902439020001</v>
      </c>
      <c r="P694" s="3">
        <v>1.219512195122</v>
      </c>
      <c r="Q694" s="8">
        <v>1.219512195122</v>
      </c>
    </row>
    <row r="695" spans="3:17" ht="36" x14ac:dyDescent="0.2">
      <c r="C695" s="87"/>
      <c r="D695" s="84"/>
      <c r="E695" s="1" t="s">
        <v>79</v>
      </c>
      <c r="F695" s="2"/>
      <c r="G695" s="60">
        <v>294</v>
      </c>
      <c r="H695" s="72" t="str">
        <f t="shared" si="11"/>
        <v xml:space="preserve"> </v>
      </c>
      <c r="I695" s="11">
        <v>3.7414965986389999</v>
      </c>
      <c r="J695" s="3">
        <v>84.013605442176996</v>
      </c>
      <c r="K695" s="3">
        <v>8.8435374149660007</v>
      </c>
      <c r="L695" s="3">
        <v>37.755102040815999</v>
      </c>
      <c r="M695" s="3">
        <v>7.4829931972789998</v>
      </c>
      <c r="N695" s="3">
        <v>10.204081632653001</v>
      </c>
      <c r="O695" s="3">
        <v>2.3809523809519999</v>
      </c>
      <c r="P695" s="3">
        <v>0.68027210884400002</v>
      </c>
      <c r="Q695" s="8">
        <v>1.360544217687</v>
      </c>
    </row>
    <row r="696" spans="3:17" ht="36" x14ac:dyDescent="0.2">
      <c r="C696" s="87"/>
      <c r="D696" s="84"/>
      <c r="E696" s="1" t="s">
        <v>80</v>
      </c>
      <c r="F696" s="2"/>
      <c r="G696" s="60">
        <v>194</v>
      </c>
      <c r="H696" s="72" t="str">
        <f t="shared" si="11"/>
        <v xml:space="preserve"> </v>
      </c>
      <c r="I696" s="11">
        <v>6.1855670103089997</v>
      </c>
      <c r="J696" s="3">
        <v>84.536082474227001</v>
      </c>
      <c r="K696" s="3">
        <v>11.855670103093001</v>
      </c>
      <c r="L696" s="3">
        <v>37.113402061856</v>
      </c>
      <c r="M696" s="3">
        <v>7.2164948453609998</v>
      </c>
      <c r="N696" s="3">
        <v>10.824742268041</v>
      </c>
      <c r="O696" s="3">
        <v>1.0309278350519999</v>
      </c>
      <c r="P696" s="3">
        <v>0.51546391752599996</v>
      </c>
      <c r="Q696" s="8">
        <v>1.5463917525769999</v>
      </c>
    </row>
    <row r="697" spans="3:17" ht="36" x14ac:dyDescent="0.2">
      <c r="C697" s="87"/>
      <c r="D697" s="84"/>
      <c r="E697" s="1" t="s">
        <v>81</v>
      </c>
      <c r="F697" s="2"/>
      <c r="G697" s="60">
        <v>50</v>
      </c>
      <c r="H697" s="72" t="str">
        <f t="shared" si="11"/>
        <v xml:space="preserve"> </v>
      </c>
      <c r="I697" s="11">
        <v>4</v>
      </c>
      <c r="J697" s="3">
        <v>88</v>
      </c>
      <c r="K697" s="3">
        <v>10</v>
      </c>
      <c r="L697" s="3">
        <v>42</v>
      </c>
      <c r="M697" s="3">
        <v>14</v>
      </c>
      <c r="N697" s="3">
        <v>12</v>
      </c>
      <c r="O697" s="7">
        <v>0</v>
      </c>
      <c r="P697" s="7">
        <v>0</v>
      </c>
      <c r="Q697" s="8">
        <v>2</v>
      </c>
    </row>
    <row r="698" spans="3:17" ht="24" x14ac:dyDescent="0.2">
      <c r="C698" s="87"/>
      <c r="D698" s="84"/>
      <c r="E698" s="1" t="s">
        <v>82</v>
      </c>
      <c r="F698" s="2"/>
      <c r="G698" s="60">
        <v>48</v>
      </c>
      <c r="H698" s="72" t="str">
        <f t="shared" si="11"/>
        <v>*</v>
      </c>
      <c r="I698" s="11">
        <v>6.25</v>
      </c>
      <c r="J698" s="3">
        <v>87.5</v>
      </c>
      <c r="K698" s="3">
        <v>18.75</v>
      </c>
      <c r="L698" s="3">
        <v>31.25</v>
      </c>
      <c r="M698" s="3">
        <v>4.166666666667</v>
      </c>
      <c r="N698" s="3">
        <v>2.083333333333</v>
      </c>
      <c r="O698" s="7">
        <v>0</v>
      </c>
      <c r="P698" s="3">
        <v>2.083333333333</v>
      </c>
      <c r="Q698" s="14">
        <v>0</v>
      </c>
    </row>
    <row r="699" spans="3:17" x14ac:dyDescent="0.2">
      <c r="C699" s="87"/>
      <c r="D699" s="84"/>
      <c r="E699" s="1" t="s">
        <v>83</v>
      </c>
      <c r="F699" s="2"/>
      <c r="G699" s="60">
        <v>46</v>
      </c>
      <c r="H699" s="72" t="str">
        <f t="shared" si="11"/>
        <v>*</v>
      </c>
      <c r="I699" s="11">
        <v>34.782608695652002</v>
      </c>
      <c r="J699" s="3">
        <v>28.260869565217</v>
      </c>
      <c r="K699" s="3">
        <v>6.5217391304349999</v>
      </c>
      <c r="L699" s="3">
        <v>23.913043478260999</v>
      </c>
      <c r="M699" s="3">
        <v>2.1739130434780001</v>
      </c>
      <c r="N699" s="3">
        <v>15.217391304348</v>
      </c>
      <c r="O699" s="3">
        <v>10.869565217390999</v>
      </c>
      <c r="P699" s="3">
        <v>6.5217391304349999</v>
      </c>
      <c r="Q699" s="8">
        <v>2.1739130434780001</v>
      </c>
    </row>
    <row r="700" spans="3:17" x14ac:dyDescent="0.2">
      <c r="C700" s="87"/>
      <c r="D700" s="84"/>
      <c r="E700" s="1" t="s">
        <v>32</v>
      </c>
      <c r="F700" s="2"/>
      <c r="G700" s="60">
        <v>65</v>
      </c>
      <c r="H700" s="72" t="str">
        <f t="shared" si="11"/>
        <v xml:space="preserve"> </v>
      </c>
      <c r="I700" s="11">
        <v>24.615384615385</v>
      </c>
      <c r="J700" s="3">
        <v>40</v>
      </c>
      <c r="K700" s="3">
        <v>3.0769230769229998</v>
      </c>
      <c r="L700" s="3">
        <v>41.538461538462002</v>
      </c>
      <c r="M700" s="3">
        <v>6.1538461538459996</v>
      </c>
      <c r="N700" s="3">
        <v>12.307692307691999</v>
      </c>
      <c r="O700" s="3">
        <v>4.6153846153850004</v>
      </c>
      <c r="P700" s="7">
        <v>0</v>
      </c>
      <c r="Q700" s="8">
        <v>7.6923076923079998</v>
      </c>
    </row>
    <row r="701" spans="3:17" x14ac:dyDescent="0.2">
      <c r="C701" s="88" t="s">
        <v>84</v>
      </c>
      <c r="D701" s="83" t="s">
        <v>17</v>
      </c>
      <c r="E701" s="6" t="s">
        <v>85</v>
      </c>
      <c r="F701" s="5"/>
      <c r="G701" s="59">
        <v>315</v>
      </c>
      <c r="H701" s="71" t="str">
        <f t="shared" si="11"/>
        <v xml:space="preserve"> </v>
      </c>
      <c r="I701" s="12">
        <v>9.8412698412699999</v>
      </c>
      <c r="J701" s="4">
        <v>73.650793650794</v>
      </c>
      <c r="K701" s="4">
        <v>8.8888888888889994</v>
      </c>
      <c r="L701" s="4">
        <v>36.507936507937004</v>
      </c>
      <c r="M701" s="4">
        <v>11.428571428571001</v>
      </c>
      <c r="N701" s="4">
        <v>13.650793650794</v>
      </c>
      <c r="O701" s="4">
        <v>2.2222222222219998</v>
      </c>
      <c r="P701" s="4">
        <v>0.63492063492100004</v>
      </c>
      <c r="Q701" s="13">
        <v>2.2222222222219998</v>
      </c>
    </row>
    <row r="702" spans="3:17" x14ac:dyDescent="0.2">
      <c r="C702" s="87"/>
      <c r="D702" s="84"/>
      <c r="E702" s="1" t="s">
        <v>86</v>
      </c>
      <c r="F702" s="2"/>
      <c r="G702" s="60">
        <v>493</v>
      </c>
      <c r="H702" s="72" t="str">
        <f t="shared" si="11"/>
        <v xml:space="preserve"> </v>
      </c>
      <c r="I702" s="11">
        <v>12.778904665314</v>
      </c>
      <c r="J702" s="3">
        <v>71.399594320486997</v>
      </c>
      <c r="K702" s="3">
        <v>6.6937119675460002</v>
      </c>
      <c r="L702" s="3">
        <v>35.496957403651002</v>
      </c>
      <c r="M702" s="3">
        <v>5.8823529411760003</v>
      </c>
      <c r="N702" s="3">
        <v>8.3164300202840007</v>
      </c>
      <c r="O702" s="3">
        <v>2.028397565923</v>
      </c>
      <c r="P702" s="3">
        <v>0.60851926977699999</v>
      </c>
      <c r="Q702" s="8">
        <v>1.217038539554</v>
      </c>
    </row>
    <row r="703" spans="3:17" x14ac:dyDescent="0.2">
      <c r="C703" s="87"/>
      <c r="D703" s="84"/>
      <c r="E703" s="1" t="s">
        <v>87</v>
      </c>
      <c r="F703" s="2"/>
      <c r="G703" s="60">
        <v>981</v>
      </c>
      <c r="H703" s="72" t="str">
        <f t="shared" si="11"/>
        <v xml:space="preserve"> </v>
      </c>
      <c r="I703" s="11">
        <v>14.373088685015</v>
      </c>
      <c r="J703" s="3">
        <v>65.137614678898998</v>
      </c>
      <c r="K703" s="3">
        <v>6.1162079510699998</v>
      </c>
      <c r="L703" s="3">
        <v>38.124362895005</v>
      </c>
      <c r="M703" s="3">
        <v>7.4413863404690002</v>
      </c>
      <c r="N703" s="3">
        <v>9.6839959225280001</v>
      </c>
      <c r="O703" s="3">
        <v>2.6503567787970002</v>
      </c>
      <c r="P703" s="3">
        <v>1.12130479103</v>
      </c>
      <c r="Q703" s="8">
        <v>2.4464831804279998</v>
      </c>
    </row>
    <row r="704" spans="3:17" x14ac:dyDescent="0.2">
      <c r="C704" s="87"/>
      <c r="D704" s="84"/>
      <c r="E704" s="1" t="s">
        <v>88</v>
      </c>
      <c r="F704" s="2"/>
      <c r="G704" s="60">
        <v>525</v>
      </c>
      <c r="H704" s="72" t="str">
        <f t="shared" si="11"/>
        <v xml:space="preserve"> </v>
      </c>
      <c r="I704" s="11">
        <v>21.714285714286</v>
      </c>
      <c r="J704" s="3">
        <v>57.142857142856997</v>
      </c>
      <c r="K704" s="3">
        <v>4.3809523809520003</v>
      </c>
      <c r="L704" s="3">
        <v>33.333333333333002</v>
      </c>
      <c r="M704" s="3">
        <v>7.4285714285709998</v>
      </c>
      <c r="N704" s="3">
        <v>9.333333333333</v>
      </c>
      <c r="O704" s="3">
        <v>2.285714285714</v>
      </c>
      <c r="P704" s="3">
        <v>2.0952380952379999</v>
      </c>
      <c r="Q704" s="8">
        <v>1.333333333333</v>
      </c>
    </row>
    <row r="705" spans="2:17" x14ac:dyDescent="0.2">
      <c r="C705" s="87"/>
      <c r="D705" s="84"/>
      <c r="E705" s="1" t="s">
        <v>89</v>
      </c>
      <c r="F705" s="2"/>
      <c r="G705" s="60">
        <v>113</v>
      </c>
      <c r="H705" s="72" t="str">
        <f t="shared" si="11"/>
        <v xml:space="preserve"> </v>
      </c>
      <c r="I705" s="11">
        <v>15.044247787611001</v>
      </c>
      <c r="J705" s="3">
        <v>57.522123893805002</v>
      </c>
      <c r="K705" s="3">
        <v>6.194690265487</v>
      </c>
      <c r="L705" s="3">
        <v>38.053097345132997</v>
      </c>
      <c r="M705" s="3">
        <v>11.504424778761001</v>
      </c>
      <c r="N705" s="3">
        <v>9.7345132743360008</v>
      </c>
      <c r="O705" s="3">
        <v>1.769911504425</v>
      </c>
      <c r="P705" s="3">
        <v>4.424778761062</v>
      </c>
      <c r="Q705" s="8">
        <v>5.3097345132739999</v>
      </c>
    </row>
    <row r="706" spans="2:17" x14ac:dyDescent="0.2">
      <c r="C706" s="87"/>
      <c r="D706" s="84"/>
      <c r="E706" s="1" t="s">
        <v>32</v>
      </c>
      <c r="F706" s="2"/>
      <c r="G706" s="60">
        <v>8</v>
      </c>
      <c r="H706" s="72" t="str">
        <f t="shared" si="11"/>
        <v>*</v>
      </c>
      <c r="I706" s="11">
        <v>25</v>
      </c>
      <c r="J706" s="3">
        <v>37.5</v>
      </c>
      <c r="K706" s="7">
        <v>0</v>
      </c>
      <c r="L706" s="3">
        <v>25</v>
      </c>
      <c r="M706" s="3">
        <v>12.5</v>
      </c>
      <c r="N706" s="7">
        <v>0</v>
      </c>
      <c r="O706" s="3">
        <v>12.5</v>
      </c>
      <c r="P706" s="7">
        <v>0</v>
      </c>
      <c r="Q706" s="14">
        <v>0</v>
      </c>
    </row>
    <row r="707" spans="2:17" ht="24" x14ac:dyDescent="0.2">
      <c r="C707" s="88" t="s">
        <v>90</v>
      </c>
      <c r="D707" s="83" t="s">
        <v>17</v>
      </c>
      <c r="E707" s="6" t="s">
        <v>91</v>
      </c>
      <c r="F707" s="5"/>
      <c r="G707" s="59">
        <v>608</v>
      </c>
      <c r="H707" s="71" t="str">
        <f t="shared" si="11"/>
        <v xml:space="preserve"> </v>
      </c>
      <c r="I707" s="12">
        <v>20.394736842105001</v>
      </c>
      <c r="J707" s="4">
        <v>60.855263157895003</v>
      </c>
      <c r="K707" s="4">
        <v>4.4407894736840001</v>
      </c>
      <c r="L707" s="4">
        <v>32.236842105263001</v>
      </c>
      <c r="M707" s="4">
        <v>4.7697368421049999</v>
      </c>
      <c r="N707" s="4">
        <v>6.5789473684209998</v>
      </c>
      <c r="O707" s="4">
        <v>2.6315789473679998</v>
      </c>
      <c r="P707" s="4">
        <v>1.3157894736839999</v>
      </c>
      <c r="Q707" s="13">
        <v>2.4671052631579999</v>
      </c>
    </row>
    <row r="708" spans="2:17" ht="24" x14ac:dyDescent="0.2">
      <c r="C708" s="87"/>
      <c r="D708" s="84"/>
      <c r="E708" s="1" t="s">
        <v>92</v>
      </c>
      <c r="F708" s="2"/>
      <c r="G708" s="60">
        <v>1036</v>
      </c>
      <c r="H708" s="72" t="str">
        <f t="shared" si="11"/>
        <v xml:space="preserve"> </v>
      </c>
      <c r="I708" s="11">
        <v>13.513513513514001</v>
      </c>
      <c r="J708" s="3">
        <v>65.830115830116</v>
      </c>
      <c r="K708" s="3">
        <v>5.5984555984559998</v>
      </c>
      <c r="L708" s="3">
        <v>36.776061776062001</v>
      </c>
      <c r="M708" s="3">
        <v>7.4324324324319999</v>
      </c>
      <c r="N708" s="3">
        <v>9.2664092664089992</v>
      </c>
      <c r="O708" s="3">
        <v>2.0270270270270001</v>
      </c>
      <c r="P708" s="3">
        <v>1.0617760617759999</v>
      </c>
      <c r="Q708" s="8">
        <v>2.5096525096529998</v>
      </c>
    </row>
    <row r="709" spans="2:17" ht="24" x14ac:dyDescent="0.2">
      <c r="C709" s="87"/>
      <c r="D709" s="84"/>
      <c r="E709" s="1" t="s">
        <v>93</v>
      </c>
      <c r="F709" s="2"/>
      <c r="G709" s="60">
        <v>567</v>
      </c>
      <c r="H709" s="72" t="str">
        <f t="shared" si="11"/>
        <v xml:space="preserve"> </v>
      </c>
      <c r="I709" s="11">
        <v>13.756613756614</v>
      </c>
      <c r="J709" s="3">
        <v>68.253968253967997</v>
      </c>
      <c r="K709" s="3">
        <v>9.347442680776</v>
      </c>
      <c r="L709" s="3">
        <v>38.271604938271999</v>
      </c>
      <c r="M709" s="3">
        <v>11.640211640212</v>
      </c>
      <c r="N709" s="3">
        <v>13.227513227513001</v>
      </c>
      <c r="O709" s="3">
        <v>2.645502645503</v>
      </c>
      <c r="P709" s="3">
        <v>2.1164021164019999</v>
      </c>
      <c r="Q709" s="8">
        <v>0.70546737213400001</v>
      </c>
    </row>
    <row r="710" spans="2:17" x14ac:dyDescent="0.2">
      <c r="C710" s="87"/>
      <c r="D710" s="84"/>
      <c r="E710" s="1" t="s">
        <v>94</v>
      </c>
      <c r="F710" s="2"/>
      <c r="G710" s="60">
        <v>224</v>
      </c>
      <c r="H710" s="72" t="str">
        <f t="shared" si="11"/>
        <v xml:space="preserve"> </v>
      </c>
      <c r="I710" s="11">
        <v>11.607142857143</v>
      </c>
      <c r="J710" s="3">
        <v>67.857142857143003</v>
      </c>
      <c r="K710" s="3">
        <v>5.8035714285709998</v>
      </c>
      <c r="L710" s="3">
        <v>40.178571428570997</v>
      </c>
      <c r="M710" s="3">
        <v>8.4821428571429998</v>
      </c>
      <c r="N710" s="3">
        <v>12.5</v>
      </c>
      <c r="O710" s="3">
        <v>2.6785714285709998</v>
      </c>
      <c r="P710" s="3">
        <v>0.446428571429</v>
      </c>
      <c r="Q710" s="8">
        <v>2.2321428571430002</v>
      </c>
    </row>
    <row r="711" spans="2:17" x14ac:dyDescent="0.2">
      <c r="C711" s="88" t="s">
        <v>95</v>
      </c>
      <c r="D711" s="83" t="s">
        <v>17</v>
      </c>
      <c r="E711" s="6" t="s">
        <v>96</v>
      </c>
      <c r="F711" s="5"/>
      <c r="G711" s="59">
        <v>308</v>
      </c>
      <c r="H711" s="71" t="str">
        <f t="shared" si="11"/>
        <v xml:space="preserve"> </v>
      </c>
      <c r="I711" s="12">
        <v>14.285714285714</v>
      </c>
      <c r="J711" s="4">
        <v>64.285714285713993</v>
      </c>
      <c r="K711" s="4">
        <v>8.1168831168830007</v>
      </c>
      <c r="L711" s="4">
        <v>35.064935064935</v>
      </c>
      <c r="M711" s="4">
        <v>4.5454545454549997</v>
      </c>
      <c r="N711" s="4">
        <v>7.1428571428570002</v>
      </c>
      <c r="O711" s="4">
        <v>3.5714285714290002</v>
      </c>
      <c r="P711" s="4">
        <v>0.64935064935099995</v>
      </c>
      <c r="Q711" s="13">
        <v>3.2467532467529998</v>
      </c>
    </row>
    <row r="712" spans="2:17" x14ac:dyDescent="0.2">
      <c r="C712" s="89"/>
      <c r="D712" s="84"/>
      <c r="E712" s="1" t="s">
        <v>97</v>
      </c>
      <c r="F712" s="2"/>
      <c r="G712" s="60">
        <v>728</v>
      </c>
      <c r="H712" s="72" t="str">
        <f t="shared" si="11"/>
        <v xml:space="preserve"> </v>
      </c>
      <c r="I712" s="11">
        <v>16.071428571428999</v>
      </c>
      <c r="J712" s="3">
        <v>65.934065934065998</v>
      </c>
      <c r="K712" s="3">
        <v>4.3956043956039998</v>
      </c>
      <c r="L712" s="3">
        <v>38.598901098901003</v>
      </c>
      <c r="M712" s="3">
        <v>8.5164835164839996</v>
      </c>
      <c r="N712" s="3">
        <v>10.164835164835001</v>
      </c>
      <c r="O712" s="3">
        <v>2.3351648351650001</v>
      </c>
      <c r="P712" s="3">
        <v>0.82417582417599999</v>
      </c>
      <c r="Q712" s="8">
        <v>2.3351648351650001</v>
      </c>
    </row>
    <row r="713" spans="2:17" ht="24" x14ac:dyDescent="0.2">
      <c r="C713" s="89"/>
      <c r="D713" s="84"/>
      <c r="E713" s="1" t="s">
        <v>98</v>
      </c>
      <c r="F713" s="2"/>
      <c r="G713" s="60">
        <v>474</v>
      </c>
      <c r="H713" s="72" t="str">
        <f t="shared" si="11"/>
        <v xml:space="preserve"> </v>
      </c>
      <c r="I713" s="11">
        <v>10.759493670886</v>
      </c>
      <c r="J713" s="3">
        <v>70.464135021096993</v>
      </c>
      <c r="K713" s="3">
        <v>7.1729957805910001</v>
      </c>
      <c r="L713" s="3">
        <v>39.451476793249</v>
      </c>
      <c r="M713" s="3">
        <v>10.970464135021</v>
      </c>
      <c r="N713" s="3">
        <v>13.502109704641001</v>
      </c>
      <c r="O713" s="3">
        <v>1.476793248945</v>
      </c>
      <c r="P713" s="3">
        <v>1.2658227848100001</v>
      </c>
      <c r="Q713" s="8">
        <v>1.6877637130800001</v>
      </c>
    </row>
    <row r="714" spans="2:17" x14ac:dyDescent="0.2">
      <c r="C714" s="89"/>
      <c r="D714" s="84"/>
      <c r="E714" s="1" t="s">
        <v>99</v>
      </c>
      <c r="F714" s="2"/>
      <c r="G714" s="60">
        <v>402</v>
      </c>
      <c r="H714" s="72" t="str">
        <f t="shared" si="11"/>
        <v xml:space="preserve"> </v>
      </c>
      <c r="I714" s="11">
        <v>18.159203980099999</v>
      </c>
      <c r="J714" s="3">
        <v>63.18407960199</v>
      </c>
      <c r="K714" s="3">
        <v>5.2238805970150004</v>
      </c>
      <c r="L714" s="3">
        <v>30.348258706467998</v>
      </c>
      <c r="M714" s="3">
        <v>6.9651741293529996</v>
      </c>
      <c r="N714" s="3">
        <v>6.2189054726370001</v>
      </c>
      <c r="O714" s="3">
        <v>2.4875621890550002</v>
      </c>
      <c r="P714" s="3">
        <v>2.7363184079599998</v>
      </c>
      <c r="Q714" s="8">
        <v>1.243781094527</v>
      </c>
    </row>
    <row r="715" spans="2:17" x14ac:dyDescent="0.2">
      <c r="C715" s="89"/>
      <c r="D715" s="84"/>
      <c r="E715" s="1" t="s">
        <v>100</v>
      </c>
      <c r="F715" s="2"/>
      <c r="G715" s="60">
        <v>231</v>
      </c>
      <c r="H715" s="72" t="str">
        <f t="shared" si="11"/>
        <v xml:space="preserve"> </v>
      </c>
      <c r="I715" s="11">
        <v>14.718614718614999</v>
      </c>
      <c r="J715" s="3">
        <v>59.307359307359</v>
      </c>
      <c r="K715" s="3">
        <v>10.38961038961</v>
      </c>
      <c r="L715" s="3">
        <v>39.826839826840001</v>
      </c>
      <c r="M715" s="3">
        <v>7.792207792208</v>
      </c>
      <c r="N715" s="3">
        <v>13.419913419913</v>
      </c>
      <c r="O715" s="3">
        <v>3.0303030303030001</v>
      </c>
      <c r="P715" s="3">
        <v>1.298701298701</v>
      </c>
      <c r="Q715" s="8">
        <v>2.1645021645020002</v>
      </c>
    </row>
    <row r="716" spans="2:17" x14ac:dyDescent="0.2">
      <c r="C716" s="90"/>
      <c r="D716" s="85"/>
      <c r="E716" s="29" t="s">
        <v>101</v>
      </c>
      <c r="F716" s="28"/>
      <c r="G716" s="61">
        <v>292</v>
      </c>
      <c r="H716" s="73" t="str">
        <f t="shared" si="11"/>
        <v xml:space="preserve"> </v>
      </c>
      <c r="I716" s="35">
        <v>16.780821917808002</v>
      </c>
      <c r="J716" s="16">
        <v>64.383561643836003</v>
      </c>
      <c r="K716" s="16">
        <v>5.1369863013700003</v>
      </c>
      <c r="L716" s="16">
        <v>32.191780821918002</v>
      </c>
      <c r="M716" s="16">
        <v>5.8219178082190002</v>
      </c>
      <c r="N716" s="16">
        <v>7.8767123287669998</v>
      </c>
      <c r="O716" s="16">
        <v>2.054794520548</v>
      </c>
      <c r="P716" s="16">
        <v>1.369863013699</v>
      </c>
      <c r="Q716" s="36">
        <v>1.7123287671230001</v>
      </c>
    </row>
    <row r="717" spans="2:17" x14ac:dyDescent="0.2">
      <c r="G717" s="62"/>
      <c r="H717" s="74"/>
    </row>
    <row r="718" spans="2:17" x14ac:dyDescent="0.2">
      <c r="B718" s="25" t="str">
        <f xml:space="preserve"> HYPERLINK("#'目次'!B13", "[7]")</f>
        <v>[7]</v>
      </c>
      <c r="C718" s="17" t="s">
        <v>133</v>
      </c>
      <c r="G718" s="62"/>
      <c r="H718" s="74"/>
    </row>
    <row r="719" spans="2:17" x14ac:dyDescent="0.2">
      <c r="G719" s="62"/>
      <c r="H719" s="74"/>
    </row>
    <row r="720" spans="2:17" x14ac:dyDescent="0.2">
      <c r="G720" s="62"/>
      <c r="H720" s="74"/>
    </row>
    <row r="721" spans="3:16" x14ac:dyDescent="0.2">
      <c r="C721" s="17" t="s">
        <v>12</v>
      </c>
      <c r="G721" s="62"/>
      <c r="H721" s="74"/>
    </row>
    <row r="722" spans="3:16" ht="48" x14ac:dyDescent="0.2">
      <c r="C722" s="91"/>
      <c r="D722" s="92"/>
      <c r="E722" s="92"/>
      <c r="F722" s="92"/>
      <c r="G722" s="56" t="s">
        <v>13</v>
      </c>
      <c r="H722" s="68"/>
      <c r="I722" s="22" t="s">
        <v>48</v>
      </c>
      <c r="J722" s="10" t="s">
        <v>49</v>
      </c>
      <c r="K722" s="10" t="s">
        <v>50</v>
      </c>
      <c r="L722" s="10" t="s">
        <v>51</v>
      </c>
      <c r="M722" s="10" t="s">
        <v>52</v>
      </c>
      <c r="N722" s="10" t="s">
        <v>53</v>
      </c>
      <c r="O722" s="10" t="s">
        <v>54</v>
      </c>
      <c r="P722" s="23" t="s">
        <v>32</v>
      </c>
    </row>
    <row r="723" spans="3:16" x14ac:dyDescent="0.2">
      <c r="C723" s="93"/>
      <c r="D723" s="94"/>
      <c r="E723" s="94"/>
      <c r="F723" s="94"/>
      <c r="G723" s="57"/>
      <c r="H723" s="69"/>
      <c r="I723" s="26"/>
      <c r="J723" s="9"/>
      <c r="K723" s="9"/>
      <c r="L723" s="9"/>
      <c r="M723" s="9"/>
      <c r="N723" s="9"/>
      <c r="O723" s="9"/>
      <c r="P723" s="24"/>
    </row>
    <row r="724" spans="3:16" x14ac:dyDescent="0.2">
      <c r="C724" s="31"/>
      <c r="D724" s="33"/>
      <c r="E724" s="32" t="s">
        <v>13</v>
      </c>
      <c r="F724" s="30"/>
      <c r="G724" s="58">
        <v>2435</v>
      </c>
      <c r="H724" s="70" t="str">
        <f t="shared" ref="H724:H787" si="12">IF(G724&lt;49,"*"," ")</f>
        <v xml:space="preserve"> </v>
      </c>
      <c r="I724" s="15">
        <v>3.8193018480490002</v>
      </c>
      <c r="J724" s="15">
        <v>5.8726899383979996</v>
      </c>
      <c r="K724" s="15">
        <v>6.0780287474329997</v>
      </c>
      <c r="L724" s="15">
        <v>8.131416837782</v>
      </c>
      <c r="M724" s="15">
        <v>13.059548254619999</v>
      </c>
      <c r="N724" s="15">
        <v>36.960985626282998</v>
      </c>
      <c r="O724" s="15">
        <v>61.314168377823002</v>
      </c>
      <c r="P724" s="34">
        <v>1.724845995893</v>
      </c>
    </row>
    <row r="725" spans="3:16" x14ac:dyDescent="0.2">
      <c r="C725" s="86" t="s">
        <v>16</v>
      </c>
      <c r="D725" s="83" t="s">
        <v>17</v>
      </c>
      <c r="E725" s="6" t="s">
        <v>14</v>
      </c>
      <c r="F725" s="5"/>
      <c r="G725" s="59">
        <v>1188</v>
      </c>
      <c r="H725" s="71" t="str">
        <f t="shared" si="12"/>
        <v xml:space="preserve"> </v>
      </c>
      <c r="I725" s="12">
        <v>5.6397306397309999</v>
      </c>
      <c r="J725" s="4">
        <v>8.0808080808079996</v>
      </c>
      <c r="K725" s="4">
        <v>9.7643097643099992</v>
      </c>
      <c r="L725" s="4">
        <v>11.700336700336999</v>
      </c>
      <c r="M725" s="4">
        <v>11.616161616162</v>
      </c>
      <c r="N725" s="4">
        <v>46.801346801347002</v>
      </c>
      <c r="O725" s="4">
        <v>51.767676767677003</v>
      </c>
      <c r="P725" s="13">
        <v>1.430976430976</v>
      </c>
    </row>
    <row r="726" spans="3:16" x14ac:dyDescent="0.2">
      <c r="C726" s="87"/>
      <c r="D726" s="84"/>
      <c r="E726" s="1" t="s">
        <v>15</v>
      </c>
      <c r="F726" s="2"/>
      <c r="G726" s="60">
        <v>1247</v>
      </c>
      <c r="H726" s="72" t="str">
        <f t="shared" si="12"/>
        <v xml:space="preserve"> </v>
      </c>
      <c r="I726" s="11">
        <v>2.0850040096229998</v>
      </c>
      <c r="J726" s="3">
        <v>3.7690457097030001</v>
      </c>
      <c r="K726" s="3">
        <v>2.566158781075</v>
      </c>
      <c r="L726" s="3">
        <v>4.7313552526059999</v>
      </c>
      <c r="M726" s="3">
        <v>14.434643143544999</v>
      </c>
      <c r="N726" s="3">
        <v>27.586206896552</v>
      </c>
      <c r="O726" s="3">
        <v>70.408981555734002</v>
      </c>
      <c r="P726" s="8">
        <v>2.0048115477150001</v>
      </c>
    </row>
    <row r="727" spans="3:16" x14ac:dyDescent="0.2">
      <c r="C727" s="88" t="s">
        <v>18</v>
      </c>
      <c r="D727" s="88" t="s">
        <v>19</v>
      </c>
      <c r="E727" s="6" t="s">
        <v>20</v>
      </c>
      <c r="F727" s="5"/>
      <c r="G727" s="59">
        <v>386</v>
      </c>
      <c r="H727" s="71" t="str">
        <f t="shared" si="12"/>
        <v xml:space="preserve"> </v>
      </c>
      <c r="I727" s="12">
        <v>2.0725388601039998</v>
      </c>
      <c r="J727" s="4">
        <v>9.3264248704660009</v>
      </c>
      <c r="K727" s="4">
        <v>15.544041450777</v>
      </c>
      <c r="L727" s="4">
        <v>25.906735751294999</v>
      </c>
      <c r="M727" s="4">
        <v>20.207253886010001</v>
      </c>
      <c r="N727" s="4">
        <v>73.056994818652996</v>
      </c>
      <c r="O727" s="4">
        <v>26.165803108807999</v>
      </c>
      <c r="P727" s="13">
        <v>0.77720207253899998</v>
      </c>
    </row>
    <row r="728" spans="3:16" x14ac:dyDescent="0.2">
      <c r="C728" s="87"/>
      <c r="D728" s="89"/>
      <c r="E728" s="1" t="s">
        <v>21</v>
      </c>
      <c r="F728" s="2"/>
      <c r="G728" s="60">
        <v>484</v>
      </c>
      <c r="H728" s="72" t="str">
        <f t="shared" si="12"/>
        <v xml:space="preserve"> </v>
      </c>
      <c r="I728" s="11">
        <v>3.719008264463</v>
      </c>
      <c r="J728" s="3">
        <v>6.1983471074379999</v>
      </c>
      <c r="K728" s="3">
        <v>6.8181818181820004</v>
      </c>
      <c r="L728" s="3">
        <v>11.570247933884</v>
      </c>
      <c r="M728" s="3">
        <v>23.966942148760001</v>
      </c>
      <c r="N728" s="3">
        <v>52.272727272727003</v>
      </c>
      <c r="O728" s="3">
        <v>46.487603305785001</v>
      </c>
      <c r="P728" s="8">
        <v>1.239669421488</v>
      </c>
    </row>
    <row r="729" spans="3:16" x14ac:dyDescent="0.2">
      <c r="C729" s="87"/>
      <c r="D729" s="89"/>
      <c r="E729" s="1" t="s">
        <v>22</v>
      </c>
      <c r="F729" s="2"/>
      <c r="G729" s="60">
        <v>626</v>
      </c>
      <c r="H729" s="72" t="str">
        <f t="shared" si="12"/>
        <v xml:space="preserve"> </v>
      </c>
      <c r="I729" s="11">
        <v>4.6325878594249996</v>
      </c>
      <c r="J729" s="3">
        <v>5.9105431309899998</v>
      </c>
      <c r="K729" s="3">
        <v>3.9936102236419999</v>
      </c>
      <c r="L729" s="3">
        <v>5.2715654952079998</v>
      </c>
      <c r="M729" s="3">
        <v>14.217252396166</v>
      </c>
      <c r="N729" s="3">
        <v>34.025559105431</v>
      </c>
      <c r="O729" s="3">
        <v>64.376996805112</v>
      </c>
      <c r="P729" s="8">
        <v>1.5974440894569999</v>
      </c>
    </row>
    <row r="730" spans="3:16" x14ac:dyDescent="0.2">
      <c r="C730" s="87"/>
      <c r="D730" s="89"/>
      <c r="E730" s="1" t="s">
        <v>23</v>
      </c>
      <c r="F730" s="2"/>
      <c r="G730" s="60">
        <v>400</v>
      </c>
      <c r="H730" s="72" t="str">
        <f t="shared" si="12"/>
        <v xml:space="preserve"> </v>
      </c>
      <c r="I730" s="11">
        <v>4.25</v>
      </c>
      <c r="J730" s="3">
        <v>5.25</v>
      </c>
      <c r="K730" s="3">
        <v>4.75</v>
      </c>
      <c r="L730" s="3">
        <v>1.75</v>
      </c>
      <c r="M730" s="3">
        <v>7</v>
      </c>
      <c r="N730" s="3">
        <v>23</v>
      </c>
      <c r="O730" s="3">
        <v>75.75</v>
      </c>
      <c r="P730" s="8">
        <v>1.25</v>
      </c>
    </row>
    <row r="731" spans="3:16" x14ac:dyDescent="0.2">
      <c r="C731" s="87"/>
      <c r="D731" s="89"/>
      <c r="E731" s="1" t="s">
        <v>24</v>
      </c>
      <c r="F731" s="2"/>
      <c r="G731" s="60">
        <v>539</v>
      </c>
      <c r="H731" s="72" t="str">
        <f t="shared" si="12"/>
        <v xml:space="preserve"> </v>
      </c>
      <c r="I731" s="11">
        <v>3.896103896104</v>
      </c>
      <c r="J731" s="3">
        <v>3.5250463821890001</v>
      </c>
      <c r="K731" s="3">
        <v>2.040816326531</v>
      </c>
      <c r="L731" s="3">
        <v>0.37105751391500003</v>
      </c>
      <c r="M731" s="3">
        <v>1.298701298701</v>
      </c>
      <c r="N731" s="3">
        <v>11.13172541744</v>
      </c>
      <c r="O731" s="3">
        <v>85.528756957328</v>
      </c>
      <c r="P731" s="8">
        <v>3.3395176252319998</v>
      </c>
    </row>
    <row r="732" spans="3:16" x14ac:dyDescent="0.2">
      <c r="C732" s="87"/>
      <c r="D732" s="89"/>
      <c r="E732" s="1" t="s">
        <v>25</v>
      </c>
      <c r="F732" s="2"/>
      <c r="G732" s="60">
        <v>2049</v>
      </c>
      <c r="H732" s="72" t="str">
        <f t="shared" si="12"/>
        <v xml:space="preserve"> </v>
      </c>
      <c r="I732" s="11">
        <v>4.1483650561249998</v>
      </c>
      <c r="J732" s="3">
        <v>5.2220595412400002</v>
      </c>
      <c r="K732" s="3">
        <v>4.2947779404590003</v>
      </c>
      <c r="L732" s="3">
        <v>4.7828208882379997</v>
      </c>
      <c r="M732" s="3">
        <v>11.713030746706</v>
      </c>
      <c r="N732" s="3">
        <v>30.161054172766999</v>
      </c>
      <c r="O732" s="3">
        <v>67.935578330892994</v>
      </c>
      <c r="P732" s="8">
        <v>1.90336749634</v>
      </c>
    </row>
    <row r="733" spans="3:16" x14ac:dyDescent="0.2">
      <c r="C733" s="87"/>
      <c r="D733" s="89"/>
      <c r="E733" s="1" t="s">
        <v>26</v>
      </c>
      <c r="F733" s="2"/>
      <c r="G733" s="60">
        <v>939</v>
      </c>
      <c r="H733" s="72" t="str">
        <f t="shared" si="12"/>
        <v xml:space="preserve"> </v>
      </c>
      <c r="I733" s="11">
        <v>4.0468583599569996</v>
      </c>
      <c r="J733" s="3">
        <v>4.2598509052180002</v>
      </c>
      <c r="K733" s="3">
        <v>3.1948881789139998</v>
      </c>
      <c r="L733" s="3">
        <v>0.95846645367399996</v>
      </c>
      <c r="M733" s="3">
        <v>3.727369542066</v>
      </c>
      <c r="N733" s="3">
        <v>16.187433439829999</v>
      </c>
      <c r="O733" s="3">
        <v>81.363152289669998</v>
      </c>
      <c r="P733" s="8">
        <v>2.4494142705009998</v>
      </c>
    </row>
    <row r="734" spans="3:16" x14ac:dyDescent="0.2">
      <c r="C734" s="87"/>
      <c r="D734" s="88" t="s">
        <v>14</v>
      </c>
      <c r="E734" s="6" t="s">
        <v>20</v>
      </c>
      <c r="F734" s="5"/>
      <c r="G734" s="59">
        <v>204</v>
      </c>
      <c r="H734" s="71" t="str">
        <f t="shared" si="12"/>
        <v xml:space="preserve"> </v>
      </c>
      <c r="I734" s="12">
        <v>2.9411764705880001</v>
      </c>
      <c r="J734" s="4">
        <v>12.254901960784</v>
      </c>
      <c r="K734" s="4">
        <v>22.549019607843</v>
      </c>
      <c r="L734" s="4">
        <v>33.333333333333002</v>
      </c>
      <c r="M734" s="4">
        <v>9.8039215686270005</v>
      </c>
      <c r="N734" s="4">
        <v>80.882352941175995</v>
      </c>
      <c r="O734" s="4">
        <v>18.137254901961001</v>
      </c>
      <c r="P734" s="13">
        <v>0.98039215686299996</v>
      </c>
    </row>
    <row r="735" spans="3:16" x14ac:dyDescent="0.2">
      <c r="C735" s="87"/>
      <c r="D735" s="89"/>
      <c r="E735" s="1" t="s">
        <v>21</v>
      </c>
      <c r="F735" s="2"/>
      <c r="G735" s="60">
        <v>254</v>
      </c>
      <c r="H735" s="72" t="str">
        <f t="shared" si="12"/>
        <v xml:space="preserve"> </v>
      </c>
      <c r="I735" s="11">
        <v>5.9055118110239997</v>
      </c>
      <c r="J735" s="3">
        <v>7.4803149606300003</v>
      </c>
      <c r="K735" s="3">
        <v>9.8425196850390009</v>
      </c>
      <c r="L735" s="3">
        <v>17.716535433071002</v>
      </c>
      <c r="M735" s="3">
        <v>19.685039370079</v>
      </c>
      <c r="N735" s="3">
        <v>60.629921259843002</v>
      </c>
      <c r="O735" s="3">
        <v>38.582677165353999</v>
      </c>
      <c r="P735" s="8">
        <v>0.78740157480299999</v>
      </c>
    </row>
    <row r="736" spans="3:16" x14ac:dyDescent="0.2">
      <c r="C736" s="87"/>
      <c r="D736" s="89"/>
      <c r="E736" s="1" t="s">
        <v>22</v>
      </c>
      <c r="F736" s="2"/>
      <c r="G736" s="60">
        <v>311</v>
      </c>
      <c r="H736" s="72" t="str">
        <f t="shared" si="12"/>
        <v xml:space="preserve"> </v>
      </c>
      <c r="I736" s="11">
        <v>6.1093247588419999</v>
      </c>
      <c r="J736" s="3">
        <v>7.7170418006429999</v>
      </c>
      <c r="K736" s="3">
        <v>6.4308681672030001</v>
      </c>
      <c r="L736" s="3">
        <v>7.0739549839229996</v>
      </c>
      <c r="M736" s="3">
        <v>15.112540192926</v>
      </c>
      <c r="N736" s="3">
        <v>42.443729903536997</v>
      </c>
      <c r="O736" s="3">
        <v>56.591639871383002</v>
      </c>
      <c r="P736" s="8">
        <v>0.96463022507999996</v>
      </c>
    </row>
    <row r="737" spans="3:16" x14ac:dyDescent="0.2">
      <c r="C737" s="87"/>
      <c r="D737" s="89"/>
      <c r="E737" s="1" t="s">
        <v>23</v>
      </c>
      <c r="F737" s="2"/>
      <c r="G737" s="60">
        <v>202</v>
      </c>
      <c r="H737" s="72" t="str">
        <f t="shared" si="12"/>
        <v xml:space="preserve"> </v>
      </c>
      <c r="I737" s="11">
        <v>5.940594059406</v>
      </c>
      <c r="J737" s="3">
        <v>7.4257425742569998</v>
      </c>
      <c r="K737" s="3">
        <v>8.4158415841580005</v>
      </c>
      <c r="L737" s="3">
        <v>0.99009900990099997</v>
      </c>
      <c r="M737" s="3">
        <v>7.9207920792079998</v>
      </c>
      <c r="N737" s="3">
        <v>30.693069306931001</v>
      </c>
      <c r="O737" s="3">
        <v>68.316831683168004</v>
      </c>
      <c r="P737" s="8">
        <v>0.99009900990099997</v>
      </c>
    </row>
    <row r="738" spans="3:16" x14ac:dyDescent="0.2">
      <c r="C738" s="87"/>
      <c r="D738" s="89"/>
      <c r="E738" s="1" t="s">
        <v>24</v>
      </c>
      <c r="F738" s="2"/>
      <c r="G738" s="60">
        <v>217</v>
      </c>
      <c r="H738" s="72" t="str">
        <f t="shared" si="12"/>
        <v xml:space="preserve"> </v>
      </c>
      <c r="I738" s="11">
        <v>6.9124423963129997</v>
      </c>
      <c r="J738" s="3">
        <v>5.9907834101380004</v>
      </c>
      <c r="K738" s="3">
        <v>3.6866359446999999</v>
      </c>
      <c r="L738" s="3">
        <v>0.92165898617499997</v>
      </c>
      <c r="M738" s="3">
        <v>2.3041474654380001</v>
      </c>
      <c r="N738" s="3">
        <v>19.815668202765</v>
      </c>
      <c r="O738" s="3">
        <v>76.497695852535003</v>
      </c>
      <c r="P738" s="8">
        <v>3.6866359446999999</v>
      </c>
    </row>
    <row r="739" spans="3:16" x14ac:dyDescent="0.2">
      <c r="C739" s="87"/>
      <c r="D739" s="89"/>
      <c r="E739" s="1" t="s">
        <v>25</v>
      </c>
      <c r="F739" s="2"/>
      <c r="G739" s="60">
        <v>984</v>
      </c>
      <c r="H739" s="72" t="str">
        <f t="shared" si="12"/>
        <v xml:space="preserve"> </v>
      </c>
      <c r="I739" s="11">
        <v>6.1991869918700004</v>
      </c>
      <c r="J739" s="3">
        <v>7.2154471544719998</v>
      </c>
      <c r="K739" s="3">
        <v>7.1138211382109997</v>
      </c>
      <c r="L739" s="3">
        <v>7.2154471544719998</v>
      </c>
      <c r="M739" s="3">
        <v>11.991869918699001</v>
      </c>
      <c r="N739" s="3">
        <v>39.735772357724002</v>
      </c>
      <c r="O739" s="3">
        <v>58.739837398374</v>
      </c>
      <c r="P739" s="8">
        <v>1.5243902439020001</v>
      </c>
    </row>
    <row r="740" spans="3:16" x14ac:dyDescent="0.2">
      <c r="C740" s="87"/>
      <c r="D740" s="89"/>
      <c r="E740" s="1" t="s">
        <v>26</v>
      </c>
      <c r="F740" s="2"/>
      <c r="G740" s="60">
        <v>419</v>
      </c>
      <c r="H740" s="72" t="str">
        <f t="shared" si="12"/>
        <v xml:space="preserve"> </v>
      </c>
      <c r="I740" s="11">
        <v>6.4439140811459996</v>
      </c>
      <c r="J740" s="3">
        <v>6.6825775656320001</v>
      </c>
      <c r="K740" s="3">
        <v>5.9665871121720002</v>
      </c>
      <c r="L740" s="3">
        <v>0.95465393794700004</v>
      </c>
      <c r="M740" s="3">
        <v>5.0119331742239996</v>
      </c>
      <c r="N740" s="3">
        <v>25.059665871122</v>
      </c>
      <c r="O740" s="3">
        <v>72.553699284009994</v>
      </c>
      <c r="P740" s="8">
        <v>2.386634844869</v>
      </c>
    </row>
    <row r="741" spans="3:16" x14ac:dyDescent="0.2">
      <c r="C741" s="87"/>
      <c r="D741" s="88" t="s">
        <v>15</v>
      </c>
      <c r="E741" s="6" t="s">
        <v>20</v>
      </c>
      <c r="F741" s="5"/>
      <c r="G741" s="59">
        <v>182</v>
      </c>
      <c r="H741" s="71" t="str">
        <f t="shared" si="12"/>
        <v xml:space="preserve"> </v>
      </c>
      <c r="I741" s="12">
        <v>1.098901098901</v>
      </c>
      <c r="J741" s="4">
        <v>6.0439560439560003</v>
      </c>
      <c r="K741" s="4">
        <v>7.6923076923079998</v>
      </c>
      <c r="L741" s="4">
        <v>17.582417582418</v>
      </c>
      <c r="M741" s="4">
        <v>31.868131868132</v>
      </c>
      <c r="N741" s="4">
        <v>64.285714285713993</v>
      </c>
      <c r="O741" s="4">
        <v>35.164835164834997</v>
      </c>
      <c r="P741" s="13">
        <v>0.54945054945100003</v>
      </c>
    </row>
    <row r="742" spans="3:16" x14ac:dyDescent="0.2">
      <c r="C742" s="87"/>
      <c r="D742" s="89"/>
      <c r="E742" s="1" t="s">
        <v>21</v>
      </c>
      <c r="F742" s="2"/>
      <c r="G742" s="60">
        <v>230</v>
      </c>
      <c r="H742" s="72" t="str">
        <f t="shared" si="12"/>
        <v xml:space="preserve"> </v>
      </c>
      <c r="I742" s="11">
        <v>1.3043478260870001</v>
      </c>
      <c r="J742" s="3">
        <v>4.7826086956519998</v>
      </c>
      <c r="K742" s="3">
        <v>3.4782608695650001</v>
      </c>
      <c r="L742" s="3">
        <v>4.7826086956519998</v>
      </c>
      <c r="M742" s="3">
        <v>28.695652173913</v>
      </c>
      <c r="N742" s="3">
        <v>43.043478260870003</v>
      </c>
      <c r="O742" s="3">
        <v>55.217391304347998</v>
      </c>
      <c r="P742" s="8">
        <v>1.7391304347829999</v>
      </c>
    </row>
    <row r="743" spans="3:16" x14ac:dyDescent="0.2">
      <c r="C743" s="87"/>
      <c r="D743" s="89"/>
      <c r="E743" s="1" t="s">
        <v>22</v>
      </c>
      <c r="F743" s="2"/>
      <c r="G743" s="60">
        <v>315</v>
      </c>
      <c r="H743" s="72" t="str">
        <f t="shared" si="12"/>
        <v xml:space="preserve"> </v>
      </c>
      <c r="I743" s="11">
        <v>3.1746031746029999</v>
      </c>
      <c r="J743" s="3">
        <v>4.1269841269840004</v>
      </c>
      <c r="K743" s="3">
        <v>1.587301587302</v>
      </c>
      <c r="L743" s="3">
        <v>3.492063492063</v>
      </c>
      <c r="M743" s="3">
        <v>13.333333333333</v>
      </c>
      <c r="N743" s="3">
        <v>25.714285714286</v>
      </c>
      <c r="O743" s="3">
        <v>72.063492063492006</v>
      </c>
      <c r="P743" s="8">
        <v>2.2222222222219998</v>
      </c>
    </row>
    <row r="744" spans="3:16" x14ac:dyDescent="0.2">
      <c r="C744" s="87"/>
      <c r="D744" s="89"/>
      <c r="E744" s="1" t="s">
        <v>23</v>
      </c>
      <c r="F744" s="2"/>
      <c r="G744" s="60">
        <v>198</v>
      </c>
      <c r="H744" s="72" t="str">
        <f t="shared" si="12"/>
        <v xml:space="preserve"> </v>
      </c>
      <c r="I744" s="11">
        <v>2.5252525252529998</v>
      </c>
      <c r="J744" s="3">
        <v>3.0303030303030001</v>
      </c>
      <c r="K744" s="3">
        <v>1.010101010101</v>
      </c>
      <c r="L744" s="3">
        <v>2.5252525252529998</v>
      </c>
      <c r="M744" s="3">
        <v>6.0606060606060002</v>
      </c>
      <c r="N744" s="3">
        <v>15.151515151515</v>
      </c>
      <c r="O744" s="3">
        <v>83.333333333333002</v>
      </c>
      <c r="P744" s="8">
        <v>1.5151515151520001</v>
      </c>
    </row>
    <row r="745" spans="3:16" x14ac:dyDescent="0.2">
      <c r="C745" s="87"/>
      <c r="D745" s="89"/>
      <c r="E745" s="1" t="s">
        <v>24</v>
      </c>
      <c r="F745" s="2"/>
      <c r="G745" s="60">
        <v>322</v>
      </c>
      <c r="H745" s="72" t="str">
        <f t="shared" si="12"/>
        <v xml:space="preserve"> </v>
      </c>
      <c r="I745" s="11">
        <v>1.8633540372670001</v>
      </c>
      <c r="J745" s="3">
        <v>1.8633540372670001</v>
      </c>
      <c r="K745" s="3">
        <v>0.93167701863399999</v>
      </c>
      <c r="L745" s="7">
        <v>0</v>
      </c>
      <c r="M745" s="3">
        <v>0.62111801242200004</v>
      </c>
      <c r="N745" s="3">
        <v>5.2795031055899999</v>
      </c>
      <c r="O745" s="3">
        <v>91.614906832298004</v>
      </c>
      <c r="P745" s="8">
        <v>3.1055900621119998</v>
      </c>
    </row>
    <row r="746" spans="3:16" x14ac:dyDescent="0.2">
      <c r="C746" s="87"/>
      <c r="D746" s="89"/>
      <c r="E746" s="1" t="s">
        <v>25</v>
      </c>
      <c r="F746" s="2"/>
      <c r="G746" s="60">
        <v>1065</v>
      </c>
      <c r="H746" s="72" t="str">
        <f t="shared" si="12"/>
        <v xml:space="preserve"> </v>
      </c>
      <c r="I746" s="11">
        <v>2.253521126761</v>
      </c>
      <c r="J746" s="3">
        <v>3.380281690141</v>
      </c>
      <c r="K746" s="3">
        <v>1.69014084507</v>
      </c>
      <c r="L746" s="3">
        <v>2.5352112676059999</v>
      </c>
      <c r="M746" s="3">
        <v>11.455399061033001</v>
      </c>
      <c r="N746" s="3">
        <v>21.314553990610001</v>
      </c>
      <c r="O746" s="3">
        <v>76.431924882629005</v>
      </c>
      <c r="P746" s="8">
        <v>2.253521126761</v>
      </c>
    </row>
    <row r="747" spans="3:16" x14ac:dyDescent="0.2">
      <c r="C747" s="87"/>
      <c r="D747" s="89"/>
      <c r="E747" s="1" t="s">
        <v>26</v>
      </c>
      <c r="F747" s="2"/>
      <c r="G747" s="60">
        <v>520</v>
      </c>
      <c r="H747" s="72" t="str">
        <f t="shared" si="12"/>
        <v xml:space="preserve"> </v>
      </c>
      <c r="I747" s="11">
        <v>2.115384615385</v>
      </c>
      <c r="J747" s="3">
        <v>2.3076923076920002</v>
      </c>
      <c r="K747" s="3">
        <v>0.96153846153800004</v>
      </c>
      <c r="L747" s="3">
        <v>0.96153846153800004</v>
      </c>
      <c r="M747" s="3">
        <v>2.6923076923079998</v>
      </c>
      <c r="N747" s="3">
        <v>9.0384615384620002</v>
      </c>
      <c r="O747" s="3">
        <v>88.461538461537998</v>
      </c>
      <c r="P747" s="8">
        <v>2.5</v>
      </c>
    </row>
    <row r="748" spans="3:16" x14ac:dyDescent="0.2">
      <c r="C748" s="88" t="s">
        <v>27</v>
      </c>
      <c r="D748" s="88" t="s">
        <v>19</v>
      </c>
      <c r="E748" s="6" t="s">
        <v>28</v>
      </c>
      <c r="F748" s="5"/>
      <c r="G748" s="59">
        <v>147</v>
      </c>
      <c r="H748" s="71" t="str">
        <f t="shared" si="12"/>
        <v xml:space="preserve"> </v>
      </c>
      <c r="I748" s="12">
        <v>2.040816326531</v>
      </c>
      <c r="J748" s="4">
        <v>6.8027210884349998</v>
      </c>
      <c r="K748" s="4">
        <v>4.0816326530609999</v>
      </c>
      <c r="L748" s="4">
        <v>9.5238095238099998</v>
      </c>
      <c r="M748" s="4">
        <v>10.884353741497</v>
      </c>
      <c r="N748" s="4">
        <v>33.333333333333002</v>
      </c>
      <c r="O748" s="4">
        <v>65.306122448980005</v>
      </c>
      <c r="P748" s="13">
        <v>1.360544217687</v>
      </c>
    </row>
    <row r="749" spans="3:16" ht="24" x14ac:dyDescent="0.2">
      <c r="C749" s="87"/>
      <c r="D749" s="89"/>
      <c r="E749" s="1" t="s">
        <v>29</v>
      </c>
      <c r="F749" s="2"/>
      <c r="G749" s="60">
        <v>1706</v>
      </c>
      <c r="H749" s="72" t="str">
        <f t="shared" si="12"/>
        <v xml:space="preserve"> </v>
      </c>
      <c r="I749" s="11">
        <v>4.6307151230950003</v>
      </c>
      <c r="J749" s="3">
        <v>6.6236811254400001</v>
      </c>
      <c r="K749" s="3">
        <v>7.0926143024619996</v>
      </c>
      <c r="L749" s="3">
        <v>8.851113716295</v>
      </c>
      <c r="M749" s="3">
        <v>14.126611957795999</v>
      </c>
      <c r="N749" s="3">
        <v>41.324736225088003</v>
      </c>
      <c r="O749" s="3">
        <v>57.444314185228997</v>
      </c>
      <c r="P749" s="8">
        <v>1.2309495896830001</v>
      </c>
    </row>
    <row r="750" spans="3:16" ht="24" x14ac:dyDescent="0.2">
      <c r="C750" s="87"/>
      <c r="D750" s="89"/>
      <c r="E750" s="1" t="s">
        <v>30</v>
      </c>
      <c r="F750" s="2"/>
      <c r="G750" s="60">
        <v>137</v>
      </c>
      <c r="H750" s="72" t="str">
        <f t="shared" si="12"/>
        <v xml:space="preserve"> </v>
      </c>
      <c r="I750" s="11">
        <v>1.459854014599</v>
      </c>
      <c r="J750" s="3">
        <v>4.3795620437959997</v>
      </c>
      <c r="K750" s="3">
        <v>5.1094890510950002</v>
      </c>
      <c r="L750" s="3">
        <v>13.138686131387001</v>
      </c>
      <c r="M750" s="3">
        <v>21.897810218978002</v>
      </c>
      <c r="N750" s="3">
        <v>45.985401459854003</v>
      </c>
      <c r="O750" s="3">
        <v>51.824817518247997</v>
      </c>
      <c r="P750" s="8">
        <v>2.1897810218979998</v>
      </c>
    </row>
    <row r="751" spans="3:16" ht="24" x14ac:dyDescent="0.2">
      <c r="C751" s="87"/>
      <c r="D751" s="89"/>
      <c r="E751" s="1" t="s">
        <v>31</v>
      </c>
      <c r="F751" s="2"/>
      <c r="G751" s="60">
        <v>440</v>
      </c>
      <c r="H751" s="72" t="str">
        <f t="shared" si="12"/>
        <v xml:space="preserve"> </v>
      </c>
      <c r="I751" s="11">
        <v>2.0454545454550002</v>
      </c>
      <c r="J751" s="3">
        <v>2.9545454545449998</v>
      </c>
      <c r="K751" s="3">
        <v>3.181818181818</v>
      </c>
      <c r="L751" s="3">
        <v>3.181818181818</v>
      </c>
      <c r="M751" s="3">
        <v>7.0454545454549997</v>
      </c>
      <c r="N751" s="3">
        <v>18.409090909090999</v>
      </c>
      <c r="O751" s="3">
        <v>78.636363636363996</v>
      </c>
      <c r="P751" s="8">
        <v>2.9545454545449998</v>
      </c>
    </row>
    <row r="752" spans="3:16" x14ac:dyDescent="0.2">
      <c r="C752" s="87"/>
      <c r="D752" s="89"/>
      <c r="E752" s="1" t="s">
        <v>32</v>
      </c>
      <c r="F752" s="2"/>
      <c r="G752" s="60">
        <v>5</v>
      </c>
      <c r="H752" s="72" t="str">
        <f t="shared" si="12"/>
        <v>*</v>
      </c>
      <c r="I752" s="21">
        <v>0</v>
      </c>
      <c r="J752" s="3">
        <v>20</v>
      </c>
      <c r="K752" s="7">
        <v>0</v>
      </c>
      <c r="L752" s="3">
        <v>20</v>
      </c>
      <c r="M752" s="7">
        <v>0</v>
      </c>
      <c r="N752" s="3">
        <v>40</v>
      </c>
      <c r="O752" s="7">
        <v>0</v>
      </c>
      <c r="P752" s="8">
        <v>60</v>
      </c>
    </row>
    <row r="753" spans="3:16" x14ac:dyDescent="0.2">
      <c r="C753" s="87"/>
      <c r="D753" s="88" t="s">
        <v>14</v>
      </c>
      <c r="E753" s="6" t="s">
        <v>28</v>
      </c>
      <c r="F753" s="5"/>
      <c r="G753" s="59">
        <v>95</v>
      </c>
      <c r="H753" s="71" t="str">
        <f t="shared" si="12"/>
        <v xml:space="preserve"> </v>
      </c>
      <c r="I753" s="12">
        <v>2.1052631578950001</v>
      </c>
      <c r="J753" s="4">
        <v>8.4210526315790002</v>
      </c>
      <c r="K753" s="4">
        <v>6.3157894736840001</v>
      </c>
      <c r="L753" s="4">
        <v>8.4210526315790002</v>
      </c>
      <c r="M753" s="4">
        <v>12.631578947368</v>
      </c>
      <c r="N753" s="4">
        <v>37.894736842104997</v>
      </c>
      <c r="O753" s="4">
        <v>60</v>
      </c>
      <c r="P753" s="13">
        <v>2.1052631578950001</v>
      </c>
    </row>
    <row r="754" spans="3:16" ht="24" x14ac:dyDescent="0.2">
      <c r="C754" s="87"/>
      <c r="D754" s="89"/>
      <c r="E754" s="1" t="s">
        <v>29</v>
      </c>
      <c r="F754" s="2"/>
      <c r="G754" s="60">
        <v>953</v>
      </c>
      <c r="H754" s="72" t="str">
        <f t="shared" si="12"/>
        <v xml:space="preserve"> </v>
      </c>
      <c r="I754" s="11">
        <v>6.0860440713540003</v>
      </c>
      <c r="J754" s="3">
        <v>8.4994753410280008</v>
      </c>
      <c r="K754" s="3">
        <v>10.598111227702001</v>
      </c>
      <c r="L754" s="3">
        <v>12.277019937041</v>
      </c>
      <c r="M754" s="3">
        <v>11.752360965373001</v>
      </c>
      <c r="N754" s="3">
        <v>49.213011542497</v>
      </c>
      <c r="O754" s="3">
        <v>49.737670514165998</v>
      </c>
      <c r="P754" s="8">
        <v>1.0493179433369999</v>
      </c>
    </row>
    <row r="755" spans="3:16" ht="24" x14ac:dyDescent="0.2">
      <c r="C755" s="87"/>
      <c r="D755" s="89"/>
      <c r="E755" s="1" t="s">
        <v>30</v>
      </c>
      <c r="F755" s="2"/>
      <c r="G755" s="60">
        <v>60</v>
      </c>
      <c r="H755" s="72" t="str">
        <f t="shared" si="12"/>
        <v xml:space="preserve"> </v>
      </c>
      <c r="I755" s="11">
        <v>3.333333333333</v>
      </c>
      <c r="J755" s="3">
        <v>6.666666666667</v>
      </c>
      <c r="K755" s="3">
        <v>6.666666666667</v>
      </c>
      <c r="L755" s="3">
        <v>13.333333333333</v>
      </c>
      <c r="M755" s="3">
        <v>18.333333333333002</v>
      </c>
      <c r="N755" s="3">
        <v>48.333333333333002</v>
      </c>
      <c r="O755" s="3">
        <v>48.333333333333002</v>
      </c>
      <c r="P755" s="8">
        <v>3.333333333333</v>
      </c>
    </row>
    <row r="756" spans="3:16" ht="24" x14ac:dyDescent="0.2">
      <c r="C756" s="87"/>
      <c r="D756" s="89"/>
      <c r="E756" s="1" t="s">
        <v>31</v>
      </c>
      <c r="F756" s="2"/>
      <c r="G756" s="60">
        <v>77</v>
      </c>
      <c r="H756" s="72" t="str">
        <f t="shared" si="12"/>
        <v xml:space="preserve"> </v>
      </c>
      <c r="I756" s="11">
        <v>6.4935064935059996</v>
      </c>
      <c r="J756" s="3">
        <v>2.5974025974030002</v>
      </c>
      <c r="K756" s="3">
        <v>6.4935064935059996</v>
      </c>
      <c r="L756" s="3">
        <v>7.792207792208</v>
      </c>
      <c r="M756" s="3">
        <v>3.896103896104</v>
      </c>
      <c r="N756" s="3">
        <v>27.272727272727</v>
      </c>
      <c r="O756" s="3">
        <v>71.428571428571004</v>
      </c>
      <c r="P756" s="8">
        <v>1.298701298701</v>
      </c>
    </row>
    <row r="757" spans="3:16" x14ac:dyDescent="0.2">
      <c r="C757" s="87"/>
      <c r="D757" s="89"/>
      <c r="E757" s="1" t="s">
        <v>32</v>
      </c>
      <c r="F757" s="2"/>
      <c r="G757" s="60">
        <v>3</v>
      </c>
      <c r="H757" s="72" t="str">
        <f t="shared" si="12"/>
        <v>*</v>
      </c>
      <c r="I757" s="21">
        <v>0</v>
      </c>
      <c r="J757" s="3">
        <v>33.333333333333002</v>
      </c>
      <c r="K757" s="7">
        <v>0</v>
      </c>
      <c r="L757" s="7">
        <v>0</v>
      </c>
      <c r="M757" s="7">
        <v>0</v>
      </c>
      <c r="N757" s="3">
        <v>33.333333333333002</v>
      </c>
      <c r="O757" s="7">
        <v>0</v>
      </c>
      <c r="P757" s="8">
        <v>66.666666666666998</v>
      </c>
    </row>
    <row r="758" spans="3:16" x14ac:dyDescent="0.2">
      <c r="C758" s="87"/>
      <c r="D758" s="88" t="s">
        <v>15</v>
      </c>
      <c r="E758" s="6" t="s">
        <v>28</v>
      </c>
      <c r="F758" s="5"/>
      <c r="G758" s="59">
        <v>52</v>
      </c>
      <c r="H758" s="71" t="str">
        <f t="shared" si="12"/>
        <v xml:space="preserve"> </v>
      </c>
      <c r="I758" s="12">
        <v>1.923076923077</v>
      </c>
      <c r="J758" s="4">
        <v>3.8461538461539999</v>
      </c>
      <c r="K758" s="20">
        <v>0</v>
      </c>
      <c r="L758" s="4">
        <v>11.538461538462</v>
      </c>
      <c r="M758" s="4">
        <v>7.6923076923079998</v>
      </c>
      <c r="N758" s="4">
        <v>25</v>
      </c>
      <c r="O758" s="4">
        <v>75</v>
      </c>
      <c r="P758" s="27">
        <v>0</v>
      </c>
    </row>
    <row r="759" spans="3:16" ht="24" x14ac:dyDescent="0.2">
      <c r="C759" s="87"/>
      <c r="D759" s="89"/>
      <c r="E759" s="1" t="s">
        <v>29</v>
      </c>
      <c r="F759" s="2"/>
      <c r="G759" s="60">
        <v>753</v>
      </c>
      <c r="H759" s="72" t="str">
        <f t="shared" si="12"/>
        <v xml:space="preserve"> </v>
      </c>
      <c r="I759" s="11">
        <v>2.7888446215139999</v>
      </c>
      <c r="J759" s="3">
        <v>4.2496679946880001</v>
      </c>
      <c r="K759" s="3">
        <v>2.65604249668</v>
      </c>
      <c r="L759" s="3">
        <v>4.5152722443559998</v>
      </c>
      <c r="M759" s="3">
        <v>17.131474103586001</v>
      </c>
      <c r="N759" s="3">
        <v>31.341301460823001</v>
      </c>
      <c r="O759" s="3">
        <v>67.197875166003001</v>
      </c>
      <c r="P759" s="8">
        <v>1.4608233731739999</v>
      </c>
    </row>
    <row r="760" spans="3:16" ht="24" x14ac:dyDescent="0.2">
      <c r="C760" s="87"/>
      <c r="D760" s="89"/>
      <c r="E760" s="1" t="s">
        <v>30</v>
      </c>
      <c r="F760" s="2"/>
      <c r="G760" s="60">
        <v>77</v>
      </c>
      <c r="H760" s="72" t="str">
        <f t="shared" si="12"/>
        <v xml:space="preserve"> </v>
      </c>
      <c r="I760" s="21">
        <v>0</v>
      </c>
      <c r="J760" s="3">
        <v>2.5974025974030002</v>
      </c>
      <c r="K760" s="3">
        <v>3.896103896104</v>
      </c>
      <c r="L760" s="3">
        <v>12.987012987012999</v>
      </c>
      <c r="M760" s="3">
        <v>24.675324675325001</v>
      </c>
      <c r="N760" s="3">
        <v>44.155844155844001</v>
      </c>
      <c r="O760" s="3">
        <v>54.545454545455001</v>
      </c>
      <c r="P760" s="8">
        <v>1.298701298701</v>
      </c>
    </row>
    <row r="761" spans="3:16" ht="24" x14ac:dyDescent="0.2">
      <c r="C761" s="87"/>
      <c r="D761" s="89"/>
      <c r="E761" s="1" t="s">
        <v>31</v>
      </c>
      <c r="F761" s="2"/>
      <c r="G761" s="60">
        <v>363</v>
      </c>
      <c r="H761" s="72" t="str">
        <f t="shared" si="12"/>
        <v xml:space="preserve"> </v>
      </c>
      <c r="I761" s="11">
        <v>1.101928374656</v>
      </c>
      <c r="J761" s="3">
        <v>3.0303030303030001</v>
      </c>
      <c r="K761" s="3">
        <v>2.4793388429749998</v>
      </c>
      <c r="L761" s="3">
        <v>2.203856749311</v>
      </c>
      <c r="M761" s="3">
        <v>7.7134986225900004</v>
      </c>
      <c r="N761" s="3">
        <v>16.528925619835</v>
      </c>
      <c r="O761" s="3">
        <v>80.165289256197994</v>
      </c>
      <c r="P761" s="8">
        <v>3.305785123967</v>
      </c>
    </row>
    <row r="762" spans="3:16" x14ac:dyDescent="0.2">
      <c r="C762" s="87"/>
      <c r="D762" s="89"/>
      <c r="E762" s="1" t="s">
        <v>32</v>
      </c>
      <c r="F762" s="2"/>
      <c r="G762" s="60">
        <v>2</v>
      </c>
      <c r="H762" s="72" t="str">
        <f t="shared" si="12"/>
        <v>*</v>
      </c>
      <c r="I762" s="21">
        <v>0</v>
      </c>
      <c r="J762" s="7">
        <v>0</v>
      </c>
      <c r="K762" s="7">
        <v>0</v>
      </c>
      <c r="L762" s="3">
        <v>50</v>
      </c>
      <c r="M762" s="7">
        <v>0</v>
      </c>
      <c r="N762" s="3">
        <v>50</v>
      </c>
      <c r="O762" s="7">
        <v>0</v>
      </c>
      <c r="P762" s="8">
        <v>50</v>
      </c>
    </row>
    <row r="763" spans="3:16" x14ac:dyDescent="0.2">
      <c r="C763" s="88" t="s">
        <v>33</v>
      </c>
      <c r="D763" s="83" t="s">
        <v>17</v>
      </c>
      <c r="E763" s="6" t="s">
        <v>34</v>
      </c>
      <c r="F763" s="5"/>
      <c r="G763" s="59">
        <v>341</v>
      </c>
      <c r="H763" s="71" t="str">
        <f t="shared" si="12"/>
        <v xml:space="preserve"> </v>
      </c>
      <c r="I763" s="12">
        <v>5.5718475073310003</v>
      </c>
      <c r="J763" s="4">
        <v>5.2785923753670003</v>
      </c>
      <c r="K763" s="4">
        <v>4.105571847507</v>
      </c>
      <c r="L763" s="4">
        <v>7.0381231671549997</v>
      </c>
      <c r="M763" s="4">
        <v>9.0909090909089993</v>
      </c>
      <c r="N763" s="4">
        <v>31.085043988270002</v>
      </c>
      <c r="O763" s="4">
        <v>65.982404692082</v>
      </c>
      <c r="P763" s="13">
        <v>2.9325513196480002</v>
      </c>
    </row>
    <row r="764" spans="3:16" x14ac:dyDescent="0.2">
      <c r="C764" s="87"/>
      <c r="D764" s="84"/>
      <c r="E764" s="1" t="s">
        <v>35</v>
      </c>
      <c r="F764" s="2"/>
      <c r="G764" s="60">
        <v>1149</v>
      </c>
      <c r="H764" s="72" t="str">
        <f t="shared" si="12"/>
        <v xml:space="preserve"> </v>
      </c>
      <c r="I764" s="11">
        <v>2.785030461271</v>
      </c>
      <c r="J764" s="3">
        <v>5.1348999129679997</v>
      </c>
      <c r="K764" s="3">
        <v>6.3533507397740001</v>
      </c>
      <c r="L764" s="3">
        <v>6.6144473455180002</v>
      </c>
      <c r="M764" s="3">
        <v>14.621409921671001</v>
      </c>
      <c r="N764" s="3">
        <v>35.509138381200998</v>
      </c>
      <c r="O764" s="3">
        <v>62.837249782419001</v>
      </c>
      <c r="P764" s="8">
        <v>1.653611836379</v>
      </c>
    </row>
    <row r="765" spans="3:16" ht="24" x14ac:dyDescent="0.2">
      <c r="C765" s="87"/>
      <c r="D765" s="84"/>
      <c r="E765" s="1" t="s">
        <v>36</v>
      </c>
      <c r="F765" s="2"/>
      <c r="G765" s="60">
        <v>659</v>
      </c>
      <c r="H765" s="72" t="str">
        <f t="shared" si="12"/>
        <v xml:space="preserve"> </v>
      </c>
      <c r="I765" s="11">
        <v>5.7663125948409997</v>
      </c>
      <c r="J765" s="3">
        <v>6.828528072838</v>
      </c>
      <c r="K765" s="3">
        <v>6.9802731411229999</v>
      </c>
      <c r="L765" s="3">
        <v>10.62215477997</v>
      </c>
      <c r="M765" s="3">
        <v>12.746585735964</v>
      </c>
      <c r="N765" s="3">
        <v>42.943854324733998</v>
      </c>
      <c r="O765" s="3">
        <v>55.993930197269002</v>
      </c>
      <c r="P765" s="8">
        <v>1.0622154779969999</v>
      </c>
    </row>
    <row r="766" spans="3:16" x14ac:dyDescent="0.2">
      <c r="C766" s="87"/>
      <c r="D766" s="84"/>
      <c r="E766" s="1" t="s">
        <v>37</v>
      </c>
      <c r="F766" s="2"/>
      <c r="G766" s="60">
        <v>274</v>
      </c>
      <c r="H766" s="72" t="str">
        <f t="shared" si="12"/>
        <v xml:space="preserve"> </v>
      </c>
      <c r="I766" s="11">
        <v>1.459854014599</v>
      </c>
      <c r="J766" s="3">
        <v>6.9343065693429997</v>
      </c>
      <c r="K766" s="3">
        <v>5.4744525547449996</v>
      </c>
      <c r="L766" s="3">
        <v>9.4890510948909998</v>
      </c>
      <c r="M766" s="3">
        <v>12.408759124088</v>
      </c>
      <c r="N766" s="3">
        <v>35.766423357664003</v>
      </c>
      <c r="O766" s="3">
        <v>62.408759124088</v>
      </c>
      <c r="P766" s="8">
        <v>1.824817518248</v>
      </c>
    </row>
    <row r="767" spans="3:16" x14ac:dyDescent="0.2">
      <c r="C767" s="87"/>
      <c r="D767" s="84"/>
      <c r="E767" s="1" t="s">
        <v>32</v>
      </c>
      <c r="F767" s="2"/>
      <c r="G767" s="60">
        <v>12</v>
      </c>
      <c r="H767" s="72" t="str">
        <f t="shared" si="12"/>
        <v>*</v>
      </c>
      <c r="I767" s="21">
        <v>0</v>
      </c>
      <c r="J767" s="3">
        <v>16.666666666666998</v>
      </c>
      <c r="K767" s="7">
        <v>0</v>
      </c>
      <c r="L767" s="3">
        <v>16.666666666666998</v>
      </c>
      <c r="M767" s="3">
        <v>8.333333333333</v>
      </c>
      <c r="N767" s="3">
        <v>41.666666666666998</v>
      </c>
      <c r="O767" s="3">
        <v>50</v>
      </c>
      <c r="P767" s="8">
        <v>8.333333333333</v>
      </c>
    </row>
    <row r="768" spans="3:16" x14ac:dyDescent="0.2">
      <c r="C768" s="88" t="s">
        <v>38</v>
      </c>
      <c r="D768" s="83" t="s">
        <v>17</v>
      </c>
      <c r="E768" s="6" t="s">
        <v>39</v>
      </c>
      <c r="F768" s="5"/>
      <c r="G768" s="59">
        <v>368</v>
      </c>
      <c r="H768" s="71" t="str">
        <f t="shared" si="12"/>
        <v xml:space="preserve"> </v>
      </c>
      <c r="I768" s="12">
        <v>1.630434782609</v>
      </c>
      <c r="J768" s="4">
        <v>5.7065217391300003</v>
      </c>
      <c r="K768" s="4">
        <v>4.0760869565220004</v>
      </c>
      <c r="L768" s="4">
        <v>7.880434782609</v>
      </c>
      <c r="M768" s="4">
        <v>11.684782608696</v>
      </c>
      <c r="N768" s="4">
        <v>30.978260869564998</v>
      </c>
      <c r="O768" s="4">
        <v>66.576086956522005</v>
      </c>
      <c r="P768" s="13">
        <v>2.4456521739129999</v>
      </c>
    </row>
    <row r="769" spans="3:16" x14ac:dyDescent="0.2">
      <c r="C769" s="87"/>
      <c r="D769" s="84"/>
      <c r="E769" s="1" t="s">
        <v>40</v>
      </c>
      <c r="F769" s="2"/>
      <c r="G769" s="60">
        <v>1591</v>
      </c>
      <c r="H769" s="72" t="str">
        <f t="shared" si="12"/>
        <v xml:space="preserve"> </v>
      </c>
      <c r="I769" s="11">
        <v>4.6511627906979998</v>
      </c>
      <c r="J769" s="3">
        <v>6.6624764299179997</v>
      </c>
      <c r="K769" s="3">
        <v>7.1653048397230004</v>
      </c>
      <c r="L769" s="3">
        <v>8.7994971715899997</v>
      </c>
      <c r="M769" s="3">
        <v>14.330609679447001</v>
      </c>
      <c r="N769" s="3">
        <v>41.609050911376002</v>
      </c>
      <c r="O769" s="3">
        <v>57.196731615335999</v>
      </c>
      <c r="P769" s="8">
        <v>1.1942174732869999</v>
      </c>
    </row>
    <row r="770" spans="3:16" x14ac:dyDescent="0.2">
      <c r="C770" s="87"/>
      <c r="D770" s="84"/>
      <c r="E770" s="1" t="s">
        <v>41</v>
      </c>
      <c r="F770" s="2"/>
      <c r="G770" s="60">
        <v>151</v>
      </c>
      <c r="H770" s="72" t="str">
        <f t="shared" si="12"/>
        <v xml:space="preserve"> </v>
      </c>
      <c r="I770" s="11">
        <v>8.6092715231790002</v>
      </c>
      <c r="J770" s="3">
        <v>8.6092715231790002</v>
      </c>
      <c r="K770" s="3">
        <v>12.582781456954001</v>
      </c>
      <c r="L770" s="3">
        <v>12.582781456954001</v>
      </c>
      <c r="M770" s="3">
        <v>17.218543046358</v>
      </c>
      <c r="N770" s="3">
        <v>59.602649006622997</v>
      </c>
      <c r="O770" s="3">
        <v>39.735099337747997</v>
      </c>
      <c r="P770" s="8">
        <v>0.66225165562900001</v>
      </c>
    </row>
    <row r="771" spans="3:16" x14ac:dyDescent="0.2">
      <c r="C771" s="87"/>
      <c r="D771" s="84"/>
      <c r="E771" s="1" t="s">
        <v>42</v>
      </c>
      <c r="F771" s="2"/>
      <c r="G771" s="60">
        <v>884</v>
      </c>
      <c r="H771" s="72" t="str">
        <f t="shared" si="12"/>
        <v xml:space="preserve"> </v>
      </c>
      <c r="I771" s="11">
        <v>5.8823529411760003</v>
      </c>
      <c r="J771" s="3">
        <v>6.2217194570140002</v>
      </c>
      <c r="K771" s="3">
        <v>5.7692307692310001</v>
      </c>
      <c r="L771" s="3">
        <v>9.5022624434389993</v>
      </c>
      <c r="M771" s="3">
        <v>12.330316742080999</v>
      </c>
      <c r="N771" s="3">
        <v>39.705882352941003</v>
      </c>
      <c r="O771" s="3">
        <v>58.936651583710002</v>
      </c>
      <c r="P771" s="8">
        <v>1.357466063348</v>
      </c>
    </row>
    <row r="772" spans="3:16" x14ac:dyDescent="0.2">
      <c r="C772" s="87"/>
      <c r="D772" s="84"/>
      <c r="E772" s="1" t="s">
        <v>43</v>
      </c>
      <c r="F772" s="2"/>
      <c r="G772" s="60">
        <v>191</v>
      </c>
      <c r="H772" s="72" t="str">
        <f t="shared" si="12"/>
        <v xml:space="preserve"> </v>
      </c>
      <c r="I772" s="11">
        <v>12.565445026178001</v>
      </c>
      <c r="J772" s="3">
        <v>8.9005235602090007</v>
      </c>
      <c r="K772" s="3">
        <v>4.1884816753929996</v>
      </c>
      <c r="L772" s="3">
        <v>3.6649214659689999</v>
      </c>
      <c r="M772" s="3">
        <v>7.3298429319369998</v>
      </c>
      <c r="N772" s="3">
        <v>36.649214659686002</v>
      </c>
      <c r="O772" s="3">
        <v>61.780104712041997</v>
      </c>
      <c r="P772" s="8">
        <v>1.5706806282720001</v>
      </c>
    </row>
    <row r="773" spans="3:16" x14ac:dyDescent="0.2">
      <c r="C773" s="87"/>
      <c r="D773" s="84"/>
      <c r="E773" s="1" t="s">
        <v>44</v>
      </c>
      <c r="F773" s="2"/>
      <c r="G773" s="60">
        <v>239</v>
      </c>
      <c r="H773" s="72" t="str">
        <f t="shared" si="12"/>
        <v xml:space="preserve"> </v>
      </c>
      <c r="I773" s="11">
        <v>9.2050209205019993</v>
      </c>
      <c r="J773" s="3">
        <v>6.694560669456</v>
      </c>
      <c r="K773" s="3">
        <v>5.0209205020920002</v>
      </c>
      <c r="L773" s="3">
        <v>5.439330543933</v>
      </c>
      <c r="M773" s="3">
        <v>8.7866108786609995</v>
      </c>
      <c r="N773" s="3">
        <v>35.146443514643998</v>
      </c>
      <c r="O773" s="3">
        <v>63.179916317992003</v>
      </c>
      <c r="P773" s="8">
        <v>1.673640167364</v>
      </c>
    </row>
    <row r="774" spans="3:16" x14ac:dyDescent="0.2">
      <c r="C774" s="87"/>
      <c r="D774" s="84"/>
      <c r="E774" s="1" t="s">
        <v>45</v>
      </c>
      <c r="F774" s="2"/>
      <c r="G774" s="60">
        <v>58</v>
      </c>
      <c r="H774" s="72" t="str">
        <f t="shared" si="12"/>
        <v xml:space="preserve"> </v>
      </c>
      <c r="I774" s="11">
        <v>1.7241379310339999</v>
      </c>
      <c r="J774" s="3">
        <v>5.1724137931029999</v>
      </c>
      <c r="K774" s="3">
        <v>5.1724137931029999</v>
      </c>
      <c r="L774" s="3">
        <v>5.1724137931029999</v>
      </c>
      <c r="M774" s="3">
        <v>10.344827586207</v>
      </c>
      <c r="N774" s="3">
        <v>27.586206896552</v>
      </c>
      <c r="O774" s="3">
        <v>70.689655172414007</v>
      </c>
      <c r="P774" s="8">
        <v>1.7241379310339999</v>
      </c>
    </row>
    <row r="775" spans="3:16" x14ac:dyDescent="0.2">
      <c r="C775" s="87"/>
      <c r="D775" s="84"/>
      <c r="E775" s="1" t="s">
        <v>46</v>
      </c>
      <c r="F775" s="2"/>
      <c r="G775" s="60">
        <v>32</v>
      </c>
      <c r="H775" s="72" t="str">
        <f t="shared" si="12"/>
        <v>*</v>
      </c>
      <c r="I775" s="11">
        <v>3.125</v>
      </c>
      <c r="J775" s="3">
        <v>6.25</v>
      </c>
      <c r="K775" s="3">
        <v>9.375</v>
      </c>
      <c r="L775" s="3">
        <v>6.25</v>
      </c>
      <c r="M775" s="7">
        <v>0</v>
      </c>
      <c r="N775" s="3">
        <v>25</v>
      </c>
      <c r="O775" s="3">
        <v>71.875</v>
      </c>
      <c r="P775" s="8">
        <v>3.125</v>
      </c>
    </row>
    <row r="776" spans="3:16" x14ac:dyDescent="0.2">
      <c r="C776" s="87"/>
      <c r="D776" s="84"/>
      <c r="E776" s="1" t="s">
        <v>32</v>
      </c>
      <c r="F776" s="2"/>
      <c r="G776" s="60">
        <v>50</v>
      </c>
      <c r="H776" s="72" t="str">
        <f t="shared" si="12"/>
        <v xml:space="preserve"> </v>
      </c>
      <c r="I776" s="21">
        <v>0</v>
      </c>
      <c r="J776" s="3">
        <v>2</v>
      </c>
      <c r="K776" s="3">
        <v>4</v>
      </c>
      <c r="L776" s="3">
        <v>6</v>
      </c>
      <c r="M776" s="3">
        <v>12</v>
      </c>
      <c r="N776" s="3">
        <v>24</v>
      </c>
      <c r="O776" s="3">
        <v>64</v>
      </c>
      <c r="P776" s="8">
        <v>12</v>
      </c>
    </row>
    <row r="777" spans="3:16" ht="24" x14ac:dyDescent="0.2">
      <c r="C777" s="88" t="s">
        <v>47</v>
      </c>
      <c r="D777" s="83" t="s">
        <v>17</v>
      </c>
      <c r="E777" s="6" t="s">
        <v>48</v>
      </c>
      <c r="F777" s="5"/>
      <c r="G777" s="59">
        <v>93</v>
      </c>
      <c r="H777" s="71" t="str">
        <f t="shared" si="12"/>
        <v xml:space="preserve"> </v>
      </c>
      <c r="I777" s="12">
        <v>100</v>
      </c>
      <c r="J777" s="20">
        <v>0</v>
      </c>
      <c r="K777" s="20">
        <v>0</v>
      </c>
      <c r="L777" s="20">
        <v>0</v>
      </c>
      <c r="M777" s="20">
        <v>0</v>
      </c>
      <c r="N777" s="4">
        <v>100</v>
      </c>
      <c r="O777" s="20">
        <v>0</v>
      </c>
      <c r="P777" s="27">
        <v>0</v>
      </c>
    </row>
    <row r="778" spans="3:16" ht="24" x14ac:dyDescent="0.2">
      <c r="C778" s="87"/>
      <c r="D778" s="84"/>
      <c r="E778" s="1" t="s">
        <v>49</v>
      </c>
      <c r="F778" s="2"/>
      <c r="G778" s="60">
        <v>143</v>
      </c>
      <c r="H778" s="72" t="str">
        <f t="shared" si="12"/>
        <v xml:space="preserve"> </v>
      </c>
      <c r="I778" s="21">
        <v>0</v>
      </c>
      <c r="J778" s="3">
        <v>100</v>
      </c>
      <c r="K778" s="7">
        <v>0</v>
      </c>
      <c r="L778" s="7">
        <v>0</v>
      </c>
      <c r="M778" s="7">
        <v>0</v>
      </c>
      <c r="N778" s="3">
        <v>100</v>
      </c>
      <c r="O778" s="7">
        <v>0</v>
      </c>
      <c r="P778" s="14">
        <v>0</v>
      </c>
    </row>
    <row r="779" spans="3:16" x14ac:dyDescent="0.2">
      <c r="C779" s="87"/>
      <c r="D779" s="84"/>
      <c r="E779" s="1" t="s">
        <v>50</v>
      </c>
      <c r="F779" s="2"/>
      <c r="G779" s="60">
        <v>148</v>
      </c>
      <c r="H779" s="72" t="str">
        <f t="shared" si="12"/>
        <v xml:space="preserve"> </v>
      </c>
      <c r="I779" s="21">
        <v>0</v>
      </c>
      <c r="J779" s="7">
        <v>0</v>
      </c>
      <c r="K779" s="3">
        <v>100</v>
      </c>
      <c r="L779" s="7">
        <v>0</v>
      </c>
      <c r="M779" s="7">
        <v>0</v>
      </c>
      <c r="N779" s="3">
        <v>100</v>
      </c>
      <c r="O779" s="7">
        <v>0</v>
      </c>
      <c r="P779" s="14">
        <v>0</v>
      </c>
    </row>
    <row r="780" spans="3:16" x14ac:dyDescent="0.2">
      <c r="C780" s="87"/>
      <c r="D780" s="84"/>
      <c r="E780" s="1" t="s">
        <v>51</v>
      </c>
      <c r="F780" s="2"/>
      <c r="G780" s="60">
        <v>198</v>
      </c>
      <c r="H780" s="72" t="str">
        <f t="shared" si="12"/>
        <v xml:space="preserve"> </v>
      </c>
      <c r="I780" s="21">
        <v>0</v>
      </c>
      <c r="J780" s="7">
        <v>0</v>
      </c>
      <c r="K780" s="7">
        <v>0</v>
      </c>
      <c r="L780" s="3">
        <v>100</v>
      </c>
      <c r="M780" s="7">
        <v>0</v>
      </c>
      <c r="N780" s="3">
        <v>100</v>
      </c>
      <c r="O780" s="7">
        <v>0</v>
      </c>
      <c r="P780" s="14">
        <v>0</v>
      </c>
    </row>
    <row r="781" spans="3:16" ht="24" x14ac:dyDescent="0.2">
      <c r="C781" s="87"/>
      <c r="D781" s="84"/>
      <c r="E781" s="1" t="s">
        <v>52</v>
      </c>
      <c r="F781" s="2"/>
      <c r="G781" s="60">
        <v>318</v>
      </c>
      <c r="H781" s="72" t="str">
        <f t="shared" si="12"/>
        <v xml:space="preserve"> </v>
      </c>
      <c r="I781" s="21">
        <v>0</v>
      </c>
      <c r="J781" s="7">
        <v>0</v>
      </c>
      <c r="K781" s="7">
        <v>0</v>
      </c>
      <c r="L781" s="7">
        <v>0</v>
      </c>
      <c r="M781" s="3">
        <v>100</v>
      </c>
      <c r="N781" s="3">
        <v>100</v>
      </c>
      <c r="O781" s="7">
        <v>0</v>
      </c>
      <c r="P781" s="14">
        <v>0</v>
      </c>
    </row>
    <row r="782" spans="3:16" ht="24" x14ac:dyDescent="0.2">
      <c r="C782" s="87"/>
      <c r="D782" s="84"/>
      <c r="E782" s="1" t="s">
        <v>53</v>
      </c>
      <c r="F782" s="2"/>
      <c r="G782" s="60">
        <v>900</v>
      </c>
      <c r="H782" s="72" t="str">
        <f t="shared" si="12"/>
        <v xml:space="preserve"> </v>
      </c>
      <c r="I782" s="11">
        <v>10.333333333333</v>
      </c>
      <c r="J782" s="3">
        <v>15.888888888888999</v>
      </c>
      <c r="K782" s="3">
        <v>16.444444444443999</v>
      </c>
      <c r="L782" s="3">
        <v>22</v>
      </c>
      <c r="M782" s="3">
        <v>35.333333333333002</v>
      </c>
      <c r="N782" s="3">
        <v>100</v>
      </c>
      <c r="O782" s="7">
        <v>0</v>
      </c>
      <c r="P782" s="14">
        <v>0</v>
      </c>
    </row>
    <row r="783" spans="3:16" ht="24" x14ac:dyDescent="0.2">
      <c r="C783" s="87"/>
      <c r="D783" s="84"/>
      <c r="E783" s="1" t="s">
        <v>54</v>
      </c>
      <c r="F783" s="2"/>
      <c r="G783" s="60">
        <v>1493</v>
      </c>
      <c r="H783" s="72" t="str">
        <f t="shared" si="12"/>
        <v xml:space="preserve"> </v>
      </c>
      <c r="I783" s="21">
        <v>0</v>
      </c>
      <c r="J783" s="7">
        <v>0</v>
      </c>
      <c r="K783" s="7">
        <v>0</v>
      </c>
      <c r="L783" s="7">
        <v>0</v>
      </c>
      <c r="M783" s="7">
        <v>0</v>
      </c>
      <c r="N783" s="7">
        <v>0</v>
      </c>
      <c r="O783" s="3">
        <v>100</v>
      </c>
      <c r="P783" s="14">
        <v>0</v>
      </c>
    </row>
    <row r="784" spans="3:16" x14ac:dyDescent="0.2">
      <c r="C784" s="87"/>
      <c r="D784" s="84"/>
      <c r="E784" s="1" t="s">
        <v>32</v>
      </c>
      <c r="F784" s="2"/>
      <c r="G784" s="60">
        <v>42</v>
      </c>
      <c r="H784" s="72" t="str">
        <f t="shared" si="12"/>
        <v>*</v>
      </c>
      <c r="I784" s="21">
        <v>0</v>
      </c>
      <c r="J784" s="7">
        <v>0</v>
      </c>
      <c r="K784" s="7">
        <v>0</v>
      </c>
      <c r="L784" s="7">
        <v>0</v>
      </c>
      <c r="M784" s="7">
        <v>0</v>
      </c>
      <c r="N784" s="7">
        <v>0</v>
      </c>
      <c r="O784" s="7">
        <v>0</v>
      </c>
      <c r="P784" s="8">
        <v>100</v>
      </c>
    </row>
    <row r="785" spans="3:16" ht="24" x14ac:dyDescent="0.2">
      <c r="C785" s="88" t="s">
        <v>55</v>
      </c>
      <c r="D785" s="83" t="s">
        <v>17</v>
      </c>
      <c r="E785" s="6" t="s">
        <v>48</v>
      </c>
      <c r="F785" s="5"/>
      <c r="G785" s="59">
        <v>118</v>
      </c>
      <c r="H785" s="71" t="str">
        <f t="shared" si="12"/>
        <v xml:space="preserve"> </v>
      </c>
      <c r="I785" s="12">
        <v>39.830508474576</v>
      </c>
      <c r="J785" s="4">
        <v>1.6949152542370001</v>
      </c>
      <c r="K785" s="4">
        <v>0.84745762711899997</v>
      </c>
      <c r="L785" s="4">
        <v>0.84745762711899997</v>
      </c>
      <c r="M785" s="4">
        <v>4.2372881355930003</v>
      </c>
      <c r="N785" s="4">
        <v>47.457627118643998</v>
      </c>
      <c r="O785" s="4">
        <v>50.847457627118999</v>
      </c>
      <c r="P785" s="13">
        <v>1.6949152542370001</v>
      </c>
    </row>
    <row r="786" spans="3:16" ht="24" x14ac:dyDescent="0.2">
      <c r="C786" s="87"/>
      <c r="D786" s="84"/>
      <c r="E786" s="1" t="s">
        <v>49</v>
      </c>
      <c r="F786" s="2"/>
      <c r="G786" s="60">
        <v>262</v>
      </c>
      <c r="H786" s="72" t="str">
        <f t="shared" si="12"/>
        <v xml:space="preserve"> </v>
      </c>
      <c r="I786" s="11">
        <v>0.76335877862599999</v>
      </c>
      <c r="J786" s="3">
        <v>38.931297709924003</v>
      </c>
      <c r="K786" s="3">
        <v>2.2900763358780001</v>
      </c>
      <c r="L786" s="3">
        <v>2.2900763358780001</v>
      </c>
      <c r="M786" s="3">
        <v>8.3969465648850008</v>
      </c>
      <c r="N786" s="3">
        <v>52.671755725190998</v>
      </c>
      <c r="O786" s="3">
        <v>45.801526717557003</v>
      </c>
      <c r="P786" s="8">
        <v>1.526717557252</v>
      </c>
    </row>
    <row r="787" spans="3:16" x14ac:dyDescent="0.2">
      <c r="C787" s="87"/>
      <c r="D787" s="84"/>
      <c r="E787" s="1" t="s">
        <v>50</v>
      </c>
      <c r="F787" s="2"/>
      <c r="G787" s="60">
        <v>486</v>
      </c>
      <c r="H787" s="72" t="str">
        <f t="shared" si="12"/>
        <v xml:space="preserve"> </v>
      </c>
      <c r="I787" s="11">
        <v>3.2921810699590002</v>
      </c>
      <c r="J787" s="3">
        <v>3.086419753086</v>
      </c>
      <c r="K787" s="3">
        <v>24.691358024690999</v>
      </c>
      <c r="L787" s="3">
        <v>2.880658436214</v>
      </c>
      <c r="M787" s="3">
        <v>9.8765432098769992</v>
      </c>
      <c r="N787" s="3">
        <v>43.827160493827002</v>
      </c>
      <c r="O787" s="3">
        <v>55.144032921810997</v>
      </c>
      <c r="P787" s="8">
        <v>1.028806584362</v>
      </c>
    </row>
    <row r="788" spans="3:16" x14ac:dyDescent="0.2">
      <c r="C788" s="87"/>
      <c r="D788" s="84"/>
      <c r="E788" s="1" t="s">
        <v>51</v>
      </c>
      <c r="F788" s="2"/>
      <c r="G788" s="60">
        <v>888</v>
      </c>
      <c r="H788" s="72" t="str">
        <f t="shared" ref="H788:H835" si="13">IF(G788&lt;49,"*"," ")</f>
        <v xml:space="preserve"> </v>
      </c>
      <c r="I788" s="11">
        <v>2.7027027027030002</v>
      </c>
      <c r="J788" s="3">
        <v>2.1396396396399999</v>
      </c>
      <c r="K788" s="3">
        <v>2.1396396396399999</v>
      </c>
      <c r="L788" s="3">
        <v>19.481981981981999</v>
      </c>
      <c r="M788" s="3">
        <v>14.864864864865</v>
      </c>
      <c r="N788" s="3">
        <v>41.328828828829003</v>
      </c>
      <c r="O788" s="3">
        <v>57.657657657658</v>
      </c>
      <c r="P788" s="8">
        <v>1.0135135135140001</v>
      </c>
    </row>
    <row r="789" spans="3:16" ht="24" x14ac:dyDescent="0.2">
      <c r="C789" s="87"/>
      <c r="D789" s="84"/>
      <c r="E789" s="1" t="s">
        <v>52</v>
      </c>
      <c r="F789" s="2"/>
      <c r="G789" s="60">
        <v>323</v>
      </c>
      <c r="H789" s="72" t="str">
        <f t="shared" si="13"/>
        <v xml:space="preserve"> </v>
      </c>
      <c r="I789" s="11">
        <v>0.61919504644000001</v>
      </c>
      <c r="J789" s="3">
        <v>0.92879256965900003</v>
      </c>
      <c r="K789" s="3">
        <v>0.30959752322</v>
      </c>
      <c r="L789" s="3">
        <v>0.61919504644000001</v>
      </c>
      <c r="M789" s="3">
        <v>31.888544891641001</v>
      </c>
      <c r="N789" s="3">
        <v>34.365325077399</v>
      </c>
      <c r="O789" s="3">
        <v>63.467492260062002</v>
      </c>
      <c r="P789" s="8">
        <v>2.167182662539</v>
      </c>
    </row>
    <row r="790" spans="3:16" x14ac:dyDescent="0.2">
      <c r="C790" s="87"/>
      <c r="D790" s="84"/>
      <c r="E790" s="1" t="s">
        <v>56</v>
      </c>
      <c r="F790" s="2"/>
      <c r="G790" s="60">
        <v>275</v>
      </c>
      <c r="H790" s="72" t="str">
        <f t="shared" si="13"/>
        <v xml:space="preserve"> </v>
      </c>
      <c r="I790" s="11">
        <v>0.72727272727299996</v>
      </c>
      <c r="J790" s="3">
        <v>0.72727272727299996</v>
      </c>
      <c r="K790" s="3">
        <v>0.36363636363599999</v>
      </c>
      <c r="L790" s="7">
        <v>0</v>
      </c>
      <c r="M790" s="3">
        <v>2.5454545454550002</v>
      </c>
      <c r="N790" s="3">
        <v>4.363636363636</v>
      </c>
      <c r="O790" s="3">
        <v>94.181818181818002</v>
      </c>
      <c r="P790" s="8">
        <v>1.4545454545450001</v>
      </c>
    </row>
    <row r="791" spans="3:16" x14ac:dyDescent="0.2">
      <c r="C791" s="87"/>
      <c r="D791" s="84"/>
      <c r="E791" s="1" t="s">
        <v>57</v>
      </c>
      <c r="F791" s="2"/>
      <c r="G791" s="60">
        <v>32</v>
      </c>
      <c r="H791" s="72" t="str">
        <f t="shared" si="13"/>
        <v>*</v>
      </c>
      <c r="I791" s="21">
        <v>0</v>
      </c>
      <c r="J791" s="7">
        <v>0</v>
      </c>
      <c r="K791" s="7">
        <v>0</v>
      </c>
      <c r="L791" s="7">
        <v>0</v>
      </c>
      <c r="M791" s="7">
        <v>0</v>
      </c>
      <c r="N791" s="7">
        <v>0</v>
      </c>
      <c r="O791" s="3">
        <v>96.875</v>
      </c>
      <c r="P791" s="8">
        <v>3.125</v>
      </c>
    </row>
    <row r="792" spans="3:16" x14ac:dyDescent="0.2">
      <c r="C792" s="87"/>
      <c r="D792" s="84"/>
      <c r="E792" s="1" t="s">
        <v>32</v>
      </c>
      <c r="F792" s="2"/>
      <c r="G792" s="60">
        <v>51</v>
      </c>
      <c r="H792" s="72" t="str">
        <f t="shared" si="13"/>
        <v xml:space="preserve"> </v>
      </c>
      <c r="I792" s="21">
        <v>0</v>
      </c>
      <c r="J792" s="7">
        <v>0</v>
      </c>
      <c r="K792" s="7">
        <v>0</v>
      </c>
      <c r="L792" s="3">
        <v>3.9215686274510002</v>
      </c>
      <c r="M792" s="3">
        <v>1.9607843137250001</v>
      </c>
      <c r="N792" s="3">
        <v>5.8823529411760003</v>
      </c>
      <c r="O792" s="3">
        <v>74.509803921569002</v>
      </c>
      <c r="P792" s="8">
        <v>19.607843137254999</v>
      </c>
    </row>
    <row r="793" spans="3:16" x14ac:dyDescent="0.2">
      <c r="C793" s="88" t="s">
        <v>58</v>
      </c>
      <c r="D793" s="83" t="s">
        <v>17</v>
      </c>
      <c r="E793" s="6" t="s">
        <v>59</v>
      </c>
      <c r="F793" s="5"/>
      <c r="G793" s="59">
        <v>1814</v>
      </c>
      <c r="H793" s="71" t="str">
        <f t="shared" si="13"/>
        <v xml:space="preserve"> </v>
      </c>
      <c r="I793" s="12">
        <v>5.1267916207280004</v>
      </c>
      <c r="J793" s="4">
        <v>6.8357221609699996</v>
      </c>
      <c r="K793" s="4">
        <v>5.7331863285560001</v>
      </c>
      <c r="L793" s="4">
        <v>6.725468577729</v>
      </c>
      <c r="M793" s="4">
        <v>12.513781697904999</v>
      </c>
      <c r="N793" s="4">
        <v>36.934950385888001</v>
      </c>
      <c r="O793" s="4">
        <v>61.245865490627999</v>
      </c>
      <c r="P793" s="13">
        <v>1.819184123484</v>
      </c>
    </row>
    <row r="794" spans="3:16" ht="24" x14ac:dyDescent="0.2">
      <c r="C794" s="87"/>
      <c r="D794" s="84"/>
      <c r="E794" s="1" t="s">
        <v>60</v>
      </c>
      <c r="F794" s="2"/>
      <c r="G794" s="60">
        <v>307</v>
      </c>
      <c r="H794" s="72" t="str">
        <f t="shared" si="13"/>
        <v xml:space="preserve"> </v>
      </c>
      <c r="I794" s="21">
        <v>0</v>
      </c>
      <c r="J794" s="3">
        <v>2.9315960912049999</v>
      </c>
      <c r="K794" s="3">
        <v>5.8631921824099997</v>
      </c>
      <c r="L794" s="3">
        <v>12.052117263844</v>
      </c>
      <c r="M794" s="3">
        <v>16.938110749185999</v>
      </c>
      <c r="N794" s="3">
        <v>37.785016286645003</v>
      </c>
      <c r="O794" s="3">
        <v>60.912052117263997</v>
      </c>
      <c r="P794" s="8">
        <v>1.302931596091</v>
      </c>
    </row>
    <row r="795" spans="3:16" x14ac:dyDescent="0.2">
      <c r="C795" s="87"/>
      <c r="D795" s="84"/>
      <c r="E795" s="1" t="s">
        <v>61</v>
      </c>
      <c r="F795" s="2"/>
      <c r="G795" s="60">
        <v>49</v>
      </c>
      <c r="H795" s="72" t="s">
        <v>679</v>
      </c>
      <c r="I795" s="21">
        <v>0</v>
      </c>
      <c r="J795" s="3">
        <v>8.1632653061219997</v>
      </c>
      <c r="K795" s="3">
        <v>4.0816326530609999</v>
      </c>
      <c r="L795" s="3">
        <v>6.1224489795919999</v>
      </c>
      <c r="M795" s="3">
        <v>10.204081632653001</v>
      </c>
      <c r="N795" s="3">
        <v>28.571428571428999</v>
      </c>
      <c r="O795" s="3">
        <v>69.387755102040998</v>
      </c>
      <c r="P795" s="8">
        <v>2.040816326531</v>
      </c>
    </row>
    <row r="796" spans="3:16" ht="36" x14ac:dyDescent="0.2">
      <c r="C796" s="87"/>
      <c r="D796" s="84"/>
      <c r="E796" s="1" t="s">
        <v>62</v>
      </c>
      <c r="F796" s="2"/>
      <c r="G796" s="60">
        <v>211</v>
      </c>
      <c r="H796" s="72" t="str">
        <f t="shared" si="13"/>
        <v xml:space="preserve"> </v>
      </c>
      <c r="I796" s="21">
        <v>0</v>
      </c>
      <c r="J796" s="3">
        <v>2.3696682464449998</v>
      </c>
      <c r="K796" s="3">
        <v>6.635071090047</v>
      </c>
      <c r="L796" s="3">
        <v>14.691943127962</v>
      </c>
      <c r="M796" s="3">
        <v>15.63981042654</v>
      </c>
      <c r="N796" s="3">
        <v>39.336492890994997</v>
      </c>
      <c r="O796" s="3">
        <v>59.715639810427</v>
      </c>
      <c r="P796" s="8">
        <v>0.94786729857800001</v>
      </c>
    </row>
    <row r="797" spans="3:16" ht="24" x14ac:dyDescent="0.2">
      <c r="C797" s="87"/>
      <c r="D797" s="84"/>
      <c r="E797" s="1" t="s">
        <v>63</v>
      </c>
      <c r="F797" s="2"/>
      <c r="G797" s="60">
        <v>8</v>
      </c>
      <c r="H797" s="72" t="str">
        <f t="shared" si="13"/>
        <v>*</v>
      </c>
      <c r="I797" s="21">
        <v>0</v>
      </c>
      <c r="J797" s="7">
        <v>0</v>
      </c>
      <c r="K797" s="3">
        <v>62.5</v>
      </c>
      <c r="L797" s="3">
        <v>25</v>
      </c>
      <c r="M797" s="7">
        <v>0</v>
      </c>
      <c r="N797" s="3">
        <v>87.5</v>
      </c>
      <c r="O797" s="3">
        <v>12.5</v>
      </c>
      <c r="P797" s="14">
        <v>0</v>
      </c>
    </row>
    <row r="798" spans="3:16" x14ac:dyDescent="0.2">
      <c r="C798" s="87"/>
      <c r="D798" s="84"/>
      <c r="E798" s="1" t="s">
        <v>64</v>
      </c>
      <c r="F798" s="2"/>
      <c r="G798" s="60">
        <v>24</v>
      </c>
      <c r="H798" s="72" t="str">
        <f t="shared" si="13"/>
        <v>*</v>
      </c>
      <c r="I798" s="21">
        <v>0</v>
      </c>
      <c r="J798" s="7">
        <v>0</v>
      </c>
      <c r="K798" s="3">
        <v>8.333333333333</v>
      </c>
      <c r="L798" s="7">
        <v>0</v>
      </c>
      <c r="M798" s="3">
        <v>4.166666666667</v>
      </c>
      <c r="N798" s="3">
        <v>12.5</v>
      </c>
      <c r="O798" s="3">
        <v>87.5</v>
      </c>
      <c r="P798" s="14">
        <v>0</v>
      </c>
    </row>
    <row r="799" spans="3:16" x14ac:dyDescent="0.2">
      <c r="C799" s="87"/>
      <c r="D799" s="84"/>
      <c r="E799" s="1" t="s">
        <v>46</v>
      </c>
      <c r="F799" s="2"/>
      <c r="G799" s="60">
        <v>17</v>
      </c>
      <c r="H799" s="72" t="str">
        <f t="shared" si="13"/>
        <v>*</v>
      </c>
      <c r="I799" s="21">
        <v>0</v>
      </c>
      <c r="J799" s="3">
        <v>5.8823529411760003</v>
      </c>
      <c r="K799" s="3">
        <v>17.647058823529001</v>
      </c>
      <c r="L799" s="3">
        <v>5.8823529411760003</v>
      </c>
      <c r="M799" s="7">
        <v>0</v>
      </c>
      <c r="N799" s="3">
        <v>29.411764705882</v>
      </c>
      <c r="O799" s="3">
        <v>70.588235294117993</v>
      </c>
      <c r="P799" s="14">
        <v>0</v>
      </c>
    </row>
    <row r="800" spans="3:16" x14ac:dyDescent="0.2">
      <c r="C800" s="87"/>
      <c r="D800" s="84"/>
      <c r="E800" s="1" t="s">
        <v>32</v>
      </c>
      <c r="F800" s="2"/>
      <c r="G800" s="60">
        <v>5</v>
      </c>
      <c r="H800" s="72" t="str">
        <f t="shared" si="13"/>
        <v>*</v>
      </c>
      <c r="I800" s="21">
        <v>0</v>
      </c>
      <c r="J800" s="7">
        <v>0</v>
      </c>
      <c r="K800" s="7">
        <v>0</v>
      </c>
      <c r="L800" s="3">
        <v>40</v>
      </c>
      <c r="M800" s="7">
        <v>0</v>
      </c>
      <c r="N800" s="3">
        <v>40</v>
      </c>
      <c r="O800" s="3">
        <v>20</v>
      </c>
      <c r="P800" s="8">
        <v>40</v>
      </c>
    </row>
    <row r="801" spans="3:16" x14ac:dyDescent="0.2">
      <c r="C801" s="87"/>
      <c r="D801" s="84"/>
      <c r="E801" s="1" t="s">
        <v>65</v>
      </c>
      <c r="F801" s="2"/>
      <c r="G801" s="60">
        <v>2121</v>
      </c>
      <c r="H801" s="72" t="str">
        <f t="shared" si="13"/>
        <v xml:space="preserve"> </v>
      </c>
      <c r="I801" s="11">
        <v>4.3847241867040001</v>
      </c>
      <c r="J801" s="3">
        <v>6.2706270627059997</v>
      </c>
      <c r="K801" s="3">
        <v>5.7520037718059998</v>
      </c>
      <c r="L801" s="3">
        <v>7.4964639321069999</v>
      </c>
      <c r="M801" s="3">
        <v>13.154172560113</v>
      </c>
      <c r="N801" s="3">
        <v>37.057991513437003</v>
      </c>
      <c r="O801" s="3">
        <v>61.197548326261</v>
      </c>
      <c r="P801" s="8">
        <v>1.744460160302</v>
      </c>
    </row>
    <row r="802" spans="3:16" x14ac:dyDescent="0.2">
      <c r="C802" s="87"/>
      <c r="D802" s="84"/>
      <c r="E802" s="1" t="s">
        <v>66</v>
      </c>
      <c r="F802" s="2"/>
      <c r="G802" s="60">
        <v>260</v>
      </c>
      <c r="H802" s="72" t="str">
        <f t="shared" si="13"/>
        <v xml:space="preserve"> </v>
      </c>
      <c r="I802" s="21">
        <v>0</v>
      </c>
      <c r="J802" s="3">
        <v>3.4615384615379998</v>
      </c>
      <c r="K802" s="3">
        <v>6.1538461538459996</v>
      </c>
      <c r="L802" s="3">
        <v>13.076923076923</v>
      </c>
      <c r="M802" s="3">
        <v>14.615384615385</v>
      </c>
      <c r="N802" s="3">
        <v>37.307692307692001</v>
      </c>
      <c r="O802" s="3">
        <v>61.538461538462002</v>
      </c>
      <c r="P802" s="8">
        <v>1.1538461538460001</v>
      </c>
    </row>
    <row r="803" spans="3:16" ht="24" x14ac:dyDescent="0.2">
      <c r="C803" s="88" t="s">
        <v>67</v>
      </c>
      <c r="D803" s="83" t="s">
        <v>17</v>
      </c>
      <c r="E803" s="6" t="s">
        <v>68</v>
      </c>
      <c r="F803" s="5"/>
      <c r="G803" s="59">
        <v>303</v>
      </c>
      <c r="H803" s="71" t="str">
        <f t="shared" si="13"/>
        <v xml:space="preserve"> </v>
      </c>
      <c r="I803" s="12">
        <v>4.290429042904</v>
      </c>
      <c r="J803" s="4">
        <v>6.9306930693069999</v>
      </c>
      <c r="K803" s="4">
        <v>13.531353135313999</v>
      </c>
      <c r="L803" s="4">
        <v>6.6006600660070003</v>
      </c>
      <c r="M803" s="4">
        <v>12.211221122112001</v>
      </c>
      <c r="N803" s="4">
        <v>43.564356435644001</v>
      </c>
      <c r="O803" s="4">
        <v>54.785478547855</v>
      </c>
      <c r="P803" s="13">
        <v>1.6501650165020001</v>
      </c>
    </row>
    <row r="804" spans="3:16" ht="36" x14ac:dyDescent="0.2">
      <c r="C804" s="87"/>
      <c r="D804" s="84"/>
      <c r="E804" s="1" t="s">
        <v>69</v>
      </c>
      <c r="F804" s="2"/>
      <c r="G804" s="60">
        <v>1347</v>
      </c>
      <c r="H804" s="72" t="str">
        <f t="shared" si="13"/>
        <v xml:space="preserve"> </v>
      </c>
      <c r="I804" s="11">
        <v>4.6028210838900003</v>
      </c>
      <c r="J804" s="3">
        <v>5.6421677802519996</v>
      </c>
      <c r="K804" s="3">
        <v>5.6421677802519996</v>
      </c>
      <c r="L804" s="3">
        <v>8.3147735708979997</v>
      </c>
      <c r="M804" s="3">
        <v>11.729769858946</v>
      </c>
      <c r="N804" s="3">
        <v>35.931700074238996</v>
      </c>
      <c r="O804" s="3">
        <v>62.657757980698001</v>
      </c>
      <c r="P804" s="8">
        <v>1.4105419450629999</v>
      </c>
    </row>
    <row r="805" spans="3:16" ht="24" x14ac:dyDescent="0.2">
      <c r="C805" s="87"/>
      <c r="D805" s="84"/>
      <c r="E805" s="1" t="s">
        <v>70</v>
      </c>
      <c r="F805" s="2"/>
      <c r="G805" s="60">
        <v>596</v>
      </c>
      <c r="H805" s="72" t="str">
        <f t="shared" si="13"/>
        <v xml:space="preserve"> </v>
      </c>
      <c r="I805" s="11">
        <v>2.5167785234900002</v>
      </c>
      <c r="J805" s="3">
        <v>5.3691275167789998</v>
      </c>
      <c r="K805" s="3">
        <v>4.3624161073829999</v>
      </c>
      <c r="L805" s="3">
        <v>9.2281879194630001</v>
      </c>
      <c r="M805" s="3">
        <v>16.442953020133999</v>
      </c>
      <c r="N805" s="3">
        <v>37.919463087247998</v>
      </c>
      <c r="O805" s="3">
        <v>60.738255033557003</v>
      </c>
      <c r="P805" s="8">
        <v>1.342281879195</v>
      </c>
    </row>
    <row r="806" spans="3:16" ht="24" x14ac:dyDescent="0.2">
      <c r="C806" s="87"/>
      <c r="D806" s="84"/>
      <c r="E806" s="1" t="s">
        <v>71</v>
      </c>
      <c r="F806" s="2"/>
      <c r="G806" s="60">
        <v>181</v>
      </c>
      <c r="H806" s="72" t="str">
        <f t="shared" si="13"/>
        <v xml:space="preserve"> </v>
      </c>
      <c r="I806" s="11">
        <v>1.657458563536</v>
      </c>
      <c r="J806" s="3">
        <v>7.1823204419889999</v>
      </c>
      <c r="K806" s="3">
        <v>2.7624309392269999</v>
      </c>
      <c r="L806" s="3">
        <v>6.0773480662979997</v>
      </c>
      <c r="M806" s="3">
        <v>13.259668508287</v>
      </c>
      <c r="N806" s="3">
        <v>30.939226519337002</v>
      </c>
      <c r="O806" s="3">
        <v>65.193370165746003</v>
      </c>
      <c r="P806" s="8">
        <v>3.867403314917</v>
      </c>
    </row>
    <row r="807" spans="3:16" x14ac:dyDescent="0.2">
      <c r="C807" s="87"/>
      <c r="D807" s="84"/>
      <c r="E807" s="1" t="s">
        <v>32</v>
      </c>
      <c r="F807" s="2"/>
      <c r="G807" s="60">
        <v>8</v>
      </c>
      <c r="H807" s="72" t="str">
        <f t="shared" si="13"/>
        <v>*</v>
      </c>
      <c r="I807" s="21">
        <v>0</v>
      </c>
      <c r="J807" s="3">
        <v>12.5</v>
      </c>
      <c r="K807" s="7">
        <v>0</v>
      </c>
      <c r="L807" s="7">
        <v>0</v>
      </c>
      <c r="M807" s="3">
        <v>12.5</v>
      </c>
      <c r="N807" s="3">
        <v>25</v>
      </c>
      <c r="O807" s="3">
        <v>37.5</v>
      </c>
      <c r="P807" s="8">
        <v>37.5</v>
      </c>
    </row>
    <row r="808" spans="3:16" ht="24" x14ac:dyDescent="0.2">
      <c r="C808" s="88" t="s">
        <v>72</v>
      </c>
      <c r="D808" s="83" t="s">
        <v>17</v>
      </c>
      <c r="E808" s="6" t="s">
        <v>73</v>
      </c>
      <c r="F808" s="5"/>
      <c r="G808" s="59">
        <v>52</v>
      </c>
      <c r="H808" s="71" t="str">
        <f t="shared" si="13"/>
        <v xml:space="preserve"> </v>
      </c>
      <c r="I808" s="12">
        <v>5.7692307692310001</v>
      </c>
      <c r="J808" s="4">
        <v>7.6923076923079998</v>
      </c>
      <c r="K808" s="4">
        <v>1.923076923077</v>
      </c>
      <c r="L808" s="20">
        <v>0</v>
      </c>
      <c r="M808" s="4">
        <v>9.6153846153850004</v>
      </c>
      <c r="N808" s="4">
        <v>25</v>
      </c>
      <c r="O808" s="4">
        <v>71.153846153846004</v>
      </c>
      <c r="P808" s="13">
        <v>3.8461538461539999</v>
      </c>
    </row>
    <row r="809" spans="3:16" ht="36" x14ac:dyDescent="0.2">
      <c r="C809" s="87"/>
      <c r="D809" s="84"/>
      <c r="E809" s="1" t="s">
        <v>74</v>
      </c>
      <c r="F809" s="2"/>
      <c r="G809" s="60">
        <v>186</v>
      </c>
      <c r="H809" s="72" t="str">
        <f t="shared" si="13"/>
        <v xml:space="preserve"> </v>
      </c>
      <c r="I809" s="11">
        <v>2.6881720430109999</v>
      </c>
      <c r="J809" s="3">
        <v>3.7634408602149998</v>
      </c>
      <c r="K809" s="3">
        <v>1.0752688172039999</v>
      </c>
      <c r="L809" s="7">
        <v>0</v>
      </c>
      <c r="M809" s="3">
        <v>9.1397849462370004</v>
      </c>
      <c r="N809" s="3">
        <v>16.666666666666998</v>
      </c>
      <c r="O809" s="3">
        <v>79.569892473118003</v>
      </c>
      <c r="P809" s="8">
        <v>3.7634408602149998</v>
      </c>
    </row>
    <row r="810" spans="3:16" ht="36" x14ac:dyDescent="0.2">
      <c r="C810" s="87"/>
      <c r="D810" s="84"/>
      <c r="E810" s="1" t="s">
        <v>75</v>
      </c>
      <c r="F810" s="2"/>
      <c r="G810" s="60">
        <v>336</v>
      </c>
      <c r="H810" s="72" t="str">
        <f t="shared" si="13"/>
        <v xml:space="preserve"> </v>
      </c>
      <c r="I810" s="11">
        <v>4.166666666667</v>
      </c>
      <c r="J810" s="3">
        <v>5.6547619047620001</v>
      </c>
      <c r="K810" s="3">
        <v>0.89285714285700002</v>
      </c>
      <c r="L810" s="3">
        <v>3.2738095238099998</v>
      </c>
      <c r="M810" s="3">
        <v>13.988095238094999</v>
      </c>
      <c r="N810" s="3">
        <v>27.976190476189998</v>
      </c>
      <c r="O810" s="3">
        <v>69.047619047618994</v>
      </c>
      <c r="P810" s="8">
        <v>2.9761904761900002</v>
      </c>
    </row>
    <row r="811" spans="3:16" ht="36" x14ac:dyDescent="0.2">
      <c r="C811" s="87"/>
      <c r="D811" s="84"/>
      <c r="E811" s="1" t="s">
        <v>76</v>
      </c>
      <c r="F811" s="2"/>
      <c r="G811" s="60">
        <v>411</v>
      </c>
      <c r="H811" s="72" t="str">
        <f t="shared" si="13"/>
        <v xml:space="preserve"> </v>
      </c>
      <c r="I811" s="11">
        <v>2.1897810218979998</v>
      </c>
      <c r="J811" s="3">
        <v>5.8394160583939998</v>
      </c>
      <c r="K811" s="3">
        <v>3.4063260340629999</v>
      </c>
      <c r="L811" s="3">
        <v>3.649635036496</v>
      </c>
      <c r="M811" s="3">
        <v>12.408759124088</v>
      </c>
      <c r="N811" s="3">
        <v>27.493917274939001</v>
      </c>
      <c r="O811" s="3">
        <v>71.289537712894997</v>
      </c>
      <c r="P811" s="8">
        <v>1.2165450121650001</v>
      </c>
    </row>
    <row r="812" spans="3:16" ht="36" x14ac:dyDescent="0.2">
      <c r="C812" s="87"/>
      <c r="D812" s="84"/>
      <c r="E812" s="1" t="s">
        <v>77</v>
      </c>
      <c r="F812" s="2"/>
      <c r="G812" s="60">
        <v>425</v>
      </c>
      <c r="H812" s="72" t="str">
        <f t="shared" si="13"/>
        <v xml:space="preserve"> </v>
      </c>
      <c r="I812" s="11">
        <v>5.1764705882350004</v>
      </c>
      <c r="J812" s="3">
        <v>4.7058823529409999</v>
      </c>
      <c r="K812" s="3">
        <v>3.5294117647059999</v>
      </c>
      <c r="L812" s="3">
        <v>6.8235294117649996</v>
      </c>
      <c r="M812" s="3">
        <v>14.352941176471001</v>
      </c>
      <c r="N812" s="3">
        <v>34.588235294118</v>
      </c>
      <c r="O812" s="3">
        <v>64.470588235294002</v>
      </c>
      <c r="P812" s="8">
        <v>0.94117647058800002</v>
      </c>
    </row>
    <row r="813" spans="3:16" ht="36" x14ac:dyDescent="0.2">
      <c r="C813" s="87"/>
      <c r="D813" s="84"/>
      <c r="E813" s="1" t="s">
        <v>78</v>
      </c>
      <c r="F813" s="2"/>
      <c r="G813" s="60">
        <v>328</v>
      </c>
      <c r="H813" s="72" t="str">
        <f t="shared" si="13"/>
        <v xml:space="preserve"> </v>
      </c>
      <c r="I813" s="11">
        <v>3.0487804878050002</v>
      </c>
      <c r="J813" s="3">
        <v>6.4024390243899996</v>
      </c>
      <c r="K813" s="3">
        <v>5.7926829268290003</v>
      </c>
      <c r="L813" s="3">
        <v>8.8414634146339992</v>
      </c>
      <c r="M813" s="3">
        <v>14.329268292683</v>
      </c>
      <c r="N813" s="3">
        <v>38.414634146341001</v>
      </c>
      <c r="O813" s="3">
        <v>59.451219512195003</v>
      </c>
      <c r="P813" s="8">
        <v>2.134146341463</v>
      </c>
    </row>
    <row r="814" spans="3:16" ht="36" x14ac:dyDescent="0.2">
      <c r="C814" s="87"/>
      <c r="D814" s="84"/>
      <c r="E814" s="1" t="s">
        <v>79</v>
      </c>
      <c r="F814" s="2"/>
      <c r="G814" s="60">
        <v>294</v>
      </c>
      <c r="H814" s="72" t="str">
        <f t="shared" si="13"/>
        <v xml:space="preserve"> </v>
      </c>
      <c r="I814" s="11">
        <v>2.3809523809519999</v>
      </c>
      <c r="J814" s="3">
        <v>3.7414965986389999</v>
      </c>
      <c r="K814" s="3">
        <v>8.8435374149660007</v>
      </c>
      <c r="L814" s="3">
        <v>18.707482993197001</v>
      </c>
      <c r="M814" s="3">
        <v>17.687074829932001</v>
      </c>
      <c r="N814" s="3">
        <v>51.360544217687</v>
      </c>
      <c r="O814" s="3">
        <v>48.299319727891003</v>
      </c>
      <c r="P814" s="8">
        <v>0.34013605442200001</v>
      </c>
    </row>
    <row r="815" spans="3:16" ht="36" x14ac:dyDescent="0.2">
      <c r="C815" s="87"/>
      <c r="D815" s="84"/>
      <c r="E815" s="1" t="s">
        <v>80</v>
      </c>
      <c r="F815" s="2"/>
      <c r="G815" s="60">
        <v>194</v>
      </c>
      <c r="H815" s="72" t="str">
        <f t="shared" si="13"/>
        <v xml:space="preserve"> </v>
      </c>
      <c r="I815" s="11">
        <v>7.7319587628870003</v>
      </c>
      <c r="J815" s="3">
        <v>8.7628865979379995</v>
      </c>
      <c r="K815" s="3">
        <v>15.463917525773001</v>
      </c>
      <c r="L815" s="3">
        <v>22.680412371134</v>
      </c>
      <c r="M815" s="3">
        <v>13.40206185567</v>
      </c>
      <c r="N815" s="3">
        <v>68.041237113402005</v>
      </c>
      <c r="O815" s="3">
        <v>31.443298969072</v>
      </c>
      <c r="P815" s="8">
        <v>0.51546391752599996</v>
      </c>
    </row>
    <row r="816" spans="3:16" ht="36" x14ac:dyDescent="0.2">
      <c r="C816" s="87"/>
      <c r="D816" s="84"/>
      <c r="E816" s="1" t="s">
        <v>81</v>
      </c>
      <c r="F816" s="2"/>
      <c r="G816" s="60">
        <v>50</v>
      </c>
      <c r="H816" s="72" t="str">
        <f t="shared" si="13"/>
        <v xml:space="preserve"> </v>
      </c>
      <c r="I816" s="11">
        <v>6</v>
      </c>
      <c r="J816" s="3">
        <v>22</v>
      </c>
      <c r="K816" s="3">
        <v>24</v>
      </c>
      <c r="L816" s="3">
        <v>18</v>
      </c>
      <c r="M816" s="3">
        <v>6</v>
      </c>
      <c r="N816" s="3">
        <v>76</v>
      </c>
      <c r="O816" s="3">
        <v>24</v>
      </c>
      <c r="P816" s="14">
        <v>0</v>
      </c>
    </row>
    <row r="817" spans="3:16" ht="24" x14ac:dyDescent="0.2">
      <c r="C817" s="87"/>
      <c r="D817" s="84"/>
      <c r="E817" s="1" t="s">
        <v>82</v>
      </c>
      <c r="F817" s="2"/>
      <c r="G817" s="60">
        <v>48</v>
      </c>
      <c r="H817" s="72" t="str">
        <f t="shared" si="13"/>
        <v>*</v>
      </c>
      <c r="I817" s="11">
        <v>6.25</v>
      </c>
      <c r="J817" s="3">
        <v>10.416666666667</v>
      </c>
      <c r="K817" s="3">
        <v>50</v>
      </c>
      <c r="L817" s="3">
        <v>8.333333333333</v>
      </c>
      <c r="M817" s="3">
        <v>12.5</v>
      </c>
      <c r="N817" s="3">
        <v>87.5</v>
      </c>
      <c r="O817" s="3">
        <v>12.5</v>
      </c>
      <c r="P817" s="14">
        <v>0</v>
      </c>
    </row>
    <row r="818" spans="3:16" x14ac:dyDescent="0.2">
      <c r="C818" s="87"/>
      <c r="D818" s="84"/>
      <c r="E818" s="1" t="s">
        <v>83</v>
      </c>
      <c r="F818" s="2"/>
      <c r="G818" s="60">
        <v>46</v>
      </c>
      <c r="H818" s="72" t="str">
        <f t="shared" si="13"/>
        <v>*</v>
      </c>
      <c r="I818" s="21">
        <v>0</v>
      </c>
      <c r="J818" s="7">
        <v>0</v>
      </c>
      <c r="K818" s="7">
        <v>0</v>
      </c>
      <c r="L818" s="7">
        <v>0</v>
      </c>
      <c r="M818" s="7">
        <v>0</v>
      </c>
      <c r="N818" s="7">
        <v>0</v>
      </c>
      <c r="O818" s="3">
        <v>100</v>
      </c>
      <c r="P818" s="14">
        <v>0</v>
      </c>
    </row>
    <row r="819" spans="3:16" x14ac:dyDescent="0.2">
      <c r="C819" s="87"/>
      <c r="D819" s="84"/>
      <c r="E819" s="1" t="s">
        <v>32</v>
      </c>
      <c r="F819" s="2"/>
      <c r="G819" s="60">
        <v>65</v>
      </c>
      <c r="H819" s="72" t="str">
        <f t="shared" si="13"/>
        <v xml:space="preserve"> </v>
      </c>
      <c r="I819" s="11">
        <v>3.0769230769229998</v>
      </c>
      <c r="J819" s="3">
        <v>6.1538461538459996</v>
      </c>
      <c r="K819" s="3">
        <v>3.0769230769229998</v>
      </c>
      <c r="L819" s="3">
        <v>3.0769230769229998</v>
      </c>
      <c r="M819" s="3">
        <v>4.6153846153850004</v>
      </c>
      <c r="N819" s="3">
        <v>20</v>
      </c>
      <c r="O819" s="3">
        <v>72.307692307691994</v>
      </c>
      <c r="P819" s="8">
        <v>7.6923076923079998</v>
      </c>
    </row>
    <row r="820" spans="3:16" x14ac:dyDescent="0.2">
      <c r="C820" s="88" t="s">
        <v>84</v>
      </c>
      <c r="D820" s="83" t="s">
        <v>17</v>
      </c>
      <c r="E820" s="6" t="s">
        <v>85</v>
      </c>
      <c r="F820" s="5"/>
      <c r="G820" s="59">
        <v>315</v>
      </c>
      <c r="H820" s="71" t="str">
        <f t="shared" si="13"/>
        <v xml:space="preserve"> </v>
      </c>
      <c r="I820" s="12">
        <v>2.8571428571430002</v>
      </c>
      <c r="J820" s="4">
        <v>8.2539682539680008</v>
      </c>
      <c r="K820" s="4">
        <v>10.793650793651</v>
      </c>
      <c r="L820" s="4">
        <v>12.698412698413</v>
      </c>
      <c r="M820" s="4">
        <v>17.777777777777999</v>
      </c>
      <c r="N820" s="4">
        <v>52.380952380952003</v>
      </c>
      <c r="O820" s="4">
        <v>44.761904761905001</v>
      </c>
      <c r="P820" s="13">
        <v>2.8571428571430002</v>
      </c>
    </row>
    <row r="821" spans="3:16" x14ac:dyDescent="0.2">
      <c r="C821" s="87"/>
      <c r="D821" s="84"/>
      <c r="E821" s="1" t="s">
        <v>86</v>
      </c>
      <c r="F821" s="2"/>
      <c r="G821" s="60">
        <v>493</v>
      </c>
      <c r="H821" s="72" t="str">
        <f t="shared" si="13"/>
        <v xml:space="preserve"> </v>
      </c>
      <c r="I821" s="11">
        <v>5.2738336714000003</v>
      </c>
      <c r="J821" s="3">
        <v>6.0851926977690001</v>
      </c>
      <c r="K821" s="3">
        <v>6.4908722109530004</v>
      </c>
      <c r="L821" s="3">
        <v>10.750507099390999</v>
      </c>
      <c r="M821" s="3">
        <v>16.430020283975999</v>
      </c>
      <c r="N821" s="3">
        <v>45.030425963489002</v>
      </c>
      <c r="O821" s="3">
        <v>53.752535496957002</v>
      </c>
      <c r="P821" s="8">
        <v>1.217038539554</v>
      </c>
    </row>
    <row r="822" spans="3:16" x14ac:dyDescent="0.2">
      <c r="C822" s="87"/>
      <c r="D822" s="84"/>
      <c r="E822" s="1" t="s">
        <v>87</v>
      </c>
      <c r="F822" s="2"/>
      <c r="G822" s="60">
        <v>981</v>
      </c>
      <c r="H822" s="72" t="str">
        <f t="shared" si="13"/>
        <v xml:space="preserve"> </v>
      </c>
      <c r="I822" s="11">
        <v>4.5871559633030001</v>
      </c>
      <c r="J822" s="3">
        <v>5.3007135575940003</v>
      </c>
      <c r="K822" s="3">
        <v>6.4220183486240003</v>
      </c>
      <c r="L822" s="3">
        <v>8.1549439347600003</v>
      </c>
      <c r="M822" s="3">
        <v>13.761467889907999</v>
      </c>
      <c r="N822" s="3">
        <v>38.226299694189997</v>
      </c>
      <c r="O822" s="3">
        <v>60.346585117227001</v>
      </c>
      <c r="P822" s="8">
        <v>1.427115188583</v>
      </c>
    </row>
    <row r="823" spans="3:16" x14ac:dyDescent="0.2">
      <c r="C823" s="87"/>
      <c r="D823" s="84"/>
      <c r="E823" s="1" t="s">
        <v>88</v>
      </c>
      <c r="F823" s="2"/>
      <c r="G823" s="60">
        <v>525</v>
      </c>
      <c r="H823" s="72" t="str">
        <f t="shared" si="13"/>
        <v xml:space="preserve"> </v>
      </c>
      <c r="I823" s="11">
        <v>2.4761904761900002</v>
      </c>
      <c r="J823" s="3">
        <v>5.7142857142860004</v>
      </c>
      <c r="K823" s="3">
        <v>3.2380952380950001</v>
      </c>
      <c r="L823" s="3">
        <v>4.3809523809520003</v>
      </c>
      <c r="M823" s="3">
        <v>7.8095238095240003</v>
      </c>
      <c r="N823" s="3">
        <v>23.619047619048001</v>
      </c>
      <c r="O823" s="3">
        <v>74.666666666666998</v>
      </c>
      <c r="P823" s="8">
        <v>1.714285714286</v>
      </c>
    </row>
    <row r="824" spans="3:16" x14ac:dyDescent="0.2">
      <c r="C824" s="87"/>
      <c r="D824" s="84"/>
      <c r="E824" s="1" t="s">
        <v>89</v>
      </c>
      <c r="F824" s="2"/>
      <c r="G824" s="60">
        <v>113</v>
      </c>
      <c r="H824" s="72" t="str">
        <f t="shared" si="13"/>
        <v xml:space="preserve"> </v>
      </c>
      <c r="I824" s="21">
        <v>0</v>
      </c>
      <c r="J824" s="3">
        <v>2.654867256637</v>
      </c>
      <c r="K824" s="3">
        <v>1.769911504425</v>
      </c>
      <c r="L824" s="3">
        <v>1.769911504425</v>
      </c>
      <c r="M824" s="3">
        <v>3.53982300885</v>
      </c>
      <c r="N824" s="3">
        <v>9.7345132743360008</v>
      </c>
      <c r="O824" s="3">
        <v>86.725663716813997</v>
      </c>
      <c r="P824" s="8">
        <v>3.53982300885</v>
      </c>
    </row>
    <row r="825" spans="3:16" x14ac:dyDescent="0.2">
      <c r="C825" s="87"/>
      <c r="D825" s="84"/>
      <c r="E825" s="1" t="s">
        <v>32</v>
      </c>
      <c r="F825" s="2"/>
      <c r="G825" s="60">
        <v>8</v>
      </c>
      <c r="H825" s="72" t="str">
        <f t="shared" si="13"/>
        <v>*</v>
      </c>
      <c r="I825" s="21">
        <v>0</v>
      </c>
      <c r="J825" s="3">
        <v>25</v>
      </c>
      <c r="K825" s="7">
        <v>0</v>
      </c>
      <c r="L825" s="7">
        <v>0</v>
      </c>
      <c r="M825" s="3">
        <v>12.5</v>
      </c>
      <c r="N825" s="3">
        <v>37.5</v>
      </c>
      <c r="O825" s="3">
        <v>62.5</v>
      </c>
      <c r="P825" s="14">
        <v>0</v>
      </c>
    </row>
    <row r="826" spans="3:16" ht="24" x14ac:dyDescent="0.2">
      <c r="C826" s="88" t="s">
        <v>90</v>
      </c>
      <c r="D826" s="83" t="s">
        <v>17</v>
      </c>
      <c r="E826" s="6" t="s">
        <v>91</v>
      </c>
      <c r="F826" s="5"/>
      <c r="G826" s="59">
        <v>608</v>
      </c>
      <c r="H826" s="71" t="str">
        <f t="shared" si="13"/>
        <v xml:space="preserve"> </v>
      </c>
      <c r="I826" s="12">
        <v>1.3157894736839999</v>
      </c>
      <c r="J826" s="4">
        <v>6.25</v>
      </c>
      <c r="K826" s="4">
        <v>8.0592105263160008</v>
      </c>
      <c r="L826" s="4">
        <v>9.7039473684209998</v>
      </c>
      <c r="M826" s="4">
        <v>12.993421052632</v>
      </c>
      <c r="N826" s="4">
        <v>38.322368421053</v>
      </c>
      <c r="O826" s="4">
        <v>59.539473684211004</v>
      </c>
      <c r="P826" s="13">
        <v>2.1381578947370001</v>
      </c>
    </row>
    <row r="827" spans="3:16" ht="24" x14ac:dyDescent="0.2">
      <c r="C827" s="87"/>
      <c r="D827" s="84"/>
      <c r="E827" s="1" t="s">
        <v>92</v>
      </c>
      <c r="F827" s="2"/>
      <c r="G827" s="60">
        <v>1036</v>
      </c>
      <c r="H827" s="72" t="str">
        <f t="shared" si="13"/>
        <v xml:space="preserve"> </v>
      </c>
      <c r="I827" s="11">
        <v>1.737451737452</v>
      </c>
      <c r="J827" s="3">
        <v>5.0193050193050004</v>
      </c>
      <c r="K827" s="3">
        <v>5.8880308880310004</v>
      </c>
      <c r="L827" s="3">
        <v>7.6254826254830004</v>
      </c>
      <c r="M827" s="3">
        <v>13.610038610039</v>
      </c>
      <c r="N827" s="3">
        <v>33.880308880309002</v>
      </c>
      <c r="O827" s="3">
        <v>64.382239382239007</v>
      </c>
      <c r="P827" s="8">
        <v>1.737451737452</v>
      </c>
    </row>
    <row r="828" spans="3:16" ht="24" x14ac:dyDescent="0.2">
      <c r="C828" s="87"/>
      <c r="D828" s="84"/>
      <c r="E828" s="1" t="s">
        <v>93</v>
      </c>
      <c r="F828" s="2"/>
      <c r="G828" s="60">
        <v>567</v>
      </c>
      <c r="H828" s="72" t="str">
        <f t="shared" si="13"/>
        <v xml:space="preserve"> </v>
      </c>
      <c r="I828" s="11">
        <v>8.2892416225750001</v>
      </c>
      <c r="J828" s="3">
        <v>5.8201058201059999</v>
      </c>
      <c r="K828" s="3">
        <v>5.2910052910049998</v>
      </c>
      <c r="L828" s="3">
        <v>7.4074074074069998</v>
      </c>
      <c r="M828" s="3">
        <v>13.051146384480001</v>
      </c>
      <c r="N828" s="3">
        <v>39.858906525572998</v>
      </c>
      <c r="O828" s="3">
        <v>58.906525573191999</v>
      </c>
      <c r="P828" s="8">
        <v>1.2345679012349999</v>
      </c>
    </row>
    <row r="829" spans="3:16" x14ac:dyDescent="0.2">
      <c r="C829" s="87"/>
      <c r="D829" s="84"/>
      <c r="E829" s="1" t="s">
        <v>94</v>
      </c>
      <c r="F829" s="2"/>
      <c r="G829" s="60">
        <v>224</v>
      </c>
      <c r="H829" s="72" t="str">
        <f t="shared" si="13"/>
        <v xml:space="preserve"> </v>
      </c>
      <c r="I829" s="11">
        <v>8.9285714285710007</v>
      </c>
      <c r="J829" s="3">
        <v>8.9285714285710007</v>
      </c>
      <c r="K829" s="3">
        <v>3.5714285714290002</v>
      </c>
      <c r="L829" s="3">
        <v>8.0357142857140005</v>
      </c>
      <c r="M829" s="3">
        <v>10.714285714286</v>
      </c>
      <c r="N829" s="3">
        <v>40.178571428570997</v>
      </c>
      <c r="O829" s="3">
        <v>58.035714285714</v>
      </c>
      <c r="P829" s="8">
        <v>1.785714285714</v>
      </c>
    </row>
    <row r="830" spans="3:16" x14ac:dyDescent="0.2">
      <c r="C830" s="88" t="s">
        <v>95</v>
      </c>
      <c r="D830" s="83" t="s">
        <v>17</v>
      </c>
      <c r="E830" s="6" t="s">
        <v>96</v>
      </c>
      <c r="F830" s="5"/>
      <c r="G830" s="59">
        <v>308</v>
      </c>
      <c r="H830" s="71" t="str">
        <f t="shared" si="13"/>
        <v xml:space="preserve"> </v>
      </c>
      <c r="I830" s="12">
        <v>7.1428571428570002</v>
      </c>
      <c r="J830" s="4">
        <v>4.8701298701300004</v>
      </c>
      <c r="K830" s="4">
        <v>5.844155844156</v>
      </c>
      <c r="L830" s="4">
        <v>7.4675324675320001</v>
      </c>
      <c r="M830" s="4">
        <v>9.0909090909089993</v>
      </c>
      <c r="N830" s="4">
        <v>34.415584415584</v>
      </c>
      <c r="O830" s="4">
        <v>63.311688311688002</v>
      </c>
      <c r="P830" s="13">
        <v>2.2727272727269998</v>
      </c>
    </row>
    <row r="831" spans="3:16" x14ac:dyDescent="0.2">
      <c r="C831" s="89"/>
      <c r="D831" s="84"/>
      <c r="E831" s="1" t="s">
        <v>97</v>
      </c>
      <c r="F831" s="2"/>
      <c r="G831" s="60">
        <v>728</v>
      </c>
      <c r="H831" s="72" t="str">
        <f t="shared" si="13"/>
        <v xml:space="preserve"> </v>
      </c>
      <c r="I831" s="11">
        <v>2.7472527472529999</v>
      </c>
      <c r="J831" s="3">
        <v>6.3186813186809996</v>
      </c>
      <c r="K831" s="3">
        <v>6.3186813186809996</v>
      </c>
      <c r="L831" s="3">
        <v>9.8901098901100006</v>
      </c>
      <c r="M831" s="3">
        <v>15.109890109889999</v>
      </c>
      <c r="N831" s="3">
        <v>40.384615384615003</v>
      </c>
      <c r="O831" s="3">
        <v>58.379120879120997</v>
      </c>
      <c r="P831" s="8">
        <v>1.2362637362640001</v>
      </c>
    </row>
    <row r="832" spans="3:16" ht="24" x14ac:dyDescent="0.2">
      <c r="C832" s="89"/>
      <c r="D832" s="84"/>
      <c r="E832" s="1" t="s">
        <v>98</v>
      </c>
      <c r="F832" s="2"/>
      <c r="G832" s="60">
        <v>474</v>
      </c>
      <c r="H832" s="72" t="str">
        <f t="shared" si="13"/>
        <v xml:space="preserve"> </v>
      </c>
      <c r="I832" s="11">
        <v>4.0084388185649997</v>
      </c>
      <c r="J832" s="3">
        <v>6.3291139240509997</v>
      </c>
      <c r="K832" s="3">
        <v>5.6962025316459997</v>
      </c>
      <c r="L832" s="3">
        <v>7.1729957805910001</v>
      </c>
      <c r="M832" s="3">
        <v>12.025316455696</v>
      </c>
      <c r="N832" s="3">
        <v>35.232067510549001</v>
      </c>
      <c r="O832" s="3">
        <v>63.713080168776003</v>
      </c>
      <c r="P832" s="8">
        <v>1.054852320675</v>
      </c>
    </row>
    <row r="833" spans="2:16" x14ac:dyDescent="0.2">
      <c r="C833" s="89"/>
      <c r="D833" s="84"/>
      <c r="E833" s="1" t="s">
        <v>99</v>
      </c>
      <c r="F833" s="2"/>
      <c r="G833" s="60">
        <v>402</v>
      </c>
      <c r="H833" s="72" t="str">
        <f t="shared" si="13"/>
        <v xml:space="preserve"> </v>
      </c>
      <c r="I833" s="11">
        <v>0.49751243781100002</v>
      </c>
      <c r="J833" s="3">
        <v>5.9701492537309999</v>
      </c>
      <c r="K833" s="3">
        <v>6.2189054726370001</v>
      </c>
      <c r="L833" s="3">
        <v>7.2139303482589998</v>
      </c>
      <c r="M833" s="3">
        <v>13.681592039801</v>
      </c>
      <c r="N833" s="3">
        <v>33.582089552238997</v>
      </c>
      <c r="O833" s="3">
        <v>64.427860696517001</v>
      </c>
      <c r="P833" s="8">
        <v>1.9900497512440001</v>
      </c>
    </row>
    <row r="834" spans="2:16" x14ac:dyDescent="0.2">
      <c r="C834" s="89"/>
      <c r="D834" s="84"/>
      <c r="E834" s="1" t="s">
        <v>100</v>
      </c>
      <c r="F834" s="2"/>
      <c r="G834" s="60">
        <v>231</v>
      </c>
      <c r="H834" s="72" t="str">
        <f t="shared" si="13"/>
        <v xml:space="preserve"> </v>
      </c>
      <c r="I834" s="11">
        <v>6.0606060606060002</v>
      </c>
      <c r="J834" s="3">
        <v>5.1948051948050002</v>
      </c>
      <c r="K834" s="3">
        <v>4.7619047619049999</v>
      </c>
      <c r="L834" s="3">
        <v>5.6277056277059998</v>
      </c>
      <c r="M834" s="3">
        <v>10.38961038961</v>
      </c>
      <c r="N834" s="3">
        <v>32.034632034631997</v>
      </c>
      <c r="O834" s="3">
        <v>65.800865800866006</v>
      </c>
      <c r="P834" s="8">
        <v>2.1645021645020002</v>
      </c>
    </row>
    <row r="835" spans="2:16" x14ac:dyDescent="0.2">
      <c r="C835" s="90"/>
      <c r="D835" s="85"/>
      <c r="E835" s="29" t="s">
        <v>101</v>
      </c>
      <c r="F835" s="28"/>
      <c r="G835" s="61">
        <v>292</v>
      </c>
      <c r="H835" s="73" t="str">
        <f t="shared" si="13"/>
        <v xml:space="preserve"> </v>
      </c>
      <c r="I835" s="35">
        <v>5.4794520547949999</v>
      </c>
      <c r="J835" s="16">
        <v>5.4794520547949999</v>
      </c>
      <c r="K835" s="16">
        <v>7.1917808219179999</v>
      </c>
      <c r="L835" s="16">
        <v>9.2465753424660004</v>
      </c>
      <c r="M835" s="16">
        <v>15.068493150685001</v>
      </c>
      <c r="N835" s="16">
        <v>42.465753424657997</v>
      </c>
      <c r="O835" s="16">
        <v>54.794520547944998</v>
      </c>
      <c r="P835" s="36">
        <v>2.7397260273969999</v>
      </c>
    </row>
    <row r="836" spans="2:16" x14ac:dyDescent="0.2">
      <c r="G836" s="62"/>
      <c r="H836" s="74"/>
    </row>
    <row r="837" spans="2:16" x14ac:dyDescent="0.2">
      <c r="B837" s="25" t="str">
        <f xml:space="preserve"> HYPERLINK("#'目次'!B14", "[8]")</f>
        <v>[8]</v>
      </c>
      <c r="C837" s="17" t="s">
        <v>136</v>
      </c>
      <c r="G837" s="62"/>
      <c r="H837" s="74"/>
    </row>
    <row r="838" spans="2:16" x14ac:dyDescent="0.2">
      <c r="G838" s="62"/>
      <c r="H838" s="74"/>
    </row>
    <row r="839" spans="2:16" x14ac:dyDescent="0.2">
      <c r="G839" s="62"/>
      <c r="H839" s="74"/>
    </row>
    <row r="840" spans="2:16" x14ac:dyDescent="0.2">
      <c r="C840" s="17" t="s">
        <v>12</v>
      </c>
      <c r="G840" s="62"/>
      <c r="H840" s="74"/>
    </row>
    <row r="841" spans="2:16" ht="48" x14ac:dyDescent="0.2">
      <c r="C841" s="91"/>
      <c r="D841" s="92"/>
      <c r="E841" s="92"/>
      <c r="F841" s="92"/>
      <c r="G841" s="56" t="s">
        <v>13</v>
      </c>
      <c r="H841" s="68"/>
      <c r="I841" s="22" t="s">
        <v>48</v>
      </c>
      <c r="J841" s="10" t="s">
        <v>49</v>
      </c>
      <c r="K841" s="10" t="s">
        <v>50</v>
      </c>
      <c r="L841" s="10" t="s">
        <v>51</v>
      </c>
      <c r="M841" s="10" t="s">
        <v>52</v>
      </c>
      <c r="N841" s="10" t="s">
        <v>56</v>
      </c>
      <c r="O841" s="10" t="s">
        <v>137</v>
      </c>
      <c r="P841" s="23" t="s">
        <v>32</v>
      </c>
    </row>
    <row r="842" spans="2:16" x14ac:dyDescent="0.2">
      <c r="C842" s="93"/>
      <c r="D842" s="94"/>
      <c r="E842" s="94"/>
      <c r="F842" s="94"/>
      <c r="G842" s="57"/>
      <c r="H842" s="69"/>
      <c r="I842" s="26"/>
      <c r="J842" s="9"/>
      <c r="K842" s="9"/>
      <c r="L842" s="9"/>
      <c r="M842" s="9"/>
      <c r="N842" s="9"/>
      <c r="O842" s="9"/>
      <c r="P842" s="24"/>
    </row>
    <row r="843" spans="2:16" x14ac:dyDescent="0.2">
      <c r="C843" s="31"/>
      <c r="D843" s="33"/>
      <c r="E843" s="32" t="s">
        <v>13</v>
      </c>
      <c r="F843" s="30"/>
      <c r="G843" s="58">
        <v>2435</v>
      </c>
      <c r="H843" s="70" t="str">
        <f t="shared" ref="H843:H906" si="14">IF(G843&lt;49,"*"," ")</f>
        <v xml:space="preserve"> </v>
      </c>
      <c r="I843" s="15">
        <v>4.8459958932239999</v>
      </c>
      <c r="J843" s="15">
        <v>10.759753593429</v>
      </c>
      <c r="K843" s="15">
        <v>19.958932238193</v>
      </c>
      <c r="L843" s="15">
        <v>36.468172484599997</v>
      </c>
      <c r="M843" s="15">
        <v>13.264887063654999</v>
      </c>
      <c r="N843" s="15">
        <v>11.293634496919999</v>
      </c>
      <c r="O843" s="15">
        <v>1.314168377823</v>
      </c>
      <c r="P843" s="34">
        <v>2.0944558521559999</v>
      </c>
    </row>
    <row r="844" spans="2:16" x14ac:dyDescent="0.2">
      <c r="C844" s="86" t="s">
        <v>16</v>
      </c>
      <c r="D844" s="83" t="s">
        <v>17</v>
      </c>
      <c r="E844" s="6" t="s">
        <v>14</v>
      </c>
      <c r="F844" s="5"/>
      <c r="G844" s="59">
        <v>1188</v>
      </c>
      <c r="H844" s="71" t="str">
        <f t="shared" si="14"/>
        <v xml:space="preserve"> </v>
      </c>
      <c r="I844" s="12">
        <v>4.6296296296300001</v>
      </c>
      <c r="J844" s="4">
        <v>11.531986531987</v>
      </c>
      <c r="K844" s="4">
        <v>32.744107744108</v>
      </c>
      <c r="L844" s="4">
        <v>46.464646464646002</v>
      </c>
      <c r="M844" s="4">
        <v>1.0942760942759999</v>
      </c>
      <c r="N844" s="4">
        <v>0.42087542087500002</v>
      </c>
      <c r="O844" s="4">
        <v>0.75757575757600004</v>
      </c>
      <c r="P844" s="13">
        <v>2.3569023569019998</v>
      </c>
    </row>
    <row r="845" spans="2:16" x14ac:dyDescent="0.2">
      <c r="C845" s="87"/>
      <c r="D845" s="84"/>
      <c r="E845" s="1" t="s">
        <v>15</v>
      </c>
      <c r="F845" s="2"/>
      <c r="G845" s="60">
        <v>1247</v>
      </c>
      <c r="H845" s="72" t="str">
        <f t="shared" si="14"/>
        <v xml:space="preserve"> </v>
      </c>
      <c r="I845" s="11">
        <v>5.0521251002409997</v>
      </c>
      <c r="J845" s="3">
        <v>10.024057738572999</v>
      </c>
      <c r="K845" s="3">
        <v>7.7786688051319999</v>
      </c>
      <c r="L845" s="3">
        <v>26.944667201283</v>
      </c>
      <c r="M845" s="3">
        <v>24.859663191660001</v>
      </c>
      <c r="N845" s="3">
        <v>21.651964715317</v>
      </c>
      <c r="O845" s="3">
        <v>1.844426623897</v>
      </c>
      <c r="P845" s="8">
        <v>1.844426623897</v>
      </c>
    </row>
    <row r="846" spans="2:16" x14ac:dyDescent="0.2">
      <c r="C846" s="88" t="s">
        <v>18</v>
      </c>
      <c r="D846" s="88" t="s">
        <v>19</v>
      </c>
      <c r="E846" s="6" t="s">
        <v>20</v>
      </c>
      <c r="F846" s="5"/>
      <c r="G846" s="59">
        <v>386</v>
      </c>
      <c r="H846" s="71" t="str">
        <f t="shared" si="14"/>
        <v xml:space="preserve"> </v>
      </c>
      <c r="I846" s="12">
        <v>1.554404145078</v>
      </c>
      <c r="J846" s="4">
        <v>8.8082901554399999</v>
      </c>
      <c r="K846" s="4">
        <v>21.761658031088</v>
      </c>
      <c r="L846" s="4">
        <v>46.113989637305998</v>
      </c>
      <c r="M846" s="4">
        <v>14.248704663211999</v>
      </c>
      <c r="N846" s="4">
        <v>5.9585492227980001</v>
      </c>
      <c r="O846" s="4">
        <v>1.0362694300519999</v>
      </c>
      <c r="P846" s="13">
        <v>0.51813471502599995</v>
      </c>
    </row>
    <row r="847" spans="2:16" x14ac:dyDescent="0.2">
      <c r="C847" s="87"/>
      <c r="D847" s="89"/>
      <c r="E847" s="1" t="s">
        <v>21</v>
      </c>
      <c r="F847" s="2"/>
      <c r="G847" s="60">
        <v>484</v>
      </c>
      <c r="H847" s="72" t="str">
        <f t="shared" si="14"/>
        <v xml:space="preserve"> </v>
      </c>
      <c r="I847" s="11">
        <v>3.305785123967</v>
      </c>
      <c r="J847" s="3">
        <v>8.0578512396690005</v>
      </c>
      <c r="K847" s="3">
        <v>22.520661157025</v>
      </c>
      <c r="L847" s="3">
        <v>41.942148760331001</v>
      </c>
      <c r="M847" s="3">
        <v>15.702479338843</v>
      </c>
      <c r="N847" s="3">
        <v>7.02479338843</v>
      </c>
      <c r="O847" s="3">
        <v>0.41322314049600001</v>
      </c>
      <c r="P847" s="8">
        <v>1.0330578512399999</v>
      </c>
    </row>
    <row r="848" spans="2:16" x14ac:dyDescent="0.2">
      <c r="C848" s="87"/>
      <c r="D848" s="89"/>
      <c r="E848" s="1" t="s">
        <v>22</v>
      </c>
      <c r="F848" s="2"/>
      <c r="G848" s="60">
        <v>626</v>
      </c>
      <c r="H848" s="72" t="str">
        <f t="shared" si="14"/>
        <v xml:space="preserve"> </v>
      </c>
      <c r="I848" s="11">
        <v>3.8338658146959999</v>
      </c>
      <c r="J848" s="3">
        <v>10.383386581470001</v>
      </c>
      <c r="K848" s="3">
        <v>19.648562300319</v>
      </c>
      <c r="L848" s="3">
        <v>40.415335463258998</v>
      </c>
      <c r="M848" s="3">
        <v>12.779552715655001</v>
      </c>
      <c r="N848" s="3">
        <v>10.223642172524</v>
      </c>
      <c r="O848" s="3">
        <v>0.95846645367399996</v>
      </c>
      <c r="P848" s="8">
        <v>1.757188498403</v>
      </c>
    </row>
    <row r="849" spans="3:16" x14ac:dyDescent="0.2">
      <c r="C849" s="87"/>
      <c r="D849" s="89"/>
      <c r="E849" s="1" t="s">
        <v>23</v>
      </c>
      <c r="F849" s="2"/>
      <c r="G849" s="60">
        <v>400</v>
      </c>
      <c r="H849" s="72" t="str">
        <f t="shared" si="14"/>
        <v xml:space="preserve"> </v>
      </c>
      <c r="I849" s="11">
        <v>5.5</v>
      </c>
      <c r="J849" s="3">
        <v>13</v>
      </c>
      <c r="K849" s="3">
        <v>20.25</v>
      </c>
      <c r="L849" s="3">
        <v>31.75</v>
      </c>
      <c r="M849" s="3">
        <v>12.75</v>
      </c>
      <c r="N849" s="3">
        <v>13</v>
      </c>
      <c r="O849" s="3">
        <v>1.5</v>
      </c>
      <c r="P849" s="8">
        <v>2.25</v>
      </c>
    </row>
    <row r="850" spans="3:16" x14ac:dyDescent="0.2">
      <c r="C850" s="87"/>
      <c r="D850" s="89"/>
      <c r="E850" s="1" t="s">
        <v>24</v>
      </c>
      <c r="F850" s="2"/>
      <c r="G850" s="60">
        <v>539</v>
      </c>
      <c r="H850" s="72" t="str">
        <f t="shared" si="14"/>
        <v xml:space="preserve"> </v>
      </c>
      <c r="I850" s="11">
        <v>9.2764378478659992</v>
      </c>
      <c r="J850" s="3">
        <v>13.358070500927999</v>
      </c>
      <c r="K850" s="3">
        <v>16.512059369201999</v>
      </c>
      <c r="L850" s="3">
        <v>23.562152133581002</v>
      </c>
      <c r="M850" s="3">
        <v>11.317254174397</v>
      </c>
      <c r="N850" s="3">
        <v>18.923933209647</v>
      </c>
      <c r="O850" s="3">
        <v>2.5974025974030002</v>
      </c>
      <c r="P850" s="8">
        <v>4.4526901669759997</v>
      </c>
    </row>
    <row r="851" spans="3:16" x14ac:dyDescent="0.2">
      <c r="C851" s="87"/>
      <c r="D851" s="89"/>
      <c r="E851" s="1" t="s">
        <v>25</v>
      </c>
      <c r="F851" s="2"/>
      <c r="G851" s="60">
        <v>2049</v>
      </c>
      <c r="H851" s="72" t="str">
        <f t="shared" si="14"/>
        <v xml:space="preserve"> </v>
      </c>
      <c r="I851" s="11">
        <v>5.4660810151290002</v>
      </c>
      <c r="J851" s="3">
        <v>11.12737920937</v>
      </c>
      <c r="K851" s="3">
        <v>19.619326500732001</v>
      </c>
      <c r="L851" s="3">
        <v>34.651049292338001</v>
      </c>
      <c r="M851" s="3">
        <v>13.079551000487999</v>
      </c>
      <c r="N851" s="3">
        <v>12.298682284041</v>
      </c>
      <c r="O851" s="3">
        <v>1.366520253782</v>
      </c>
      <c r="P851" s="8">
        <v>2.3914104441189998</v>
      </c>
    </row>
    <row r="852" spans="3:16" x14ac:dyDescent="0.2">
      <c r="C852" s="87"/>
      <c r="D852" s="89"/>
      <c r="E852" s="1" t="s">
        <v>26</v>
      </c>
      <c r="F852" s="2"/>
      <c r="G852" s="60">
        <v>939</v>
      </c>
      <c r="H852" s="72" t="str">
        <f t="shared" si="14"/>
        <v xml:space="preserve"> </v>
      </c>
      <c r="I852" s="11">
        <v>7.6677316293929998</v>
      </c>
      <c r="J852" s="3">
        <v>13.205537806177</v>
      </c>
      <c r="K852" s="3">
        <v>18.104366347178001</v>
      </c>
      <c r="L852" s="3">
        <v>27.050053248135999</v>
      </c>
      <c r="M852" s="3">
        <v>11.927582534611</v>
      </c>
      <c r="N852" s="3">
        <v>16.400425985091001</v>
      </c>
      <c r="O852" s="3">
        <v>2.1299254526090001</v>
      </c>
      <c r="P852" s="8">
        <v>3.5143769968049998</v>
      </c>
    </row>
    <row r="853" spans="3:16" x14ac:dyDescent="0.2">
      <c r="C853" s="87"/>
      <c r="D853" s="88" t="s">
        <v>14</v>
      </c>
      <c r="E853" s="6" t="s">
        <v>20</v>
      </c>
      <c r="F853" s="5"/>
      <c r="G853" s="59">
        <v>204</v>
      </c>
      <c r="H853" s="71" t="str">
        <f t="shared" si="14"/>
        <v xml:space="preserve"> </v>
      </c>
      <c r="I853" s="12">
        <v>2.4509803921570001</v>
      </c>
      <c r="J853" s="4">
        <v>10.78431372549</v>
      </c>
      <c r="K853" s="4">
        <v>31.372549019608002</v>
      </c>
      <c r="L853" s="4">
        <v>54.411764705882</v>
      </c>
      <c r="M853" s="4">
        <v>0.49019607843099999</v>
      </c>
      <c r="N853" s="20">
        <v>0</v>
      </c>
      <c r="O853" s="20">
        <v>0</v>
      </c>
      <c r="P853" s="13">
        <v>0.49019607843099999</v>
      </c>
    </row>
    <row r="854" spans="3:16" x14ac:dyDescent="0.2">
      <c r="C854" s="87"/>
      <c r="D854" s="89"/>
      <c r="E854" s="1" t="s">
        <v>21</v>
      </c>
      <c r="F854" s="2"/>
      <c r="G854" s="60">
        <v>254</v>
      </c>
      <c r="H854" s="72" t="str">
        <f t="shared" si="14"/>
        <v xml:space="preserve"> </v>
      </c>
      <c r="I854" s="11">
        <v>3.9370078740159999</v>
      </c>
      <c r="J854" s="3">
        <v>10.629921259843</v>
      </c>
      <c r="K854" s="3">
        <v>31.889763779528</v>
      </c>
      <c r="L854" s="3">
        <v>50.393700787401997</v>
      </c>
      <c r="M854" s="3">
        <v>1.574803149606</v>
      </c>
      <c r="N854" s="7">
        <v>0</v>
      </c>
      <c r="O854" s="3">
        <v>0.39370078740199999</v>
      </c>
      <c r="P854" s="8">
        <v>1.1811023622050001</v>
      </c>
    </row>
    <row r="855" spans="3:16" x14ac:dyDescent="0.2">
      <c r="C855" s="87"/>
      <c r="D855" s="89"/>
      <c r="E855" s="1" t="s">
        <v>22</v>
      </c>
      <c r="F855" s="2"/>
      <c r="G855" s="60">
        <v>311</v>
      </c>
      <c r="H855" s="72" t="str">
        <f t="shared" si="14"/>
        <v xml:space="preserve"> </v>
      </c>
      <c r="I855" s="11">
        <v>2.8938906752409999</v>
      </c>
      <c r="J855" s="3">
        <v>9.6463022508040002</v>
      </c>
      <c r="K855" s="3">
        <v>32.797427652732999</v>
      </c>
      <c r="L855" s="3">
        <v>49.83922829582</v>
      </c>
      <c r="M855" s="3">
        <v>1.2861736334410001</v>
      </c>
      <c r="N855" s="3">
        <v>0.32154340836</v>
      </c>
      <c r="O855" s="3">
        <v>0.96463022507999996</v>
      </c>
      <c r="P855" s="8">
        <v>2.250803858521</v>
      </c>
    </row>
    <row r="856" spans="3:16" x14ac:dyDescent="0.2">
      <c r="C856" s="87"/>
      <c r="D856" s="89"/>
      <c r="E856" s="1" t="s">
        <v>23</v>
      </c>
      <c r="F856" s="2"/>
      <c r="G856" s="60">
        <v>202</v>
      </c>
      <c r="H856" s="72" t="str">
        <f t="shared" si="14"/>
        <v xml:space="preserve"> </v>
      </c>
      <c r="I856" s="11">
        <v>5.940594059406</v>
      </c>
      <c r="J856" s="3">
        <v>12.871287128713</v>
      </c>
      <c r="K856" s="3">
        <v>34.653465346535</v>
      </c>
      <c r="L856" s="3">
        <v>42.574257425742999</v>
      </c>
      <c r="M856" s="3">
        <v>0.99009900990099997</v>
      </c>
      <c r="N856" s="3">
        <v>0.49504950495</v>
      </c>
      <c r="O856" s="3">
        <v>0.49504950495</v>
      </c>
      <c r="P856" s="8">
        <v>1.9801980198019999</v>
      </c>
    </row>
    <row r="857" spans="3:16" x14ac:dyDescent="0.2">
      <c r="C857" s="87"/>
      <c r="D857" s="89"/>
      <c r="E857" s="1" t="s">
        <v>24</v>
      </c>
      <c r="F857" s="2"/>
      <c r="G857" s="60">
        <v>217</v>
      </c>
      <c r="H857" s="72" t="str">
        <f t="shared" si="14"/>
        <v xml:space="preserve"> </v>
      </c>
      <c r="I857" s="11">
        <v>8.7557603686639993</v>
      </c>
      <c r="J857" s="3">
        <v>14.746543778802</v>
      </c>
      <c r="K857" s="3">
        <v>33.179723502304</v>
      </c>
      <c r="L857" s="3">
        <v>33.179723502304</v>
      </c>
      <c r="M857" s="3">
        <v>0.92165898617499997</v>
      </c>
      <c r="N857" s="3">
        <v>1.3824884792629999</v>
      </c>
      <c r="O857" s="3">
        <v>1.8433179723499999</v>
      </c>
      <c r="P857" s="8">
        <v>5.9907834101380004</v>
      </c>
    </row>
    <row r="858" spans="3:16" x14ac:dyDescent="0.2">
      <c r="C858" s="87"/>
      <c r="D858" s="89"/>
      <c r="E858" s="1" t="s">
        <v>25</v>
      </c>
      <c r="F858" s="2"/>
      <c r="G858" s="60">
        <v>984</v>
      </c>
      <c r="H858" s="72" t="str">
        <f t="shared" si="14"/>
        <v xml:space="preserve"> </v>
      </c>
      <c r="I858" s="11">
        <v>5.0813008130080002</v>
      </c>
      <c r="J858" s="3">
        <v>11.686991869919</v>
      </c>
      <c r="K858" s="3">
        <v>33.028455284552997</v>
      </c>
      <c r="L858" s="3">
        <v>44.817073170732002</v>
      </c>
      <c r="M858" s="3">
        <v>1.219512195122</v>
      </c>
      <c r="N858" s="3">
        <v>0.50813008130100001</v>
      </c>
      <c r="O858" s="3">
        <v>0.91463414634100004</v>
      </c>
      <c r="P858" s="8">
        <v>2.7439024390240001</v>
      </c>
    </row>
    <row r="859" spans="3:16" x14ac:dyDescent="0.2">
      <c r="C859" s="87"/>
      <c r="D859" s="89"/>
      <c r="E859" s="1" t="s">
        <v>26</v>
      </c>
      <c r="F859" s="2"/>
      <c r="G859" s="60">
        <v>419</v>
      </c>
      <c r="H859" s="72" t="str">
        <f t="shared" si="14"/>
        <v xml:space="preserve"> </v>
      </c>
      <c r="I859" s="11">
        <v>7.3985680190930001</v>
      </c>
      <c r="J859" s="3">
        <v>13.842482100239</v>
      </c>
      <c r="K859" s="3">
        <v>33.890214797135997</v>
      </c>
      <c r="L859" s="3">
        <v>37.708830548926002</v>
      </c>
      <c r="M859" s="3">
        <v>0.95465393794700004</v>
      </c>
      <c r="N859" s="3">
        <v>0.95465393794700004</v>
      </c>
      <c r="O859" s="3">
        <v>1.193317422434</v>
      </c>
      <c r="P859" s="8">
        <v>4.057279236277</v>
      </c>
    </row>
    <row r="860" spans="3:16" x14ac:dyDescent="0.2">
      <c r="C860" s="87"/>
      <c r="D860" s="88" t="s">
        <v>15</v>
      </c>
      <c r="E860" s="6" t="s">
        <v>20</v>
      </c>
      <c r="F860" s="5"/>
      <c r="G860" s="59">
        <v>182</v>
      </c>
      <c r="H860" s="71" t="str">
        <f t="shared" si="14"/>
        <v xml:space="preserve"> </v>
      </c>
      <c r="I860" s="12">
        <v>0.54945054945100003</v>
      </c>
      <c r="J860" s="4">
        <v>6.5934065934069999</v>
      </c>
      <c r="K860" s="4">
        <v>10.989010989011</v>
      </c>
      <c r="L860" s="4">
        <v>36.813186813187002</v>
      </c>
      <c r="M860" s="4">
        <v>29.670329670329998</v>
      </c>
      <c r="N860" s="4">
        <v>12.637362637362999</v>
      </c>
      <c r="O860" s="4">
        <v>2.1978021978019999</v>
      </c>
      <c r="P860" s="13">
        <v>0.54945054945100003</v>
      </c>
    </row>
    <row r="861" spans="3:16" x14ac:dyDescent="0.2">
      <c r="C861" s="87"/>
      <c r="D861" s="89"/>
      <c r="E861" s="1" t="s">
        <v>21</v>
      </c>
      <c r="F861" s="2"/>
      <c r="G861" s="60">
        <v>230</v>
      </c>
      <c r="H861" s="72" t="str">
        <f t="shared" si="14"/>
        <v xml:space="preserve"> </v>
      </c>
      <c r="I861" s="11">
        <v>2.6086956521740001</v>
      </c>
      <c r="J861" s="3">
        <v>5.2173913043480002</v>
      </c>
      <c r="K861" s="3">
        <v>12.173913043478001</v>
      </c>
      <c r="L861" s="3">
        <v>32.608695652173999</v>
      </c>
      <c r="M861" s="3">
        <v>31.304347826087</v>
      </c>
      <c r="N861" s="3">
        <v>14.782608695652</v>
      </c>
      <c r="O861" s="3">
        <v>0.43478260869599999</v>
      </c>
      <c r="P861" s="8">
        <v>0.86956521739100001</v>
      </c>
    </row>
    <row r="862" spans="3:16" x14ac:dyDescent="0.2">
      <c r="C862" s="87"/>
      <c r="D862" s="89"/>
      <c r="E862" s="1" t="s">
        <v>22</v>
      </c>
      <c r="F862" s="2"/>
      <c r="G862" s="60">
        <v>315</v>
      </c>
      <c r="H862" s="72" t="str">
        <f t="shared" si="14"/>
        <v xml:space="preserve"> </v>
      </c>
      <c r="I862" s="11">
        <v>4.7619047619049999</v>
      </c>
      <c r="J862" s="3">
        <v>11.111111111111001</v>
      </c>
      <c r="K862" s="3">
        <v>6.666666666667</v>
      </c>
      <c r="L862" s="3">
        <v>31.111111111111001</v>
      </c>
      <c r="M862" s="3">
        <v>24.126984126983999</v>
      </c>
      <c r="N862" s="3">
        <v>20</v>
      </c>
      <c r="O862" s="3">
        <v>0.95238095238099996</v>
      </c>
      <c r="P862" s="8">
        <v>1.269841269841</v>
      </c>
    </row>
    <row r="863" spans="3:16" x14ac:dyDescent="0.2">
      <c r="C863" s="87"/>
      <c r="D863" s="89"/>
      <c r="E863" s="1" t="s">
        <v>23</v>
      </c>
      <c r="F863" s="2"/>
      <c r="G863" s="60">
        <v>198</v>
      </c>
      <c r="H863" s="72" t="str">
        <f t="shared" si="14"/>
        <v xml:space="preserve"> </v>
      </c>
      <c r="I863" s="11">
        <v>5.0505050505050004</v>
      </c>
      <c r="J863" s="3">
        <v>13.131313131313</v>
      </c>
      <c r="K863" s="3">
        <v>5.5555555555560003</v>
      </c>
      <c r="L863" s="3">
        <v>20.707070707071001</v>
      </c>
      <c r="M863" s="3">
        <v>24.747474747475</v>
      </c>
      <c r="N863" s="3">
        <v>25.757575757575999</v>
      </c>
      <c r="O863" s="3">
        <v>2.5252525252529998</v>
      </c>
      <c r="P863" s="8">
        <v>2.5252525252529998</v>
      </c>
    </row>
    <row r="864" spans="3:16" x14ac:dyDescent="0.2">
      <c r="C864" s="87"/>
      <c r="D864" s="89"/>
      <c r="E864" s="1" t="s">
        <v>24</v>
      </c>
      <c r="F864" s="2"/>
      <c r="G864" s="60">
        <v>322</v>
      </c>
      <c r="H864" s="72" t="str">
        <f t="shared" si="14"/>
        <v xml:space="preserve"> </v>
      </c>
      <c r="I864" s="11">
        <v>9.6273291925470001</v>
      </c>
      <c r="J864" s="3">
        <v>12.422360248446999</v>
      </c>
      <c r="K864" s="3">
        <v>5.2795031055899999</v>
      </c>
      <c r="L864" s="3">
        <v>17.080745341615</v>
      </c>
      <c r="M864" s="3">
        <v>18.322981366459999</v>
      </c>
      <c r="N864" s="3">
        <v>30.745341614907002</v>
      </c>
      <c r="O864" s="3">
        <v>3.1055900621119998</v>
      </c>
      <c r="P864" s="8">
        <v>3.416149068323</v>
      </c>
    </row>
    <row r="865" spans="3:16" x14ac:dyDescent="0.2">
      <c r="C865" s="87"/>
      <c r="D865" s="89"/>
      <c r="E865" s="1" t="s">
        <v>25</v>
      </c>
      <c r="F865" s="2"/>
      <c r="G865" s="60">
        <v>1065</v>
      </c>
      <c r="H865" s="72" t="str">
        <f t="shared" si="14"/>
        <v xml:space="preserve"> </v>
      </c>
      <c r="I865" s="11">
        <v>5.8215962441310003</v>
      </c>
      <c r="J865" s="3">
        <v>10.610328638498</v>
      </c>
      <c r="K865" s="3">
        <v>7.2300469483569998</v>
      </c>
      <c r="L865" s="3">
        <v>25.258215962441</v>
      </c>
      <c r="M865" s="3">
        <v>24.037558685446001</v>
      </c>
      <c r="N865" s="3">
        <v>23.192488262910999</v>
      </c>
      <c r="O865" s="3">
        <v>1.7840375586849999</v>
      </c>
      <c r="P865" s="8">
        <v>2.0657276995310001</v>
      </c>
    </row>
    <row r="866" spans="3:16" x14ac:dyDescent="0.2">
      <c r="C866" s="87"/>
      <c r="D866" s="89"/>
      <c r="E866" s="1" t="s">
        <v>26</v>
      </c>
      <c r="F866" s="2"/>
      <c r="G866" s="60">
        <v>520</v>
      </c>
      <c r="H866" s="72" t="str">
        <f t="shared" si="14"/>
        <v xml:space="preserve"> </v>
      </c>
      <c r="I866" s="11">
        <v>7.8846153846150004</v>
      </c>
      <c r="J866" s="3">
        <v>12.692307692308001</v>
      </c>
      <c r="K866" s="3">
        <v>5.3846153846150004</v>
      </c>
      <c r="L866" s="3">
        <v>18.461538461538002</v>
      </c>
      <c r="M866" s="3">
        <v>20.769230769231001</v>
      </c>
      <c r="N866" s="3">
        <v>28.846153846153999</v>
      </c>
      <c r="O866" s="3">
        <v>2.884615384615</v>
      </c>
      <c r="P866" s="8">
        <v>3.0769230769229998</v>
      </c>
    </row>
    <row r="867" spans="3:16" x14ac:dyDescent="0.2">
      <c r="C867" s="88" t="s">
        <v>27</v>
      </c>
      <c r="D867" s="88" t="s">
        <v>19</v>
      </c>
      <c r="E867" s="6" t="s">
        <v>28</v>
      </c>
      <c r="F867" s="5"/>
      <c r="G867" s="59">
        <v>147</v>
      </c>
      <c r="H867" s="71" t="str">
        <f t="shared" si="14"/>
        <v xml:space="preserve"> </v>
      </c>
      <c r="I867" s="12">
        <v>4.0816326530609999</v>
      </c>
      <c r="J867" s="4">
        <v>11.564625850340001</v>
      </c>
      <c r="K867" s="4">
        <v>22.448979591836999</v>
      </c>
      <c r="L867" s="4">
        <v>44.217687074830003</v>
      </c>
      <c r="M867" s="4">
        <v>5.4421768707479998</v>
      </c>
      <c r="N867" s="4">
        <v>0.68027210884400002</v>
      </c>
      <c r="O867" s="4">
        <v>7.4829931972789998</v>
      </c>
      <c r="P867" s="13">
        <v>4.0816326530609999</v>
      </c>
    </row>
    <row r="868" spans="3:16" ht="24" x14ac:dyDescent="0.2">
      <c r="C868" s="87"/>
      <c r="D868" s="89"/>
      <c r="E868" s="1" t="s">
        <v>29</v>
      </c>
      <c r="F868" s="2"/>
      <c r="G868" s="60">
        <v>1706</v>
      </c>
      <c r="H868" s="72" t="str">
        <f t="shared" si="14"/>
        <v xml:space="preserve"> </v>
      </c>
      <c r="I868" s="11">
        <v>4.103165298945</v>
      </c>
      <c r="J868" s="3">
        <v>10.199296600234</v>
      </c>
      <c r="K868" s="3">
        <v>21.629542790152001</v>
      </c>
      <c r="L868" s="3">
        <v>38.686987104338002</v>
      </c>
      <c r="M868" s="3">
        <v>12.368112543962001</v>
      </c>
      <c r="N868" s="3">
        <v>10.550996483001001</v>
      </c>
      <c r="O868" s="3">
        <v>0.644783118406</v>
      </c>
      <c r="P868" s="8">
        <v>1.817116060961</v>
      </c>
    </row>
    <row r="869" spans="3:16" ht="24" x14ac:dyDescent="0.2">
      <c r="C869" s="87"/>
      <c r="D869" s="89"/>
      <c r="E869" s="1" t="s">
        <v>30</v>
      </c>
      <c r="F869" s="2"/>
      <c r="G869" s="60">
        <v>137</v>
      </c>
      <c r="H869" s="72" t="str">
        <f t="shared" si="14"/>
        <v xml:space="preserve"> </v>
      </c>
      <c r="I869" s="11">
        <v>2.1897810218979998</v>
      </c>
      <c r="J869" s="3">
        <v>12.408759124088</v>
      </c>
      <c r="K869" s="3">
        <v>20.437956204380001</v>
      </c>
      <c r="L869" s="3">
        <v>43.065693430656999</v>
      </c>
      <c r="M869" s="3">
        <v>17.518248175181999</v>
      </c>
      <c r="N869" s="3">
        <v>2.1897810218979998</v>
      </c>
      <c r="O869" s="3">
        <v>1.459854014599</v>
      </c>
      <c r="P869" s="8">
        <v>0.72992700729899995</v>
      </c>
    </row>
    <row r="870" spans="3:16" ht="24" x14ac:dyDescent="0.2">
      <c r="C870" s="87"/>
      <c r="D870" s="89"/>
      <c r="E870" s="1" t="s">
        <v>31</v>
      </c>
      <c r="F870" s="2"/>
      <c r="G870" s="60">
        <v>440</v>
      </c>
      <c r="H870" s="72" t="str">
        <f t="shared" si="14"/>
        <v xml:space="preserve"> </v>
      </c>
      <c r="I870" s="11">
        <v>8.8636363636359992</v>
      </c>
      <c r="J870" s="3">
        <v>12.045454545455</v>
      </c>
      <c r="K870" s="3">
        <v>12.727272727273</v>
      </c>
      <c r="L870" s="3">
        <v>23.181818181817999</v>
      </c>
      <c r="M870" s="3">
        <v>18.181818181817999</v>
      </c>
      <c r="N870" s="3">
        <v>20.681818181817999</v>
      </c>
      <c r="O870" s="3">
        <v>1.818181818182</v>
      </c>
      <c r="P870" s="8">
        <v>2.5</v>
      </c>
    </row>
    <row r="871" spans="3:16" x14ac:dyDescent="0.2">
      <c r="C871" s="87"/>
      <c r="D871" s="89"/>
      <c r="E871" s="1" t="s">
        <v>32</v>
      </c>
      <c r="F871" s="2"/>
      <c r="G871" s="60">
        <v>5</v>
      </c>
      <c r="H871" s="72" t="str">
        <f t="shared" si="14"/>
        <v>*</v>
      </c>
      <c r="I871" s="21">
        <v>0</v>
      </c>
      <c r="J871" s="3">
        <v>20</v>
      </c>
      <c r="K871" s="7">
        <v>0</v>
      </c>
      <c r="L871" s="3">
        <v>40</v>
      </c>
      <c r="M871" s="7">
        <v>0</v>
      </c>
      <c r="N871" s="7">
        <v>0</v>
      </c>
      <c r="O871" s="7">
        <v>0</v>
      </c>
      <c r="P871" s="8">
        <v>40</v>
      </c>
    </row>
    <row r="872" spans="3:16" x14ac:dyDescent="0.2">
      <c r="C872" s="87"/>
      <c r="D872" s="88" t="s">
        <v>14</v>
      </c>
      <c r="E872" s="6" t="s">
        <v>28</v>
      </c>
      <c r="F872" s="5"/>
      <c r="G872" s="59">
        <v>95</v>
      </c>
      <c r="H872" s="71" t="str">
        <f t="shared" si="14"/>
        <v xml:space="preserve"> </v>
      </c>
      <c r="I872" s="12">
        <v>4.2105263157890001</v>
      </c>
      <c r="J872" s="4">
        <v>11.578947368421</v>
      </c>
      <c r="K872" s="4">
        <v>28.421052631578998</v>
      </c>
      <c r="L872" s="4">
        <v>41.052631578947</v>
      </c>
      <c r="M872" s="4">
        <v>3.1578947368420001</v>
      </c>
      <c r="N872" s="20">
        <v>0</v>
      </c>
      <c r="O872" s="4">
        <v>7.3684210526319998</v>
      </c>
      <c r="P872" s="13">
        <v>4.2105263157890001</v>
      </c>
    </row>
    <row r="873" spans="3:16" ht="24" x14ac:dyDescent="0.2">
      <c r="C873" s="87"/>
      <c r="D873" s="89"/>
      <c r="E873" s="1" t="s">
        <v>29</v>
      </c>
      <c r="F873" s="2"/>
      <c r="G873" s="60">
        <v>953</v>
      </c>
      <c r="H873" s="72" t="str">
        <f t="shared" si="14"/>
        <v xml:space="preserve"> </v>
      </c>
      <c r="I873" s="11">
        <v>4.1972717733470004</v>
      </c>
      <c r="J873" s="3">
        <v>11.437565582371001</v>
      </c>
      <c r="K873" s="3">
        <v>32.948583420776004</v>
      </c>
      <c r="L873" s="3">
        <v>47.953830010493</v>
      </c>
      <c r="M873" s="3">
        <v>0.944386149003</v>
      </c>
      <c r="N873" s="3">
        <v>0.41972717733499998</v>
      </c>
      <c r="O873" s="3">
        <v>0.104931794334</v>
      </c>
      <c r="P873" s="8">
        <v>1.99370409234</v>
      </c>
    </row>
    <row r="874" spans="3:16" ht="24" x14ac:dyDescent="0.2">
      <c r="C874" s="87"/>
      <c r="D874" s="89"/>
      <c r="E874" s="1" t="s">
        <v>30</v>
      </c>
      <c r="F874" s="2"/>
      <c r="G874" s="60">
        <v>60</v>
      </c>
      <c r="H874" s="72" t="str">
        <f t="shared" si="14"/>
        <v xml:space="preserve"> </v>
      </c>
      <c r="I874" s="11">
        <v>3.333333333333</v>
      </c>
      <c r="J874" s="3">
        <v>18.333333333333002</v>
      </c>
      <c r="K874" s="3">
        <v>40</v>
      </c>
      <c r="L874" s="3">
        <v>36.666666666666998</v>
      </c>
      <c r="M874" s="7">
        <v>0</v>
      </c>
      <c r="N874" s="7">
        <v>0</v>
      </c>
      <c r="O874" s="7">
        <v>0</v>
      </c>
      <c r="P874" s="8">
        <v>1.666666666667</v>
      </c>
    </row>
    <row r="875" spans="3:16" ht="24" x14ac:dyDescent="0.2">
      <c r="C875" s="87"/>
      <c r="D875" s="89"/>
      <c r="E875" s="1" t="s">
        <v>31</v>
      </c>
      <c r="F875" s="2"/>
      <c r="G875" s="60">
        <v>77</v>
      </c>
      <c r="H875" s="72" t="str">
        <f t="shared" si="14"/>
        <v xml:space="preserve"> </v>
      </c>
      <c r="I875" s="11">
        <v>11.688311688312</v>
      </c>
      <c r="J875" s="3">
        <v>6.4935064935059996</v>
      </c>
      <c r="K875" s="3">
        <v>31.168831168831002</v>
      </c>
      <c r="L875" s="3">
        <v>42.857142857143003</v>
      </c>
      <c r="M875" s="3">
        <v>1.298701298701</v>
      </c>
      <c r="N875" s="3">
        <v>1.298701298701</v>
      </c>
      <c r="O875" s="3">
        <v>1.298701298701</v>
      </c>
      <c r="P875" s="8">
        <v>3.896103896104</v>
      </c>
    </row>
    <row r="876" spans="3:16" x14ac:dyDescent="0.2">
      <c r="C876" s="87"/>
      <c r="D876" s="89"/>
      <c r="E876" s="1" t="s">
        <v>32</v>
      </c>
      <c r="F876" s="2"/>
      <c r="G876" s="60">
        <v>3</v>
      </c>
      <c r="H876" s="72" t="str">
        <f t="shared" si="14"/>
        <v>*</v>
      </c>
      <c r="I876" s="21">
        <v>0</v>
      </c>
      <c r="J876" s="3">
        <v>33.333333333333002</v>
      </c>
      <c r="K876" s="7">
        <v>0</v>
      </c>
      <c r="L876" s="3">
        <v>33.333333333333002</v>
      </c>
      <c r="M876" s="7">
        <v>0</v>
      </c>
      <c r="N876" s="7">
        <v>0</v>
      </c>
      <c r="O876" s="7">
        <v>0</v>
      </c>
      <c r="P876" s="8">
        <v>33.333333333333002</v>
      </c>
    </row>
    <row r="877" spans="3:16" x14ac:dyDescent="0.2">
      <c r="C877" s="87"/>
      <c r="D877" s="88" t="s">
        <v>15</v>
      </c>
      <c r="E877" s="6" t="s">
        <v>28</v>
      </c>
      <c r="F877" s="5"/>
      <c r="G877" s="59">
        <v>52</v>
      </c>
      <c r="H877" s="71" t="str">
        <f t="shared" si="14"/>
        <v xml:space="preserve"> </v>
      </c>
      <c r="I877" s="12">
        <v>3.8461538461539999</v>
      </c>
      <c r="J877" s="4">
        <v>11.538461538462</v>
      </c>
      <c r="K877" s="4">
        <v>11.538461538462</v>
      </c>
      <c r="L877" s="4">
        <v>50</v>
      </c>
      <c r="M877" s="4">
        <v>9.6153846153850004</v>
      </c>
      <c r="N877" s="4">
        <v>1.923076923077</v>
      </c>
      <c r="O877" s="4">
        <v>7.6923076923079998</v>
      </c>
      <c r="P877" s="13">
        <v>3.8461538461539999</v>
      </c>
    </row>
    <row r="878" spans="3:16" ht="24" x14ac:dyDescent="0.2">
      <c r="C878" s="87"/>
      <c r="D878" s="89"/>
      <c r="E878" s="1" t="s">
        <v>29</v>
      </c>
      <c r="F878" s="2"/>
      <c r="G878" s="60">
        <v>753</v>
      </c>
      <c r="H878" s="72" t="str">
        <f t="shared" si="14"/>
        <v xml:space="preserve"> </v>
      </c>
      <c r="I878" s="11">
        <v>3.9840637450199998</v>
      </c>
      <c r="J878" s="3">
        <v>8.6321381142100009</v>
      </c>
      <c r="K878" s="3">
        <v>7.3041168658700002</v>
      </c>
      <c r="L878" s="3">
        <v>26.958831341301</v>
      </c>
      <c r="M878" s="3">
        <v>26.826029216466999</v>
      </c>
      <c r="N878" s="3">
        <v>23.373173970783998</v>
      </c>
      <c r="O878" s="3">
        <v>1.32802124834</v>
      </c>
      <c r="P878" s="8">
        <v>1.593625498008</v>
      </c>
    </row>
    <row r="879" spans="3:16" ht="24" x14ac:dyDescent="0.2">
      <c r="C879" s="87"/>
      <c r="D879" s="89"/>
      <c r="E879" s="1" t="s">
        <v>30</v>
      </c>
      <c r="F879" s="2"/>
      <c r="G879" s="60">
        <v>77</v>
      </c>
      <c r="H879" s="72" t="str">
        <f t="shared" si="14"/>
        <v xml:space="preserve"> </v>
      </c>
      <c r="I879" s="11">
        <v>1.298701298701</v>
      </c>
      <c r="J879" s="3">
        <v>7.792207792208</v>
      </c>
      <c r="K879" s="3">
        <v>5.1948051948050002</v>
      </c>
      <c r="L879" s="3">
        <v>48.051948051948003</v>
      </c>
      <c r="M879" s="3">
        <v>31.168831168831002</v>
      </c>
      <c r="N879" s="3">
        <v>3.896103896104</v>
      </c>
      <c r="O879" s="3">
        <v>2.5974025974030002</v>
      </c>
      <c r="P879" s="14">
        <v>0</v>
      </c>
    </row>
    <row r="880" spans="3:16" ht="24" x14ac:dyDescent="0.2">
      <c r="C880" s="87"/>
      <c r="D880" s="89"/>
      <c r="E880" s="1" t="s">
        <v>31</v>
      </c>
      <c r="F880" s="2"/>
      <c r="G880" s="60">
        <v>363</v>
      </c>
      <c r="H880" s="72" t="str">
        <f t="shared" si="14"/>
        <v xml:space="preserve"> </v>
      </c>
      <c r="I880" s="11">
        <v>8.2644628099169992</v>
      </c>
      <c r="J880" s="3">
        <v>13.223140495868</v>
      </c>
      <c r="K880" s="3">
        <v>8.8154269972449999</v>
      </c>
      <c r="L880" s="3">
        <v>19.008264462810001</v>
      </c>
      <c r="M880" s="3">
        <v>21.763085399449</v>
      </c>
      <c r="N880" s="3">
        <v>24.793388429752</v>
      </c>
      <c r="O880" s="3">
        <v>1.9283746556470001</v>
      </c>
      <c r="P880" s="8">
        <v>2.203856749311</v>
      </c>
    </row>
    <row r="881" spans="3:16" x14ac:dyDescent="0.2">
      <c r="C881" s="87"/>
      <c r="D881" s="89"/>
      <c r="E881" s="1" t="s">
        <v>32</v>
      </c>
      <c r="F881" s="2"/>
      <c r="G881" s="60">
        <v>2</v>
      </c>
      <c r="H881" s="72" t="str">
        <f t="shared" si="14"/>
        <v>*</v>
      </c>
      <c r="I881" s="21">
        <v>0</v>
      </c>
      <c r="J881" s="7">
        <v>0</v>
      </c>
      <c r="K881" s="7">
        <v>0</v>
      </c>
      <c r="L881" s="3">
        <v>50</v>
      </c>
      <c r="M881" s="7">
        <v>0</v>
      </c>
      <c r="N881" s="7">
        <v>0</v>
      </c>
      <c r="O881" s="7">
        <v>0</v>
      </c>
      <c r="P881" s="8">
        <v>50</v>
      </c>
    </row>
    <row r="882" spans="3:16" x14ac:dyDescent="0.2">
      <c r="C882" s="88" t="s">
        <v>33</v>
      </c>
      <c r="D882" s="83" t="s">
        <v>17</v>
      </c>
      <c r="E882" s="6" t="s">
        <v>34</v>
      </c>
      <c r="F882" s="5"/>
      <c r="G882" s="59">
        <v>341</v>
      </c>
      <c r="H882" s="71" t="str">
        <f t="shared" si="14"/>
        <v xml:space="preserve"> </v>
      </c>
      <c r="I882" s="12">
        <v>9.0909090909089993</v>
      </c>
      <c r="J882" s="4">
        <v>12.316715542521999</v>
      </c>
      <c r="K882" s="4">
        <v>21.114369501466001</v>
      </c>
      <c r="L882" s="4">
        <v>25.219941348974</v>
      </c>
      <c r="M882" s="4">
        <v>13.782991202346</v>
      </c>
      <c r="N882" s="4">
        <v>13.196480938416</v>
      </c>
      <c r="O882" s="4">
        <v>2.9325513196480002</v>
      </c>
      <c r="P882" s="13">
        <v>2.346041055718</v>
      </c>
    </row>
    <row r="883" spans="3:16" x14ac:dyDescent="0.2">
      <c r="C883" s="87"/>
      <c r="D883" s="84"/>
      <c r="E883" s="1" t="s">
        <v>35</v>
      </c>
      <c r="F883" s="2"/>
      <c r="G883" s="60">
        <v>1149</v>
      </c>
      <c r="H883" s="72" t="str">
        <f t="shared" si="14"/>
        <v xml:space="preserve"> </v>
      </c>
      <c r="I883" s="11">
        <v>3.046127067015</v>
      </c>
      <c r="J883" s="3">
        <v>8.6161879895559998</v>
      </c>
      <c r="K883" s="3">
        <v>20.104438642298</v>
      </c>
      <c r="L883" s="3">
        <v>37.423846823325</v>
      </c>
      <c r="M883" s="3">
        <v>15.839860748476999</v>
      </c>
      <c r="N883" s="3">
        <v>12.619669277632999</v>
      </c>
      <c r="O883" s="3">
        <v>0.52219321148800002</v>
      </c>
      <c r="P883" s="8">
        <v>1.8276762402090001</v>
      </c>
    </row>
    <row r="884" spans="3:16" ht="24" x14ac:dyDescent="0.2">
      <c r="C884" s="87"/>
      <c r="D884" s="84"/>
      <c r="E884" s="1" t="s">
        <v>36</v>
      </c>
      <c r="F884" s="2"/>
      <c r="G884" s="60">
        <v>659</v>
      </c>
      <c r="H884" s="72" t="str">
        <f t="shared" si="14"/>
        <v xml:space="preserve"> </v>
      </c>
      <c r="I884" s="11">
        <v>6.676783004552</v>
      </c>
      <c r="J884" s="3">
        <v>12.898330804248999</v>
      </c>
      <c r="K884" s="3">
        <v>17.602427921093</v>
      </c>
      <c r="L884" s="3">
        <v>37.936267071320003</v>
      </c>
      <c r="M884" s="3">
        <v>10.92564491654</v>
      </c>
      <c r="N884" s="3">
        <v>11.836115326251999</v>
      </c>
      <c r="O884" s="3">
        <v>0.75872534142600001</v>
      </c>
      <c r="P884" s="8">
        <v>1.365705614568</v>
      </c>
    </row>
    <row r="885" spans="3:16" x14ac:dyDescent="0.2">
      <c r="C885" s="87"/>
      <c r="D885" s="84"/>
      <c r="E885" s="1" t="s">
        <v>37</v>
      </c>
      <c r="F885" s="2"/>
      <c r="G885" s="60">
        <v>274</v>
      </c>
      <c r="H885" s="72" t="str">
        <f t="shared" si="14"/>
        <v xml:space="preserve"> </v>
      </c>
      <c r="I885" s="11">
        <v>2.554744525547</v>
      </c>
      <c r="J885" s="3">
        <v>12.043795620438001</v>
      </c>
      <c r="K885" s="3">
        <v>23.357664233577001</v>
      </c>
      <c r="L885" s="3">
        <v>43.065693430656999</v>
      </c>
      <c r="M885" s="3">
        <v>8.0291970802920005</v>
      </c>
      <c r="N885" s="3">
        <v>2.554744525547</v>
      </c>
      <c r="O885" s="3">
        <v>4.0145985401460003</v>
      </c>
      <c r="P885" s="8">
        <v>4.3795620437959997</v>
      </c>
    </row>
    <row r="886" spans="3:16" x14ac:dyDescent="0.2">
      <c r="C886" s="87"/>
      <c r="D886" s="84"/>
      <c r="E886" s="1" t="s">
        <v>32</v>
      </c>
      <c r="F886" s="2"/>
      <c r="G886" s="60">
        <v>12</v>
      </c>
      <c r="H886" s="72" t="str">
        <f t="shared" si="14"/>
        <v>*</v>
      </c>
      <c r="I886" s="11">
        <v>8.333333333333</v>
      </c>
      <c r="J886" s="3">
        <v>25</v>
      </c>
      <c r="K886" s="3">
        <v>25</v>
      </c>
      <c r="L886" s="3">
        <v>33.333333333333002</v>
      </c>
      <c r="M886" s="7">
        <v>0</v>
      </c>
      <c r="N886" s="7">
        <v>0</v>
      </c>
      <c r="O886" s="7">
        <v>0</v>
      </c>
      <c r="P886" s="8">
        <v>8.333333333333</v>
      </c>
    </row>
    <row r="887" spans="3:16" x14ac:dyDescent="0.2">
      <c r="C887" s="88" t="s">
        <v>38</v>
      </c>
      <c r="D887" s="83" t="s">
        <v>17</v>
      </c>
      <c r="E887" s="6" t="s">
        <v>39</v>
      </c>
      <c r="F887" s="5"/>
      <c r="G887" s="59">
        <v>368</v>
      </c>
      <c r="H887" s="71" t="str">
        <f t="shared" si="14"/>
        <v xml:space="preserve"> </v>
      </c>
      <c r="I887" s="12">
        <v>3.8043478260870001</v>
      </c>
      <c r="J887" s="4">
        <v>11.684782608696</v>
      </c>
      <c r="K887" s="4">
        <v>17.391304347826001</v>
      </c>
      <c r="L887" s="4">
        <v>38.315217391304003</v>
      </c>
      <c r="M887" s="4">
        <v>14.673913043478001</v>
      </c>
      <c r="N887" s="4">
        <v>9.2391304347830001</v>
      </c>
      <c r="O887" s="4">
        <v>3.2608695652169999</v>
      </c>
      <c r="P887" s="13">
        <v>1.630434782609</v>
      </c>
    </row>
    <row r="888" spans="3:16" x14ac:dyDescent="0.2">
      <c r="C888" s="87"/>
      <c r="D888" s="84"/>
      <c r="E888" s="1" t="s">
        <v>40</v>
      </c>
      <c r="F888" s="2"/>
      <c r="G888" s="60">
        <v>1591</v>
      </c>
      <c r="H888" s="72" t="str">
        <f t="shared" si="14"/>
        <v xml:space="preserve"> </v>
      </c>
      <c r="I888" s="11">
        <v>4.2111879321180004</v>
      </c>
      <c r="J888" s="3">
        <v>10.056568196102999</v>
      </c>
      <c r="K888" s="3">
        <v>22.124450031426999</v>
      </c>
      <c r="L888" s="3">
        <v>38.654934003770997</v>
      </c>
      <c r="M888" s="3">
        <v>12.319296040226</v>
      </c>
      <c r="N888" s="3">
        <v>10.370835952230999</v>
      </c>
      <c r="O888" s="3">
        <v>0.56568196103099999</v>
      </c>
      <c r="P888" s="8">
        <v>1.6970458830920001</v>
      </c>
    </row>
    <row r="889" spans="3:16" x14ac:dyDescent="0.2">
      <c r="C889" s="87"/>
      <c r="D889" s="84"/>
      <c r="E889" s="1" t="s">
        <v>41</v>
      </c>
      <c r="F889" s="2"/>
      <c r="G889" s="60">
        <v>151</v>
      </c>
      <c r="H889" s="72" t="str">
        <f t="shared" si="14"/>
        <v xml:space="preserve"> </v>
      </c>
      <c r="I889" s="11">
        <v>5.2980132450330002</v>
      </c>
      <c r="J889" s="3">
        <v>7.9470198675499999</v>
      </c>
      <c r="K889" s="3">
        <v>23.841059602649</v>
      </c>
      <c r="L889" s="3">
        <v>50.993377483444</v>
      </c>
      <c r="M889" s="3">
        <v>7.2847682119210004</v>
      </c>
      <c r="N889" s="3">
        <v>2.6490066225170001</v>
      </c>
      <c r="O889" s="3">
        <v>0.66225165562900001</v>
      </c>
      <c r="P889" s="8">
        <v>1.324503311258</v>
      </c>
    </row>
    <row r="890" spans="3:16" x14ac:dyDescent="0.2">
      <c r="C890" s="87"/>
      <c r="D890" s="84"/>
      <c r="E890" s="1" t="s">
        <v>42</v>
      </c>
      <c r="F890" s="2"/>
      <c r="G890" s="60">
        <v>884</v>
      </c>
      <c r="H890" s="72" t="str">
        <f t="shared" si="14"/>
        <v xml:space="preserve"> </v>
      </c>
      <c r="I890" s="11">
        <v>7.0135746606330001</v>
      </c>
      <c r="J890" s="3">
        <v>12.217194570136</v>
      </c>
      <c r="K890" s="3">
        <v>17.986425339366999</v>
      </c>
      <c r="L890" s="3">
        <v>35.294117647058997</v>
      </c>
      <c r="M890" s="3">
        <v>11.538461538462</v>
      </c>
      <c r="N890" s="3">
        <v>13.009049773756001</v>
      </c>
      <c r="O890" s="3">
        <v>1.131221719457</v>
      </c>
      <c r="P890" s="8">
        <v>1.8099547511309999</v>
      </c>
    </row>
    <row r="891" spans="3:16" x14ac:dyDescent="0.2">
      <c r="C891" s="87"/>
      <c r="D891" s="84"/>
      <c r="E891" s="1" t="s">
        <v>43</v>
      </c>
      <c r="F891" s="2"/>
      <c r="G891" s="60">
        <v>191</v>
      </c>
      <c r="H891" s="72" t="str">
        <f t="shared" si="14"/>
        <v xml:space="preserve"> </v>
      </c>
      <c r="I891" s="11">
        <v>10.994764397906</v>
      </c>
      <c r="J891" s="3">
        <v>16.230366492146999</v>
      </c>
      <c r="K891" s="3">
        <v>14.659685863874</v>
      </c>
      <c r="L891" s="3">
        <v>29.319371727749001</v>
      </c>
      <c r="M891" s="3">
        <v>9.9476439790580002</v>
      </c>
      <c r="N891" s="3">
        <v>16.230366492146999</v>
      </c>
      <c r="O891" s="3">
        <v>1.5706806282720001</v>
      </c>
      <c r="P891" s="8">
        <v>1.0471204188479999</v>
      </c>
    </row>
    <row r="892" spans="3:16" x14ac:dyDescent="0.2">
      <c r="C892" s="87"/>
      <c r="D892" s="84"/>
      <c r="E892" s="1" t="s">
        <v>44</v>
      </c>
      <c r="F892" s="2"/>
      <c r="G892" s="60">
        <v>239</v>
      </c>
      <c r="H892" s="72" t="str">
        <f t="shared" si="14"/>
        <v xml:space="preserve"> </v>
      </c>
      <c r="I892" s="11">
        <v>10.041841004184</v>
      </c>
      <c r="J892" s="3">
        <v>13.807531380753</v>
      </c>
      <c r="K892" s="3">
        <v>19.665271966527001</v>
      </c>
      <c r="L892" s="3">
        <v>31.380753138075001</v>
      </c>
      <c r="M892" s="3">
        <v>9.2050209205019993</v>
      </c>
      <c r="N892" s="3">
        <v>12.552301255230001</v>
      </c>
      <c r="O892" s="3">
        <v>0.836820083682</v>
      </c>
      <c r="P892" s="8">
        <v>2.5104602510460001</v>
      </c>
    </row>
    <row r="893" spans="3:16" x14ac:dyDescent="0.2">
      <c r="C893" s="87"/>
      <c r="D893" s="84"/>
      <c r="E893" s="1" t="s">
        <v>45</v>
      </c>
      <c r="F893" s="2"/>
      <c r="G893" s="60">
        <v>58</v>
      </c>
      <c r="H893" s="72" t="str">
        <f t="shared" si="14"/>
        <v xml:space="preserve"> </v>
      </c>
      <c r="I893" s="11">
        <v>8.6206896551720007</v>
      </c>
      <c r="J893" s="3">
        <v>13.793103448276</v>
      </c>
      <c r="K893" s="3">
        <v>18.965517241379001</v>
      </c>
      <c r="L893" s="3">
        <v>34.482758620689999</v>
      </c>
      <c r="M893" s="3">
        <v>10.344827586207</v>
      </c>
      <c r="N893" s="3">
        <v>3.4482758620689999</v>
      </c>
      <c r="O893" s="3">
        <v>3.4482758620689999</v>
      </c>
      <c r="P893" s="8">
        <v>6.8965517241379999</v>
      </c>
    </row>
    <row r="894" spans="3:16" x14ac:dyDescent="0.2">
      <c r="C894" s="87"/>
      <c r="D894" s="84"/>
      <c r="E894" s="1" t="s">
        <v>46</v>
      </c>
      <c r="F894" s="2"/>
      <c r="G894" s="60">
        <v>32</v>
      </c>
      <c r="H894" s="72" t="str">
        <f t="shared" si="14"/>
        <v>*</v>
      </c>
      <c r="I894" s="11">
        <v>6.25</v>
      </c>
      <c r="J894" s="3">
        <v>21.875</v>
      </c>
      <c r="K894" s="3">
        <v>12.5</v>
      </c>
      <c r="L894" s="3">
        <v>18.75</v>
      </c>
      <c r="M894" s="3">
        <v>12.5</v>
      </c>
      <c r="N894" s="3">
        <v>18.75</v>
      </c>
      <c r="O894" s="3">
        <v>9.375</v>
      </c>
      <c r="P894" s="14">
        <v>0</v>
      </c>
    </row>
    <row r="895" spans="3:16" x14ac:dyDescent="0.2">
      <c r="C895" s="87"/>
      <c r="D895" s="84"/>
      <c r="E895" s="1" t="s">
        <v>32</v>
      </c>
      <c r="F895" s="2"/>
      <c r="G895" s="60">
        <v>50</v>
      </c>
      <c r="H895" s="72" t="str">
        <f t="shared" si="14"/>
        <v xml:space="preserve"> </v>
      </c>
      <c r="I895" s="11">
        <v>6</v>
      </c>
      <c r="J895" s="3">
        <v>6</v>
      </c>
      <c r="K895" s="3">
        <v>14</v>
      </c>
      <c r="L895" s="3">
        <v>24</v>
      </c>
      <c r="M895" s="3">
        <v>18</v>
      </c>
      <c r="N895" s="3">
        <v>20</v>
      </c>
      <c r="O895" s="7">
        <v>0</v>
      </c>
      <c r="P895" s="8">
        <v>12</v>
      </c>
    </row>
    <row r="896" spans="3:16" ht="24" x14ac:dyDescent="0.2">
      <c r="C896" s="88" t="s">
        <v>47</v>
      </c>
      <c r="D896" s="83" t="s">
        <v>17</v>
      </c>
      <c r="E896" s="6" t="s">
        <v>48</v>
      </c>
      <c r="F896" s="5"/>
      <c r="G896" s="59">
        <v>93</v>
      </c>
      <c r="H896" s="71" t="str">
        <f t="shared" si="14"/>
        <v xml:space="preserve"> </v>
      </c>
      <c r="I896" s="12">
        <v>50.537634408602003</v>
      </c>
      <c r="J896" s="4">
        <v>2.1505376344089999</v>
      </c>
      <c r="K896" s="4">
        <v>17.204301075269001</v>
      </c>
      <c r="L896" s="4">
        <v>25.806451612903</v>
      </c>
      <c r="M896" s="4">
        <v>2.1505376344089999</v>
      </c>
      <c r="N896" s="4">
        <v>2.1505376344089999</v>
      </c>
      <c r="O896" s="20">
        <v>0</v>
      </c>
      <c r="P896" s="27">
        <v>0</v>
      </c>
    </row>
    <row r="897" spans="3:16" ht="24" x14ac:dyDescent="0.2">
      <c r="C897" s="87"/>
      <c r="D897" s="84"/>
      <c r="E897" s="1" t="s">
        <v>49</v>
      </c>
      <c r="F897" s="2"/>
      <c r="G897" s="60">
        <v>143</v>
      </c>
      <c r="H897" s="72" t="str">
        <f t="shared" si="14"/>
        <v xml:space="preserve"> </v>
      </c>
      <c r="I897" s="11">
        <v>1.398601398601</v>
      </c>
      <c r="J897" s="3">
        <v>71.328671328671007</v>
      </c>
      <c r="K897" s="3">
        <v>10.48951048951</v>
      </c>
      <c r="L897" s="3">
        <v>13.286713286713001</v>
      </c>
      <c r="M897" s="3">
        <v>2.0979020979020002</v>
      </c>
      <c r="N897" s="3">
        <v>1.398601398601</v>
      </c>
      <c r="O897" s="7">
        <v>0</v>
      </c>
      <c r="P897" s="14">
        <v>0</v>
      </c>
    </row>
    <row r="898" spans="3:16" x14ac:dyDescent="0.2">
      <c r="C898" s="87"/>
      <c r="D898" s="84"/>
      <c r="E898" s="1" t="s">
        <v>50</v>
      </c>
      <c r="F898" s="2"/>
      <c r="G898" s="60">
        <v>148</v>
      </c>
      <c r="H898" s="72" t="str">
        <f t="shared" si="14"/>
        <v xml:space="preserve"> </v>
      </c>
      <c r="I898" s="11">
        <v>0.67567567567599995</v>
      </c>
      <c r="J898" s="3">
        <v>4.0540540540540002</v>
      </c>
      <c r="K898" s="3">
        <v>81.081081081080995</v>
      </c>
      <c r="L898" s="3">
        <v>12.837837837838</v>
      </c>
      <c r="M898" s="3">
        <v>0.67567567567599995</v>
      </c>
      <c r="N898" s="3">
        <v>0.67567567567599995</v>
      </c>
      <c r="O898" s="7">
        <v>0</v>
      </c>
      <c r="P898" s="14">
        <v>0</v>
      </c>
    </row>
    <row r="899" spans="3:16" x14ac:dyDescent="0.2">
      <c r="C899" s="87"/>
      <c r="D899" s="84"/>
      <c r="E899" s="1" t="s">
        <v>51</v>
      </c>
      <c r="F899" s="2"/>
      <c r="G899" s="60">
        <v>198</v>
      </c>
      <c r="H899" s="72" t="str">
        <f t="shared" si="14"/>
        <v xml:space="preserve"> </v>
      </c>
      <c r="I899" s="11">
        <v>0.50505050505100002</v>
      </c>
      <c r="J899" s="3">
        <v>3.0303030303030001</v>
      </c>
      <c r="K899" s="3">
        <v>7.0707070707069999</v>
      </c>
      <c r="L899" s="3">
        <v>87.373737373737001</v>
      </c>
      <c r="M899" s="3">
        <v>1.010101010101</v>
      </c>
      <c r="N899" s="7">
        <v>0</v>
      </c>
      <c r="O899" s="7">
        <v>0</v>
      </c>
      <c r="P899" s="8">
        <v>1.010101010101</v>
      </c>
    </row>
    <row r="900" spans="3:16" ht="24" x14ac:dyDescent="0.2">
      <c r="C900" s="87"/>
      <c r="D900" s="84"/>
      <c r="E900" s="1" t="s">
        <v>52</v>
      </c>
      <c r="F900" s="2"/>
      <c r="G900" s="60">
        <v>318</v>
      </c>
      <c r="H900" s="72" t="str">
        <f t="shared" si="14"/>
        <v xml:space="preserve"> </v>
      </c>
      <c r="I900" s="11">
        <v>1.5723270440249999</v>
      </c>
      <c r="J900" s="3">
        <v>6.9182389937110003</v>
      </c>
      <c r="K900" s="3">
        <v>15.094339622642</v>
      </c>
      <c r="L900" s="3">
        <v>41.509433962263998</v>
      </c>
      <c r="M900" s="3">
        <v>32.389937106917998</v>
      </c>
      <c r="N900" s="3">
        <v>2.2012578616349998</v>
      </c>
      <c r="O900" s="7">
        <v>0</v>
      </c>
      <c r="P900" s="8">
        <v>0.31446540880500001</v>
      </c>
    </row>
    <row r="901" spans="3:16" ht="24" x14ac:dyDescent="0.2">
      <c r="C901" s="87"/>
      <c r="D901" s="84"/>
      <c r="E901" s="1" t="s">
        <v>53</v>
      </c>
      <c r="F901" s="2"/>
      <c r="G901" s="60">
        <v>900</v>
      </c>
      <c r="H901" s="72" t="str">
        <f t="shared" si="14"/>
        <v xml:space="preserve"> </v>
      </c>
      <c r="I901" s="11">
        <v>6.2222222222220003</v>
      </c>
      <c r="J901" s="3">
        <v>15.333333333333</v>
      </c>
      <c r="K901" s="3">
        <v>23.666666666666998</v>
      </c>
      <c r="L901" s="3">
        <v>40.777777777777999</v>
      </c>
      <c r="M901" s="3">
        <v>12.333333333333</v>
      </c>
      <c r="N901" s="3">
        <v>1.333333333333</v>
      </c>
      <c r="O901" s="7">
        <v>0</v>
      </c>
      <c r="P901" s="8">
        <v>0.33333333333300003</v>
      </c>
    </row>
    <row r="902" spans="3:16" ht="24" x14ac:dyDescent="0.2">
      <c r="C902" s="87"/>
      <c r="D902" s="84"/>
      <c r="E902" s="1" t="s">
        <v>54</v>
      </c>
      <c r="F902" s="2"/>
      <c r="G902" s="60">
        <v>1493</v>
      </c>
      <c r="H902" s="72" t="str">
        <f t="shared" si="14"/>
        <v xml:space="preserve"> </v>
      </c>
      <c r="I902" s="11">
        <v>4.018754186202</v>
      </c>
      <c r="J902" s="3">
        <v>8.037508372405</v>
      </c>
      <c r="K902" s="3">
        <v>17.950435365036999</v>
      </c>
      <c r="L902" s="3">
        <v>34.293369055592997</v>
      </c>
      <c r="M902" s="3">
        <v>13.730743469524</v>
      </c>
      <c r="N902" s="3">
        <v>17.347622237105998</v>
      </c>
      <c r="O902" s="3">
        <v>2.0763563295380001</v>
      </c>
      <c r="P902" s="8">
        <v>2.5452109845950002</v>
      </c>
    </row>
    <row r="903" spans="3:16" x14ac:dyDescent="0.2">
      <c r="C903" s="87"/>
      <c r="D903" s="84"/>
      <c r="E903" s="1" t="s">
        <v>32</v>
      </c>
      <c r="F903" s="2"/>
      <c r="G903" s="60">
        <v>42</v>
      </c>
      <c r="H903" s="72" t="str">
        <f t="shared" si="14"/>
        <v>*</v>
      </c>
      <c r="I903" s="11">
        <v>4.7619047619049999</v>
      </c>
      <c r="J903" s="3">
        <v>9.5238095238099998</v>
      </c>
      <c r="K903" s="3">
        <v>11.904761904761999</v>
      </c>
      <c r="L903" s="3">
        <v>21.428571428571001</v>
      </c>
      <c r="M903" s="3">
        <v>16.666666666666998</v>
      </c>
      <c r="N903" s="3">
        <v>9.5238095238099998</v>
      </c>
      <c r="O903" s="3">
        <v>2.3809523809519999</v>
      </c>
      <c r="P903" s="8">
        <v>23.809523809523998</v>
      </c>
    </row>
    <row r="904" spans="3:16" ht="24" x14ac:dyDescent="0.2">
      <c r="C904" s="88" t="s">
        <v>55</v>
      </c>
      <c r="D904" s="83" t="s">
        <v>17</v>
      </c>
      <c r="E904" s="6" t="s">
        <v>48</v>
      </c>
      <c r="F904" s="5"/>
      <c r="G904" s="59">
        <v>118</v>
      </c>
      <c r="H904" s="71" t="str">
        <f t="shared" si="14"/>
        <v xml:space="preserve"> </v>
      </c>
      <c r="I904" s="12">
        <v>100</v>
      </c>
      <c r="J904" s="20">
        <v>0</v>
      </c>
      <c r="K904" s="20">
        <v>0</v>
      </c>
      <c r="L904" s="20">
        <v>0</v>
      </c>
      <c r="M904" s="20">
        <v>0</v>
      </c>
      <c r="N904" s="20">
        <v>0</v>
      </c>
      <c r="O904" s="20">
        <v>0</v>
      </c>
      <c r="P904" s="27">
        <v>0</v>
      </c>
    </row>
    <row r="905" spans="3:16" ht="24" x14ac:dyDescent="0.2">
      <c r="C905" s="87"/>
      <c r="D905" s="84"/>
      <c r="E905" s="1" t="s">
        <v>49</v>
      </c>
      <c r="F905" s="2"/>
      <c r="G905" s="60">
        <v>262</v>
      </c>
      <c r="H905" s="72" t="str">
        <f t="shared" si="14"/>
        <v xml:space="preserve"> </v>
      </c>
      <c r="I905" s="21">
        <v>0</v>
      </c>
      <c r="J905" s="3">
        <v>100</v>
      </c>
      <c r="K905" s="7">
        <v>0</v>
      </c>
      <c r="L905" s="7">
        <v>0</v>
      </c>
      <c r="M905" s="7">
        <v>0</v>
      </c>
      <c r="N905" s="7">
        <v>0</v>
      </c>
      <c r="O905" s="7">
        <v>0</v>
      </c>
      <c r="P905" s="14">
        <v>0</v>
      </c>
    </row>
    <row r="906" spans="3:16" x14ac:dyDescent="0.2">
      <c r="C906" s="87"/>
      <c r="D906" s="84"/>
      <c r="E906" s="1" t="s">
        <v>50</v>
      </c>
      <c r="F906" s="2"/>
      <c r="G906" s="60">
        <v>486</v>
      </c>
      <c r="H906" s="72" t="str">
        <f t="shared" si="14"/>
        <v xml:space="preserve"> </v>
      </c>
      <c r="I906" s="21">
        <v>0</v>
      </c>
      <c r="J906" s="7">
        <v>0</v>
      </c>
      <c r="K906" s="3">
        <v>100</v>
      </c>
      <c r="L906" s="7">
        <v>0</v>
      </c>
      <c r="M906" s="7">
        <v>0</v>
      </c>
      <c r="N906" s="7">
        <v>0</v>
      </c>
      <c r="O906" s="7">
        <v>0</v>
      </c>
      <c r="P906" s="14">
        <v>0</v>
      </c>
    </row>
    <row r="907" spans="3:16" x14ac:dyDescent="0.2">
      <c r="C907" s="87"/>
      <c r="D907" s="84"/>
      <c r="E907" s="1" t="s">
        <v>51</v>
      </c>
      <c r="F907" s="2"/>
      <c r="G907" s="60">
        <v>888</v>
      </c>
      <c r="H907" s="72" t="str">
        <f t="shared" ref="H907:H954" si="15">IF(G907&lt;49,"*"," ")</f>
        <v xml:space="preserve"> </v>
      </c>
      <c r="I907" s="21">
        <v>0</v>
      </c>
      <c r="J907" s="7">
        <v>0</v>
      </c>
      <c r="K907" s="7">
        <v>0</v>
      </c>
      <c r="L907" s="3">
        <v>100</v>
      </c>
      <c r="M907" s="7">
        <v>0</v>
      </c>
      <c r="N907" s="7">
        <v>0</v>
      </c>
      <c r="O907" s="7">
        <v>0</v>
      </c>
      <c r="P907" s="14">
        <v>0</v>
      </c>
    </row>
    <row r="908" spans="3:16" ht="24" x14ac:dyDescent="0.2">
      <c r="C908" s="87"/>
      <c r="D908" s="84"/>
      <c r="E908" s="1" t="s">
        <v>52</v>
      </c>
      <c r="F908" s="2"/>
      <c r="G908" s="60">
        <v>323</v>
      </c>
      <c r="H908" s="72" t="str">
        <f t="shared" si="15"/>
        <v xml:space="preserve"> </v>
      </c>
      <c r="I908" s="21">
        <v>0</v>
      </c>
      <c r="J908" s="7">
        <v>0</v>
      </c>
      <c r="K908" s="7">
        <v>0</v>
      </c>
      <c r="L908" s="7">
        <v>0</v>
      </c>
      <c r="M908" s="3">
        <v>100</v>
      </c>
      <c r="N908" s="7">
        <v>0</v>
      </c>
      <c r="O908" s="7">
        <v>0</v>
      </c>
      <c r="P908" s="14">
        <v>0</v>
      </c>
    </row>
    <row r="909" spans="3:16" x14ac:dyDescent="0.2">
      <c r="C909" s="87"/>
      <c r="D909" s="84"/>
      <c r="E909" s="1" t="s">
        <v>56</v>
      </c>
      <c r="F909" s="2"/>
      <c r="G909" s="60">
        <v>275</v>
      </c>
      <c r="H909" s="72" t="str">
        <f t="shared" si="15"/>
        <v xml:space="preserve"> </v>
      </c>
      <c r="I909" s="21">
        <v>0</v>
      </c>
      <c r="J909" s="7">
        <v>0</v>
      </c>
      <c r="K909" s="7">
        <v>0</v>
      </c>
      <c r="L909" s="7">
        <v>0</v>
      </c>
      <c r="M909" s="7">
        <v>0</v>
      </c>
      <c r="N909" s="3">
        <v>100</v>
      </c>
      <c r="O909" s="7">
        <v>0</v>
      </c>
      <c r="P909" s="14">
        <v>0</v>
      </c>
    </row>
    <row r="910" spans="3:16" x14ac:dyDescent="0.2">
      <c r="C910" s="87"/>
      <c r="D910" s="84"/>
      <c r="E910" s="1" t="s">
        <v>57</v>
      </c>
      <c r="F910" s="2"/>
      <c r="G910" s="60">
        <v>32</v>
      </c>
      <c r="H910" s="72" t="str">
        <f t="shared" si="15"/>
        <v>*</v>
      </c>
      <c r="I910" s="21">
        <v>0</v>
      </c>
      <c r="J910" s="7">
        <v>0</v>
      </c>
      <c r="K910" s="7">
        <v>0</v>
      </c>
      <c r="L910" s="7">
        <v>0</v>
      </c>
      <c r="M910" s="7">
        <v>0</v>
      </c>
      <c r="N910" s="7">
        <v>0</v>
      </c>
      <c r="O910" s="3">
        <v>100</v>
      </c>
      <c r="P910" s="14">
        <v>0</v>
      </c>
    </row>
    <row r="911" spans="3:16" x14ac:dyDescent="0.2">
      <c r="C911" s="87"/>
      <c r="D911" s="84"/>
      <c r="E911" s="1" t="s">
        <v>32</v>
      </c>
      <c r="F911" s="2"/>
      <c r="G911" s="60">
        <v>51</v>
      </c>
      <c r="H911" s="72" t="str">
        <f t="shared" si="15"/>
        <v xml:space="preserve"> </v>
      </c>
      <c r="I911" s="21">
        <v>0</v>
      </c>
      <c r="J911" s="7">
        <v>0</v>
      </c>
      <c r="K911" s="7">
        <v>0</v>
      </c>
      <c r="L911" s="7">
        <v>0</v>
      </c>
      <c r="M911" s="7">
        <v>0</v>
      </c>
      <c r="N911" s="7">
        <v>0</v>
      </c>
      <c r="O911" s="7">
        <v>0</v>
      </c>
      <c r="P911" s="8">
        <v>100</v>
      </c>
    </row>
    <row r="912" spans="3:16" x14ac:dyDescent="0.2">
      <c r="C912" s="88" t="s">
        <v>58</v>
      </c>
      <c r="D912" s="83" t="s">
        <v>17</v>
      </c>
      <c r="E912" s="6" t="s">
        <v>59</v>
      </c>
      <c r="F912" s="5"/>
      <c r="G912" s="59">
        <v>1814</v>
      </c>
      <c r="H912" s="71" t="str">
        <f t="shared" si="15"/>
        <v xml:space="preserve"> </v>
      </c>
      <c r="I912" s="12">
        <v>6.06394707828</v>
      </c>
      <c r="J912" s="4">
        <v>11.521499448731999</v>
      </c>
      <c r="K912" s="4">
        <v>21.168687982359</v>
      </c>
      <c r="L912" s="4">
        <v>34.564498346195997</v>
      </c>
      <c r="M912" s="4">
        <v>11.742006615215001</v>
      </c>
      <c r="N912" s="4">
        <v>11.631753031974</v>
      </c>
      <c r="O912" s="4">
        <v>1.2679162072770001</v>
      </c>
      <c r="P912" s="13">
        <v>2.0396912899670001</v>
      </c>
    </row>
    <row r="913" spans="3:16" ht="24" x14ac:dyDescent="0.2">
      <c r="C913" s="87"/>
      <c r="D913" s="84"/>
      <c r="E913" s="1" t="s">
        <v>60</v>
      </c>
      <c r="F913" s="2"/>
      <c r="G913" s="60">
        <v>307</v>
      </c>
      <c r="H913" s="72" t="str">
        <f t="shared" si="15"/>
        <v xml:space="preserve"> </v>
      </c>
      <c r="I913" s="11">
        <v>0.65146579804600002</v>
      </c>
      <c r="J913" s="3">
        <v>5.8631921824099997</v>
      </c>
      <c r="K913" s="3">
        <v>14.657980456025999</v>
      </c>
      <c r="L913" s="3">
        <v>47.231270358305999</v>
      </c>
      <c r="M913" s="3">
        <v>15.960912052116999</v>
      </c>
      <c r="N913" s="3">
        <v>13.680781758958</v>
      </c>
      <c r="O913" s="7">
        <v>0</v>
      </c>
      <c r="P913" s="8">
        <v>1.9543973941370001</v>
      </c>
    </row>
    <row r="914" spans="3:16" x14ac:dyDescent="0.2">
      <c r="C914" s="87"/>
      <c r="D914" s="84"/>
      <c r="E914" s="1" t="s">
        <v>61</v>
      </c>
      <c r="F914" s="2"/>
      <c r="G914" s="60">
        <v>49</v>
      </c>
      <c r="H914" s="72" t="s">
        <v>679</v>
      </c>
      <c r="I914" s="21">
        <v>0</v>
      </c>
      <c r="J914" s="3">
        <v>24.489795918367001</v>
      </c>
      <c r="K914" s="3">
        <v>20.408163265306001</v>
      </c>
      <c r="L914" s="3">
        <v>28.571428571428999</v>
      </c>
      <c r="M914" s="3">
        <v>18.367346938775999</v>
      </c>
      <c r="N914" s="3">
        <v>4.0816326530609999</v>
      </c>
      <c r="O914" s="7">
        <v>0</v>
      </c>
      <c r="P914" s="8">
        <v>4.0816326530609999</v>
      </c>
    </row>
    <row r="915" spans="3:16" ht="36" x14ac:dyDescent="0.2">
      <c r="C915" s="87"/>
      <c r="D915" s="84"/>
      <c r="E915" s="1" t="s">
        <v>62</v>
      </c>
      <c r="F915" s="2"/>
      <c r="G915" s="60">
        <v>211</v>
      </c>
      <c r="H915" s="72" t="str">
        <f t="shared" si="15"/>
        <v xml:space="preserve"> </v>
      </c>
      <c r="I915" s="11">
        <v>1.895734597156</v>
      </c>
      <c r="J915" s="3">
        <v>9.0047393364929995</v>
      </c>
      <c r="K915" s="3">
        <v>16.587677725117999</v>
      </c>
      <c r="L915" s="3">
        <v>42.180094786730002</v>
      </c>
      <c r="M915" s="3">
        <v>20.853080568719999</v>
      </c>
      <c r="N915" s="3">
        <v>6.161137440758</v>
      </c>
      <c r="O915" s="3">
        <v>1.895734597156</v>
      </c>
      <c r="P915" s="8">
        <v>1.421800947867</v>
      </c>
    </row>
    <row r="916" spans="3:16" ht="24" x14ac:dyDescent="0.2">
      <c r="C916" s="87"/>
      <c r="D916" s="84"/>
      <c r="E916" s="1" t="s">
        <v>63</v>
      </c>
      <c r="F916" s="2"/>
      <c r="G916" s="60">
        <v>8</v>
      </c>
      <c r="H916" s="72" t="str">
        <f t="shared" si="15"/>
        <v>*</v>
      </c>
      <c r="I916" s="21">
        <v>0</v>
      </c>
      <c r="J916" s="3">
        <v>12.5</v>
      </c>
      <c r="K916" s="3">
        <v>62.5</v>
      </c>
      <c r="L916" s="3">
        <v>12.5</v>
      </c>
      <c r="M916" s="3">
        <v>12.5</v>
      </c>
      <c r="N916" s="7">
        <v>0</v>
      </c>
      <c r="O916" s="7">
        <v>0</v>
      </c>
      <c r="P916" s="14">
        <v>0</v>
      </c>
    </row>
    <row r="917" spans="3:16" x14ac:dyDescent="0.2">
      <c r="C917" s="87"/>
      <c r="D917" s="84"/>
      <c r="E917" s="1" t="s">
        <v>64</v>
      </c>
      <c r="F917" s="2"/>
      <c r="G917" s="60">
        <v>24</v>
      </c>
      <c r="H917" s="72" t="str">
        <f t="shared" si="15"/>
        <v>*</v>
      </c>
      <c r="I917" s="11">
        <v>8.333333333333</v>
      </c>
      <c r="J917" s="3">
        <v>8.333333333333</v>
      </c>
      <c r="K917" s="3">
        <v>16.666666666666998</v>
      </c>
      <c r="L917" s="3">
        <v>12.5</v>
      </c>
      <c r="M917" s="3">
        <v>20.833333333333002</v>
      </c>
      <c r="N917" s="3">
        <v>20.833333333333002</v>
      </c>
      <c r="O917" s="3">
        <v>12.5</v>
      </c>
      <c r="P917" s="14">
        <v>0</v>
      </c>
    </row>
    <row r="918" spans="3:16" x14ac:dyDescent="0.2">
      <c r="C918" s="87"/>
      <c r="D918" s="84"/>
      <c r="E918" s="1" t="s">
        <v>46</v>
      </c>
      <c r="F918" s="2"/>
      <c r="G918" s="60">
        <v>17</v>
      </c>
      <c r="H918" s="72" t="str">
        <f t="shared" si="15"/>
        <v>*</v>
      </c>
      <c r="I918" s="21">
        <v>0</v>
      </c>
      <c r="J918" s="3">
        <v>5.8823529411760003</v>
      </c>
      <c r="K918" s="3">
        <v>17.647058823529001</v>
      </c>
      <c r="L918" s="3">
        <v>41.176470588234999</v>
      </c>
      <c r="M918" s="3">
        <v>11.764705882353001</v>
      </c>
      <c r="N918" s="3">
        <v>11.764705882353001</v>
      </c>
      <c r="O918" s="3">
        <v>11.764705882353001</v>
      </c>
      <c r="P918" s="14">
        <v>0</v>
      </c>
    </row>
    <row r="919" spans="3:16" x14ac:dyDescent="0.2">
      <c r="C919" s="87"/>
      <c r="D919" s="84"/>
      <c r="E919" s="1" t="s">
        <v>32</v>
      </c>
      <c r="F919" s="2"/>
      <c r="G919" s="60">
        <v>5</v>
      </c>
      <c r="H919" s="72" t="str">
        <f t="shared" si="15"/>
        <v>*</v>
      </c>
      <c r="I919" s="21">
        <v>0</v>
      </c>
      <c r="J919" s="7">
        <v>0</v>
      </c>
      <c r="K919" s="7">
        <v>0</v>
      </c>
      <c r="L919" s="3">
        <v>40</v>
      </c>
      <c r="M919" s="7">
        <v>0</v>
      </c>
      <c r="N919" s="7">
        <v>0</v>
      </c>
      <c r="O919" s="7">
        <v>0</v>
      </c>
      <c r="P919" s="8">
        <v>60</v>
      </c>
    </row>
    <row r="920" spans="3:16" x14ac:dyDescent="0.2">
      <c r="C920" s="87"/>
      <c r="D920" s="84"/>
      <c r="E920" s="1" t="s">
        <v>65</v>
      </c>
      <c r="F920" s="2"/>
      <c r="G920" s="60">
        <v>2121</v>
      </c>
      <c r="H920" s="72" t="str">
        <f t="shared" si="15"/>
        <v xml:space="preserve"> </v>
      </c>
      <c r="I920" s="11">
        <v>5.2805280528049998</v>
      </c>
      <c r="J920" s="3">
        <v>10.702498821311</v>
      </c>
      <c r="K920" s="3">
        <v>20.22630834512</v>
      </c>
      <c r="L920" s="3">
        <v>36.397925506836003</v>
      </c>
      <c r="M920" s="3">
        <v>12.352663837812001</v>
      </c>
      <c r="N920" s="3">
        <v>11.928335690712</v>
      </c>
      <c r="O920" s="3">
        <v>1.084394153701</v>
      </c>
      <c r="P920" s="8">
        <v>2.0273455917019998</v>
      </c>
    </row>
    <row r="921" spans="3:16" x14ac:dyDescent="0.2">
      <c r="C921" s="87"/>
      <c r="D921" s="84"/>
      <c r="E921" s="1" t="s">
        <v>66</v>
      </c>
      <c r="F921" s="2"/>
      <c r="G921" s="60">
        <v>260</v>
      </c>
      <c r="H921" s="72" t="str">
        <f t="shared" si="15"/>
        <v xml:space="preserve"> </v>
      </c>
      <c r="I921" s="11">
        <v>1.538461538462</v>
      </c>
      <c r="J921" s="3">
        <v>11.923076923077</v>
      </c>
      <c r="K921" s="3">
        <v>17.307692307692001</v>
      </c>
      <c r="L921" s="3">
        <v>39.615384615384997</v>
      </c>
      <c r="M921" s="3">
        <v>20.384615384615</v>
      </c>
      <c r="N921" s="3">
        <v>5.7692307692310001</v>
      </c>
      <c r="O921" s="3">
        <v>1.538461538462</v>
      </c>
      <c r="P921" s="8">
        <v>1.923076923077</v>
      </c>
    </row>
    <row r="922" spans="3:16" ht="24" x14ac:dyDescent="0.2">
      <c r="C922" s="88" t="s">
        <v>67</v>
      </c>
      <c r="D922" s="83" t="s">
        <v>17</v>
      </c>
      <c r="E922" s="6" t="s">
        <v>68</v>
      </c>
      <c r="F922" s="5"/>
      <c r="G922" s="59">
        <v>303</v>
      </c>
      <c r="H922" s="71" t="str">
        <f t="shared" si="15"/>
        <v xml:space="preserve"> </v>
      </c>
      <c r="I922" s="12">
        <v>4.290429042904</v>
      </c>
      <c r="J922" s="4">
        <v>10.561056105611</v>
      </c>
      <c r="K922" s="4">
        <v>23.102310231023001</v>
      </c>
      <c r="L922" s="4">
        <v>33.333333333333002</v>
      </c>
      <c r="M922" s="4">
        <v>12.871287128713</v>
      </c>
      <c r="N922" s="4">
        <v>13.861386138614</v>
      </c>
      <c r="O922" s="4">
        <v>1.3201320132009999</v>
      </c>
      <c r="P922" s="13">
        <v>0.66006600660100001</v>
      </c>
    </row>
    <row r="923" spans="3:16" ht="36" x14ac:dyDescent="0.2">
      <c r="C923" s="87"/>
      <c r="D923" s="84"/>
      <c r="E923" s="1" t="s">
        <v>69</v>
      </c>
      <c r="F923" s="2"/>
      <c r="G923" s="60">
        <v>1347</v>
      </c>
      <c r="H923" s="72" t="str">
        <f t="shared" si="15"/>
        <v xml:space="preserve"> </v>
      </c>
      <c r="I923" s="11">
        <v>4.8997772828509998</v>
      </c>
      <c r="J923" s="3">
        <v>9.1314031180399997</v>
      </c>
      <c r="K923" s="3">
        <v>21.232368225687001</v>
      </c>
      <c r="L923" s="3">
        <v>38.530066815144998</v>
      </c>
      <c r="M923" s="3">
        <v>11.878247958426</v>
      </c>
      <c r="N923" s="3">
        <v>11.729769858946</v>
      </c>
      <c r="O923" s="3">
        <v>0.81662954714199998</v>
      </c>
      <c r="P923" s="8">
        <v>1.7817371937640001</v>
      </c>
    </row>
    <row r="924" spans="3:16" ht="24" x14ac:dyDescent="0.2">
      <c r="C924" s="87"/>
      <c r="D924" s="84"/>
      <c r="E924" s="1" t="s">
        <v>70</v>
      </c>
      <c r="F924" s="2"/>
      <c r="G924" s="60">
        <v>596</v>
      </c>
      <c r="H924" s="72" t="str">
        <f t="shared" si="15"/>
        <v xml:space="preserve"> </v>
      </c>
      <c r="I924" s="11">
        <v>4.6979865771810001</v>
      </c>
      <c r="J924" s="3">
        <v>13.087248322148</v>
      </c>
      <c r="K924" s="3">
        <v>17.953020134228002</v>
      </c>
      <c r="L924" s="3">
        <v>36.241610738254998</v>
      </c>
      <c r="M924" s="3">
        <v>15.100671140939999</v>
      </c>
      <c r="N924" s="3">
        <v>9.3959731543620002</v>
      </c>
      <c r="O924" s="3">
        <v>1.677852348993</v>
      </c>
      <c r="P924" s="8">
        <v>1.8456375838929999</v>
      </c>
    </row>
    <row r="925" spans="3:16" ht="24" x14ac:dyDescent="0.2">
      <c r="C925" s="87"/>
      <c r="D925" s="84"/>
      <c r="E925" s="1" t="s">
        <v>71</v>
      </c>
      <c r="F925" s="2"/>
      <c r="G925" s="60">
        <v>181</v>
      </c>
      <c r="H925" s="72" t="str">
        <f t="shared" si="15"/>
        <v xml:space="preserve"> </v>
      </c>
      <c r="I925" s="11">
        <v>6.0773480662979997</v>
      </c>
      <c r="J925" s="3">
        <v>15.469613259669</v>
      </c>
      <c r="K925" s="3">
        <v>12.707182320442</v>
      </c>
      <c r="L925" s="3">
        <v>28.176795580109999</v>
      </c>
      <c r="M925" s="3">
        <v>18.784530386739998</v>
      </c>
      <c r="N925" s="3">
        <v>9.9447513812149992</v>
      </c>
      <c r="O925" s="3">
        <v>3.3149171270719999</v>
      </c>
      <c r="P925" s="8">
        <v>5.5248618784529997</v>
      </c>
    </row>
    <row r="926" spans="3:16" x14ac:dyDescent="0.2">
      <c r="C926" s="87"/>
      <c r="D926" s="84"/>
      <c r="E926" s="1" t="s">
        <v>32</v>
      </c>
      <c r="F926" s="2"/>
      <c r="G926" s="60">
        <v>8</v>
      </c>
      <c r="H926" s="72" t="str">
        <f t="shared" si="15"/>
        <v>*</v>
      </c>
      <c r="I926" s="21">
        <v>0</v>
      </c>
      <c r="J926" s="3">
        <v>12.5</v>
      </c>
      <c r="K926" s="7">
        <v>0</v>
      </c>
      <c r="L926" s="3">
        <v>12.5</v>
      </c>
      <c r="M926" s="7">
        <v>0</v>
      </c>
      <c r="N926" s="3">
        <v>12.5</v>
      </c>
      <c r="O926" s="3">
        <v>12.5</v>
      </c>
      <c r="P926" s="8">
        <v>50</v>
      </c>
    </row>
    <row r="927" spans="3:16" ht="24" x14ac:dyDescent="0.2">
      <c r="C927" s="88" t="s">
        <v>72</v>
      </c>
      <c r="D927" s="83" t="s">
        <v>17</v>
      </c>
      <c r="E927" s="6" t="s">
        <v>73</v>
      </c>
      <c r="F927" s="5"/>
      <c r="G927" s="59">
        <v>52</v>
      </c>
      <c r="H927" s="71" t="str">
        <f t="shared" si="15"/>
        <v xml:space="preserve"> </v>
      </c>
      <c r="I927" s="12">
        <v>13.461538461538</v>
      </c>
      <c r="J927" s="4">
        <v>15.384615384615</v>
      </c>
      <c r="K927" s="4">
        <v>5.7692307692310001</v>
      </c>
      <c r="L927" s="4">
        <v>11.538461538462</v>
      </c>
      <c r="M927" s="4">
        <v>30.769230769231001</v>
      </c>
      <c r="N927" s="4">
        <v>9.6153846153850004</v>
      </c>
      <c r="O927" s="4">
        <v>11.538461538462</v>
      </c>
      <c r="P927" s="13">
        <v>1.923076923077</v>
      </c>
    </row>
    <row r="928" spans="3:16" ht="36" x14ac:dyDescent="0.2">
      <c r="C928" s="87"/>
      <c r="D928" s="84"/>
      <c r="E928" s="1" t="s">
        <v>74</v>
      </c>
      <c r="F928" s="2"/>
      <c r="G928" s="60">
        <v>186</v>
      </c>
      <c r="H928" s="72" t="str">
        <f t="shared" si="15"/>
        <v xml:space="preserve"> </v>
      </c>
      <c r="I928" s="11">
        <v>11.827956989246999</v>
      </c>
      <c r="J928" s="3">
        <v>21.505376344085999</v>
      </c>
      <c r="K928" s="3">
        <v>8.0645161290320004</v>
      </c>
      <c r="L928" s="3">
        <v>26.344086021504999</v>
      </c>
      <c r="M928" s="3">
        <v>18.279569892472999</v>
      </c>
      <c r="N928" s="3">
        <v>7.5268817204299996</v>
      </c>
      <c r="O928" s="3">
        <v>3.7634408602149998</v>
      </c>
      <c r="P928" s="8">
        <v>2.6881720430109999</v>
      </c>
    </row>
    <row r="929" spans="3:16" ht="36" x14ac:dyDescent="0.2">
      <c r="C929" s="87"/>
      <c r="D929" s="84"/>
      <c r="E929" s="1" t="s">
        <v>75</v>
      </c>
      <c r="F929" s="2"/>
      <c r="G929" s="60">
        <v>336</v>
      </c>
      <c r="H929" s="72" t="str">
        <f t="shared" si="15"/>
        <v xml:space="preserve"> </v>
      </c>
      <c r="I929" s="11">
        <v>8.0357142857140005</v>
      </c>
      <c r="J929" s="3">
        <v>16.369047619048001</v>
      </c>
      <c r="K929" s="3">
        <v>17.261904761905001</v>
      </c>
      <c r="L929" s="3">
        <v>27.678571428571001</v>
      </c>
      <c r="M929" s="3">
        <v>15.178571428571001</v>
      </c>
      <c r="N929" s="3">
        <v>12.797619047618999</v>
      </c>
      <c r="O929" s="3">
        <v>1.190476190476</v>
      </c>
      <c r="P929" s="8">
        <v>1.4880952380950001</v>
      </c>
    </row>
    <row r="930" spans="3:16" ht="36" x14ac:dyDescent="0.2">
      <c r="C930" s="87"/>
      <c r="D930" s="84"/>
      <c r="E930" s="1" t="s">
        <v>76</v>
      </c>
      <c r="F930" s="2"/>
      <c r="G930" s="60">
        <v>411</v>
      </c>
      <c r="H930" s="72" t="str">
        <f t="shared" si="15"/>
        <v xml:space="preserve"> </v>
      </c>
      <c r="I930" s="11">
        <v>3.1630170316299999</v>
      </c>
      <c r="J930" s="3">
        <v>10.948905109489001</v>
      </c>
      <c r="K930" s="3">
        <v>20.194647201946001</v>
      </c>
      <c r="L930" s="3">
        <v>36.009732360096997</v>
      </c>
      <c r="M930" s="3">
        <v>13.868613138685999</v>
      </c>
      <c r="N930" s="3">
        <v>12.895377128953999</v>
      </c>
      <c r="O930" s="3">
        <v>0.48661800486599999</v>
      </c>
      <c r="P930" s="8">
        <v>2.4330900243309999</v>
      </c>
    </row>
    <row r="931" spans="3:16" ht="36" x14ac:dyDescent="0.2">
      <c r="C931" s="87"/>
      <c r="D931" s="84"/>
      <c r="E931" s="1" t="s">
        <v>77</v>
      </c>
      <c r="F931" s="2"/>
      <c r="G931" s="60">
        <v>425</v>
      </c>
      <c r="H931" s="72" t="str">
        <f t="shared" si="15"/>
        <v xml:space="preserve"> </v>
      </c>
      <c r="I931" s="11">
        <v>4.4705882352939996</v>
      </c>
      <c r="J931" s="3">
        <v>7.0588235294119999</v>
      </c>
      <c r="K931" s="3">
        <v>20</v>
      </c>
      <c r="L931" s="3">
        <v>37.176470588234999</v>
      </c>
      <c r="M931" s="3">
        <v>13.176470588235</v>
      </c>
      <c r="N931" s="3">
        <v>15.294117647059</v>
      </c>
      <c r="O931" s="3">
        <v>0.47058823529400001</v>
      </c>
      <c r="P931" s="8">
        <v>2.352941176471</v>
      </c>
    </row>
    <row r="932" spans="3:16" ht="36" x14ac:dyDescent="0.2">
      <c r="C932" s="87"/>
      <c r="D932" s="84"/>
      <c r="E932" s="1" t="s">
        <v>78</v>
      </c>
      <c r="F932" s="2"/>
      <c r="G932" s="60">
        <v>328</v>
      </c>
      <c r="H932" s="72" t="str">
        <f t="shared" si="15"/>
        <v xml:space="preserve"> </v>
      </c>
      <c r="I932" s="11">
        <v>1.829268292683</v>
      </c>
      <c r="J932" s="3">
        <v>9.7560975609760003</v>
      </c>
      <c r="K932" s="3">
        <v>22.256097560975999</v>
      </c>
      <c r="L932" s="3">
        <v>42.987804878048998</v>
      </c>
      <c r="M932" s="3">
        <v>12.5</v>
      </c>
      <c r="N932" s="3">
        <v>8.8414634146339992</v>
      </c>
      <c r="O932" s="7">
        <v>0</v>
      </c>
      <c r="P932" s="8">
        <v>1.829268292683</v>
      </c>
    </row>
    <row r="933" spans="3:16" ht="36" x14ac:dyDescent="0.2">
      <c r="C933" s="87"/>
      <c r="D933" s="84"/>
      <c r="E933" s="1" t="s">
        <v>79</v>
      </c>
      <c r="F933" s="2"/>
      <c r="G933" s="60">
        <v>294</v>
      </c>
      <c r="H933" s="72" t="str">
        <f t="shared" si="15"/>
        <v xml:space="preserve"> </v>
      </c>
      <c r="I933" s="11">
        <v>2.040816326531</v>
      </c>
      <c r="J933" s="3">
        <v>4.0816326530609999</v>
      </c>
      <c r="K933" s="3">
        <v>23.809523809523998</v>
      </c>
      <c r="L933" s="3">
        <v>50.340136054421997</v>
      </c>
      <c r="M933" s="3">
        <v>11.224489795918</v>
      </c>
      <c r="N933" s="3">
        <v>7.4829931972789998</v>
      </c>
      <c r="O933" s="7">
        <v>0</v>
      </c>
      <c r="P933" s="8">
        <v>1.0204081632649999</v>
      </c>
    </row>
    <row r="934" spans="3:16" ht="36" x14ac:dyDescent="0.2">
      <c r="C934" s="87"/>
      <c r="D934" s="84"/>
      <c r="E934" s="1" t="s">
        <v>80</v>
      </c>
      <c r="F934" s="2"/>
      <c r="G934" s="60">
        <v>194</v>
      </c>
      <c r="H934" s="72" t="str">
        <f t="shared" si="15"/>
        <v xml:space="preserve"> </v>
      </c>
      <c r="I934" s="11">
        <v>3.6082474226799999</v>
      </c>
      <c r="J934" s="3">
        <v>8.7628865979379995</v>
      </c>
      <c r="K934" s="3">
        <v>25.257731958762999</v>
      </c>
      <c r="L934" s="3">
        <v>45.876288659794</v>
      </c>
      <c r="M934" s="3">
        <v>8.2474226804120008</v>
      </c>
      <c r="N934" s="3">
        <v>7.7319587628870003</v>
      </c>
      <c r="O934" s="3">
        <v>0.51546391752599996</v>
      </c>
      <c r="P934" s="14">
        <v>0</v>
      </c>
    </row>
    <row r="935" spans="3:16" ht="36" x14ac:dyDescent="0.2">
      <c r="C935" s="87"/>
      <c r="D935" s="84"/>
      <c r="E935" s="1" t="s">
        <v>81</v>
      </c>
      <c r="F935" s="2"/>
      <c r="G935" s="60">
        <v>50</v>
      </c>
      <c r="H935" s="72" t="str">
        <f t="shared" si="15"/>
        <v xml:space="preserve"> </v>
      </c>
      <c r="I935" s="11">
        <v>4</v>
      </c>
      <c r="J935" s="3">
        <v>16</v>
      </c>
      <c r="K935" s="3">
        <v>24</v>
      </c>
      <c r="L935" s="3">
        <v>42</v>
      </c>
      <c r="M935" s="3">
        <v>4</v>
      </c>
      <c r="N935" s="3">
        <v>6</v>
      </c>
      <c r="O935" s="3">
        <v>2</v>
      </c>
      <c r="P935" s="8">
        <v>2</v>
      </c>
    </row>
    <row r="936" spans="3:16" ht="24" x14ac:dyDescent="0.2">
      <c r="C936" s="87"/>
      <c r="D936" s="84"/>
      <c r="E936" s="1" t="s">
        <v>82</v>
      </c>
      <c r="F936" s="2"/>
      <c r="G936" s="60">
        <v>48</v>
      </c>
      <c r="H936" s="72" t="str">
        <f t="shared" si="15"/>
        <v>*</v>
      </c>
      <c r="I936" s="11">
        <v>6.25</v>
      </c>
      <c r="J936" s="3">
        <v>12.5</v>
      </c>
      <c r="K936" s="3">
        <v>39.583333333333002</v>
      </c>
      <c r="L936" s="3">
        <v>33.333333333333002</v>
      </c>
      <c r="M936" s="3">
        <v>2.083333333333</v>
      </c>
      <c r="N936" s="3">
        <v>4.166666666667</v>
      </c>
      <c r="O936" s="3">
        <v>2.083333333333</v>
      </c>
      <c r="P936" s="14">
        <v>0</v>
      </c>
    </row>
    <row r="937" spans="3:16" x14ac:dyDescent="0.2">
      <c r="C937" s="87"/>
      <c r="D937" s="84"/>
      <c r="E937" s="1" t="s">
        <v>83</v>
      </c>
      <c r="F937" s="2"/>
      <c r="G937" s="60">
        <v>46</v>
      </c>
      <c r="H937" s="72" t="str">
        <f t="shared" si="15"/>
        <v>*</v>
      </c>
      <c r="I937" s="11">
        <v>6.5217391304349999</v>
      </c>
      <c r="J937" s="3">
        <v>6.5217391304349999</v>
      </c>
      <c r="K937" s="3">
        <v>21.739130434783</v>
      </c>
      <c r="L937" s="3">
        <v>15.217391304348</v>
      </c>
      <c r="M937" s="3">
        <v>10.869565217390999</v>
      </c>
      <c r="N937" s="3">
        <v>19.565217391304</v>
      </c>
      <c r="O937" s="3">
        <v>13.04347826087</v>
      </c>
      <c r="P937" s="8">
        <v>6.5217391304349999</v>
      </c>
    </row>
    <row r="938" spans="3:16" x14ac:dyDescent="0.2">
      <c r="C938" s="87"/>
      <c r="D938" s="84"/>
      <c r="E938" s="1" t="s">
        <v>32</v>
      </c>
      <c r="F938" s="2"/>
      <c r="G938" s="60">
        <v>65</v>
      </c>
      <c r="H938" s="72" t="str">
        <f t="shared" si="15"/>
        <v xml:space="preserve"> </v>
      </c>
      <c r="I938" s="11">
        <v>4.6153846153850004</v>
      </c>
      <c r="J938" s="3">
        <v>9.2307692307690008</v>
      </c>
      <c r="K938" s="3">
        <v>13.846153846153999</v>
      </c>
      <c r="L938" s="3">
        <v>18.461538461538002</v>
      </c>
      <c r="M938" s="3">
        <v>16.923076923077002</v>
      </c>
      <c r="N938" s="3">
        <v>23.076923076922998</v>
      </c>
      <c r="O938" s="3">
        <v>3.0769230769229998</v>
      </c>
      <c r="P938" s="8">
        <v>10.769230769230999</v>
      </c>
    </row>
    <row r="939" spans="3:16" x14ac:dyDescent="0.2">
      <c r="C939" s="88" t="s">
        <v>84</v>
      </c>
      <c r="D939" s="83" t="s">
        <v>17</v>
      </c>
      <c r="E939" s="6" t="s">
        <v>85</v>
      </c>
      <c r="F939" s="5"/>
      <c r="G939" s="59">
        <v>315</v>
      </c>
      <c r="H939" s="71" t="str">
        <f t="shared" si="15"/>
        <v xml:space="preserve"> </v>
      </c>
      <c r="I939" s="12">
        <v>4.7619047619049999</v>
      </c>
      <c r="J939" s="4">
        <v>12.063492063491999</v>
      </c>
      <c r="K939" s="4">
        <v>23.809523809523998</v>
      </c>
      <c r="L939" s="4">
        <v>36.825396825397</v>
      </c>
      <c r="M939" s="4">
        <v>13.650793650794</v>
      </c>
      <c r="N939" s="4">
        <v>6.9841269841270002</v>
      </c>
      <c r="O939" s="4">
        <v>0.31746031745999997</v>
      </c>
      <c r="P939" s="13">
        <v>1.587301587302</v>
      </c>
    </row>
    <row r="940" spans="3:16" x14ac:dyDescent="0.2">
      <c r="C940" s="87"/>
      <c r="D940" s="84"/>
      <c r="E940" s="1" t="s">
        <v>86</v>
      </c>
      <c r="F940" s="2"/>
      <c r="G940" s="60">
        <v>493</v>
      </c>
      <c r="H940" s="72" t="str">
        <f t="shared" si="15"/>
        <v xml:space="preserve"> </v>
      </c>
      <c r="I940" s="11">
        <v>3.2454361054769998</v>
      </c>
      <c r="J940" s="3">
        <v>7.9107505070990003</v>
      </c>
      <c r="K940" s="3">
        <v>21.501014198783</v>
      </c>
      <c r="L940" s="3">
        <v>42.799188640974002</v>
      </c>
      <c r="M940" s="3">
        <v>11.764705882353001</v>
      </c>
      <c r="N940" s="3">
        <v>10.750507099390999</v>
      </c>
      <c r="O940" s="3">
        <v>0.60851926977699999</v>
      </c>
      <c r="P940" s="8">
        <v>1.4198782961459999</v>
      </c>
    </row>
    <row r="941" spans="3:16" x14ac:dyDescent="0.2">
      <c r="C941" s="87"/>
      <c r="D941" s="84"/>
      <c r="E941" s="1" t="s">
        <v>87</v>
      </c>
      <c r="F941" s="2"/>
      <c r="G941" s="60">
        <v>981</v>
      </c>
      <c r="H941" s="72" t="str">
        <f t="shared" si="15"/>
        <v xml:space="preserve"> </v>
      </c>
      <c r="I941" s="11">
        <v>4.4852191641179999</v>
      </c>
      <c r="J941" s="3">
        <v>9.7859327217129994</v>
      </c>
      <c r="K941" s="3">
        <v>20.998980632007999</v>
      </c>
      <c r="L941" s="3">
        <v>37.206931702345003</v>
      </c>
      <c r="M941" s="3">
        <v>13.863404689093</v>
      </c>
      <c r="N941" s="3">
        <v>10.805300713557999</v>
      </c>
      <c r="O941" s="3">
        <v>1.019367991845</v>
      </c>
      <c r="P941" s="8">
        <v>1.834862385321</v>
      </c>
    </row>
    <row r="942" spans="3:16" x14ac:dyDescent="0.2">
      <c r="C942" s="87"/>
      <c r="D942" s="84"/>
      <c r="E942" s="1" t="s">
        <v>88</v>
      </c>
      <c r="F942" s="2"/>
      <c r="G942" s="60">
        <v>525</v>
      </c>
      <c r="H942" s="72" t="str">
        <f t="shared" si="15"/>
        <v xml:space="preserve"> </v>
      </c>
      <c r="I942" s="11">
        <v>6.2857142857139996</v>
      </c>
      <c r="J942" s="3">
        <v>13.52380952381</v>
      </c>
      <c r="K942" s="3">
        <v>15.619047619048001</v>
      </c>
      <c r="L942" s="3">
        <v>30.285714285714</v>
      </c>
      <c r="M942" s="3">
        <v>14.47619047619</v>
      </c>
      <c r="N942" s="3">
        <v>14.095238095238001</v>
      </c>
      <c r="O942" s="3">
        <v>3.0476190476189999</v>
      </c>
      <c r="P942" s="8">
        <v>2.666666666667</v>
      </c>
    </row>
    <row r="943" spans="3:16" x14ac:dyDescent="0.2">
      <c r="C943" s="87"/>
      <c r="D943" s="84"/>
      <c r="E943" s="1" t="s">
        <v>89</v>
      </c>
      <c r="F943" s="2"/>
      <c r="G943" s="60">
        <v>113</v>
      </c>
      <c r="H943" s="72" t="str">
        <f t="shared" si="15"/>
        <v xml:space="preserve"> </v>
      </c>
      <c r="I943" s="11">
        <v>8.8495575221239999</v>
      </c>
      <c r="J943" s="3">
        <v>15.044247787611001</v>
      </c>
      <c r="K943" s="3">
        <v>14.159292035398</v>
      </c>
      <c r="L943" s="3">
        <v>30.088495575221</v>
      </c>
      <c r="M943" s="3">
        <v>7.0796460176989999</v>
      </c>
      <c r="N943" s="3">
        <v>17.699115044248</v>
      </c>
      <c r="O943" s="3">
        <v>1.769911504425</v>
      </c>
      <c r="P943" s="8">
        <v>5.3097345132739999</v>
      </c>
    </row>
    <row r="944" spans="3:16" x14ac:dyDescent="0.2">
      <c r="C944" s="87"/>
      <c r="D944" s="84"/>
      <c r="E944" s="1" t="s">
        <v>32</v>
      </c>
      <c r="F944" s="2"/>
      <c r="G944" s="60">
        <v>8</v>
      </c>
      <c r="H944" s="72" t="str">
        <f t="shared" si="15"/>
        <v>*</v>
      </c>
      <c r="I944" s="21">
        <v>0</v>
      </c>
      <c r="J944" s="3">
        <v>12.5</v>
      </c>
      <c r="K944" s="3">
        <v>12.5</v>
      </c>
      <c r="L944" s="3">
        <v>37.5</v>
      </c>
      <c r="M944" s="3">
        <v>25</v>
      </c>
      <c r="N944" s="7">
        <v>0</v>
      </c>
      <c r="O944" s="7">
        <v>0</v>
      </c>
      <c r="P944" s="8">
        <v>12.5</v>
      </c>
    </row>
    <row r="945" spans="2:18" ht="24" x14ac:dyDescent="0.2">
      <c r="C945" s="88" t="s">
        <v>90</v>
      </c>
      <c r="D945" s="83" t="s">
        <v>17</v>
      </c>
      <c r="E945" s="6" t="s">
        <v>91</v>
      </c>
      <c r="F945" s="5"/>
      <c r="G945" s="59">
        <v>608</v>
      </c>
      <c r="H945" s="71" t="str">
        <f t="shared" si="15"/>
        <v xml:space="preserve"> </v>
      </c>
      <c r="I945" s="12">
        <v>2.6315789473679998</v>
      </c>
      <c r="J945" s="4">
        <v>11.842105263158</v>
      </c>
      <c r="K945" s="4">
        <v>17.598684210525999</v>
      </c>
      <c r="L945" s="4">
        <v>37.171052631579002</v>
      </c>
      <c r="M945" s="4">
        <v>17.269736842105001</v>
      </c>
      <c r="N945" s="4">
        <v>10.361842105262999</v>
      </c>
      <c r="O945" s="4">
        <v>0.82236842105300001</v>
      </c>
      <c r="P945" s="13">
        <v>2.302631578947</v>
      </c>
    </row>
    <row r="946" spans="2:18" ht="24" x14ac:dyDescent="0.2">
      <c r="C946" s="87"/>
      <c r="D946" s="84"/>
      <c r="E946" s="1" t="s">
        <v>92</v>
      </c>
      <c r="F946" s="2"/>
      <c r="G946" s="60">
        <v>1036</v>
      </c>
      <c r="H946" s="72" t="str">
        <f t="shared" si="15"/>
        <v xml:space="preserve"> </v>
      </c>
      <c r="I946" s="11">
        <v>2.220077220077</v>
      </c>
      <c r="J946" s="3">
        <v>9.2664092664089992</v>
      </c>
      <c r="K946" s="3">
        <v>22.490347490346998</v>
      </c>
      <c r="L946" s="3">
        <v>35.135135135135002</v>
      </c>
      <c r="M946" s="3">
        <v>13.996138996139001</v>
      </c>
      <c r="N946" s="3">
        <v>13.803088803089</v>
      </c>
      <c r="O946" s="3">
        <v>1.640926640927</v>
      </c>
      <c r="P946" s="8">
        <v>1.447876447876</v>
      </c>
    </row>
    <row r="947" spans="2:18" ht="24" x14ac:dyDescent="0.2">
      <c r="C947" s="87"/>
      <c r="D947" s="84"/>
      <c r="E947" s="1" t="s">
        <v>93</v>
      </c>
      <c r="F947" s="2"/>
      <c r="G947" s="60">
        <v>567</v>
      </c>
      <c r="H947" s="72" t="str">
        <f t="shared" si="15"/>
        <v xml:space="preserve"> </v>
      </c>
      <c r="I947" s="11">
        <v>7.7601410934740001</v>
      </c>
      <c r="J947" s="3">
        <v>11.640211640212</v>
      </c>
      <c r="K947" s="3">
        <v>20.282186948854001</v>
      </c>
      <c r="L947" s="3">
        <v>38.624338624339003</v>
      </c>
      <c r="M947" s="3">
        <v>8.8183421516749991</v>
      </c>
      <c r="N947" s="3">
        <v>8.8183421516749991</v>
      </c>
      <c r="O947" s="3">
        <v>1.2345679012349999</v>
      </c>
      <c r="P947" s="8">
        <v>2.8218694885360001</v>
      </c>
    </row>
    <row r="948" spans="2:18" x14ac:dyDescent="0.2">
      <c r="C948" s="87"/>
      <c r="D948" s="84"/>
      <c r="E948" s="1" t="s">
        <v>94</v>
      </c>
      <c r="F948" s="2"/>
      <c r="G948" s="60">
        <v>224</v>
      </c>
      <c r="H948" s="72" t="str">
        <f t="shared" si="15"/>
        <v xml:space="preserve"> </v>
      </c>
      <c r="I948" s="11">
        <v>15.625</v>
      </c>
      <c r="J948" s="3">
        <v>12.5</v>
      </c>
      <c r="K948" s="3">
        <v>13.839285714286</v>
      </c>
      <c r="L948" s="3">
        <v>35.267857142856997</v>
      </c>
      <c r="M948" s="3">
        <v>10.267857142857</v>
      </c>
      <c r="N948" s="3">
        <v>8.4821428571429998</v>
      </c>
      <c r="O948" s="3">
        <v>1.339285714286</v>
      </c>
      <c r="P948" s="8">
        <v>2.6785714285709998</v>
      </c>
    </row>
    <row r="949" spans="2:18" x14ac:dyDescent="0.2">
      <c r="C949" s="88" t="s">
        <v>95</v>
      </c>
      <c r="D949" s="83" t="s">
        <v>17</v>
      </c>
      <c r="E949" s="6" t="s">
        <v>96</v>
      </c>
      <c r="F949" s="5"/>
      <c r="G949" s="59">
        <v>308</v>
      </c>
      <c r="H949" s="71" t="str">
        <f t="shared" si="15"/>
        <v xml:space="preserve"> </v>
      </c>
      <c r="I949" s="12">
        <v>8.1168831168830007</v>
      </c>
      <c r="J949" s="4">
        <v>11.363636363635999</v>
      </c>
      <c r="K949" s="4">
        <v>22.402597402596999</v>
      </c>
      <c r="L949" s="4">
        <v>35.389610389609999</v>
      </c>
      <c r="M949" s="4">
        <v>7.4675324675320001</v>
      </c>
      <c r="N949" s="4">
        <v>11.038961038961</v>
      </c>
      <c r="O949" s="4">
        <v>2.2727272727269998</v>
      </c>
      <c r="P949" s="13">
        <v>1.948051948052</v>
      </c>
    </row>
    <row r="950" spans="2:18" x14ac:dyDescent="0.2">
      <c r="C950" s="89"/>
      <c r="D950" s="84"/>
      <c r="E950" s="1" t="s">
        <v>97</v>
      </c>
      <c r="F950" s="2"/>
      <c r="G950" s="60">
        <v>728</v>
      </c>
      <c r="H950" s="72" t="str">
        <f t="shared" si="15"/>
        <v xml:space="preserve"> </v>
      </c>
      <c r="I950" s="11">
        <v>2.7472527472529999</v>
      </c>
      <c r="J950" s="3">
        <v>12.087912087912001</v>
      </c>
      <c r="K950" s="3">
        <v>19.780219780220001</v>
      </c>
      <c r="L950" s="3">
        <v>36.950549450548998</v>
      </c>
      <c r="M950" s="3">
        <v>15.109890109889999</v>
      </c>
      <c r="N950" s="3">
        <v>10.714285714286</v>
      </c>
      <c r="O950" s="3">
        <v>0.82417582417599999</v>
      </c>
      <c r="P950" s="8">
        <v>1.785714285714</v>
      </c>
    </row>
    <row r="951" spans="2:18" ht="24" x14ac:dyDescent="0.2">
      <c r="C951" s="89"/>
      <c r="D951" s="84"/>
      <c r="E951" s="1" t="s">
        <v>98</v>
      </c>
      <c r="F951" s="2"/>
      <c r="G951" s="60">
        <v>474</v>
      </c>
      <c r="H951" s="72" t="str">
        <f t="shared" si="15"/>
        <v xml:space="preserve"> </v>
      </c>
      <c r="I951" s="11">
        <v>5.6962025316459997</v>
      </c>
      <c r="J951" s="3">
        <v>9.493670886076</v>
      </c>
      <c r="K951" s="3">
        <v>21.518987341772</v>
      </c>
      <c r="L951" s="3">
        <v>35.232067510549001</v>
      </c>
      <c r="M951" s="3">
        <v>13.924050632910999</v>
      </c>
      <c r="N951" s="3">
        <v>10.970464135021</v>
      </c>
      <c r="O951" s="3">
        <v>0.84388185654000003</v>
      </c>
      <c r="P951" s="8">
        <v>2.3206751054849999</v>
      </c>
    </row>
    <row r="952" spans="2:18" x14ac:dyDescent="0.2">
      <c r="C952" s="89"/>
      <c r="D952" s="84"/>
      <c r="E952" s="1" t="s">
        <v>99</v>
      </c>
      <c r="F952" s="2"/>
      <c r="G952" s="60">
        <v>402</v>
      </c>
      <c r="H952" s="72" t="str">
        <f t="shared" si="15"/>
        <v xml:space="preserve"> </v>
      </c>
      <c r="I952" s="11">
        <v>1.9900497512440001</v>
      </c>
      <c r="J952" s="3">
        <v>10.696517412935</v>
      </c>
      <c r="K952" s="3">
        <v>15.671641791044999</v>
      </c>
      <c r="L952" s="3">
        <v>38.059701492537002</v>
      </c>
      <c r="M952" s="3">
        <v>15.422885572139</v>
      </c>
      <c r="N952" s="3">
        <v>15.174129353233999</v>
      </c>
      <c r="O952" s="3">
        <v>1.492537313433</v>
      </c>
      <c r="P952" s="8">
        <v>1.492537313433</v>
      </c>
    </row>
    <row r="953" spans="2:18" x14ac:dyDescent="0.2">
      <c r="C953" s="89"/>
      <c r="D953" s="84"/>
      <c r="E953" s="1" t="s">
        <v>100</v>
      </c>
      <c r="F953" s="2"/>
      <c r="G953" s="60">
        <v>231</v>
      </c>
      <c r="H953" s="72" t="str">
        <f t="shared" si="15"/>
        <v xml:space="preserve"> </v>
      </c>
      <c r="I953" s="11">
        <v>7.792207792208</v>
      </c>
      <c r="J953" s="3">
        <v>9.9567099567100001</v>
      </c>
      <c r="K953" s="3">
        <v>18.614718614718999</v>
      </c>
      <c r="L953" s="3">
        <v>37.229437229437004</v>
      </c>
      <c r="M953" s="3">
        <v>11.688311688312</v>
      </c>
      <c r="N953" s="3">
        <v>11.255411255411</v>
      </c>
      <c r="O953" s="3">
        <v>0.86580086580100002</v>
      </c>
      <c r="P953" s="8">
        <v>2.5974025974030002</v>
      </c>
    </row>
    <row r="954" spans="2:18" x14ac:dyDescent="0.2">
      <c r="C954" s="90"/>
      <c r="D954" s="85"/>
      <c r="E954" s="29" t="s">
        <v>101</v>
      </c>
      <c r="F954" s="28"/>
      <c r="G954" s="61">
        <v>292</v>
      </c>
      <c r="H954" s="73" t="str">
        <f t="shared" si="15"/>
        <v xml:space="preserve"> </v>
      </c>
      <c r="I954" s="35">
        <v>6.8493150684930004</v>
      </c>
      <c r="J954" s="16">
        <v>9.5890410958899999</v>
      </c>
      <c r="K954" s="16">
        <v>22.260273972602999</v>
      </c>
      <c r="L954" s="16">
        <v>35.616438356163997</v>
      </c>
      <c r="M954" s="16">
        <v>11.986301369863</v>
      </c>
      <c r="N954" s="16">
        <v>8.2191780821920002</v>
      </c>
      <c r="O954" s="16">
        <v>2.397260273973</v>
      </c>
      <c r="P954" s="36">
        <v>3.0821917808219998</v>
      </c>
    </row>
    <row r="955" spans="2:18" x14ac:dyDescent="0.2">
      <c r="G955" s="62"/>
      <c r="H955" s="74"/>
    </row>
    <row r="956" spans="2:18" x14ac:dyDescent="0.2">
      <c r="B956" s="25" t="str">
        <f xml:space="preserve"> HYPERLINK("#'目次'!B15", "[9]")</f>
        <v>[9]</v>
      </c>
      <c r="C956" s="17" t="s">
        <v>140</v>
      </c>
      <c r="G956" s="62"/>
      <c r="H956" s="74"/>
    </row>
    <row r="957" spans="2:18" x14ac:dyDescent="0.2">
      <c r="G957" s="62"/>
      <c r="H957" s="74"/>
    </row>
    <row r="958" spans="2:18" x14ac:dyDescent="0.2">
      <c r="G958" s="62"/>
      <c r="H958" s="74"/>
    </row>
    <row r="959" spans="2:18" x14ac:dyDescent="0.2">
      <c r="C959" s="17" t="s">
        <v>12</v>
      </c>
      <c r="G959" s="62"/>
      <c r="H959" s="74"/>
    </row>
    <row r="960" spans="2:18" ht="60" x14ac:dyDescent="0.2">
      <c r="C960" s="91"/>
      <c r="D960" s="92"/>
      <c r="E960" s="92"/>
      <c r="F960" s="92"/>
      <c r="G960" s="56" t="s">
        <v>13</v>
      </c>
      <c r="H960" s="68"/>
      <c r="I960" s="22" t="s">
        <v>59</v>
      </c>
      <c r="J960" s="10" t="s">
        <v>60</v>
      </c>
      <c r="K960" s="10" t="s">
        <v>61</v>
      </c>
      <c r="L960" s="10" t="s">
        <v>62</v>
      </c>
      <c r="M960" s="10" t="s">
        <v>63</v>
      </c>
      <c r="N960" s="10" t="s">
        <v>64</v>
      </c>
      <c r="O960" s="10" t="s">
        <v>46</v>
      </c>
      <c r="P960" s="10" t="s">
        <v>32</v>
      </c>
      <c r="Q960" s="10" t="s">
        <v>65</v>
      </c>
      <c r="R960" s="23" t="s">
        <v>66</v>
      </c>
    </row>
    <row r="961" spans="3:18" x14ac:dyDescent="0.2">
      <c r="C961" s="93"/>
      <c r="D961" s="94"/>
      <c r="E961" s="94"/>
      <c r="F961" s="94"/>
      <c r="G961" s="57"/>
      <c r="H961" s="69"/>
      <c r="I961" s="26"/>
      <c r="J961" s="9"/>
      <c r="K961" s="9"/>
      <c r="L961" s="9"/>
      <c r="M961" s="9"/>
      <c r="N961" s="9"/>
      <c r="O961" s="9"/>
      <c r="P961" s="9"/>
      <c r="Q961" s="9"/>
      <c r="R961" s="24"/>
    </row>
    <row r="962" spans="3:18" x14ac:dyDescent="0.2">
      <c r="C962" s="31"/>
      <c r="D962" s="33"/>
      <c r="E962" s="32" t="s">
        <v>13</v>
      </c>
      <c r="F962" s="30"/>
      <c r="G962" s="58">
        <v>2435</v>
      </c>
      <c r="H962" s="70" t="str">
        <f t="shared" ref="H962:H1025" si="16">IF(G962&lt;49,"*"," ")</f>
        <v xml:space="preserve"> </v>
      </c>
      <c r="I962" s="15">
        <v>74.496919917864005</v>
      </c>
      <c r="J962" s="15">
        <v>12.607802874742999</v>
      </c>
      <c r="K962" s="15">
        <v>2.0123203285420002</v>
      </c>
      <c r="L962" s="15">
        <v>8.6652977412729992</v>
      </c>
      <c r="M962" s="15">
        <v>0.32854209445600002</v>
      </c>
      <c r="N962" s="15">
        <v>0.98562628336799996</v>
      </c>
      <c r="O962" s="15">
        <v>0.69815195071900005</v>
      </c>
      <c r="P962" s="15">
        <v>0.20533880903499999</v>
      </c>
      <c r="Q962" s="15">
        <v>87.104722792608001</v>
      </c>
      <c r="R962" s="34">
        <v>10.677618069815001</v>
      </c>
    </row>
    <row r="963" spans="3:18" x14ac:dyDescent="0.2">
      <c r="C963" s="86" t="s">
        <v>16</v>
      </c>
      <c r="D963" s="83" t="s">
        <v>17</v>
      </c>
      <c r="E963" s="6" t="s">
        <v>14</v>
      </c>
      <c r="F963" s="5"/>
      <c r="G963" s="59">
        <v>1188</v>
      </c>
      <c r="H963" s="71" t="str">
        <f t="shared" si="16"/>
        <v xml:space="preserve"> </v>
      </c>
      <c r="I963" s="12">
        <v>74.242424242423994</v>
      </c>
      <c r="J963" s="4">
        <v>12.037037037037001</v>
      </c>
      <c r="K963" s="4">
        <v>1.851851851852</v>
      </c>
      <c r="L963" s="4">
        <v>9.93265993266</v>
      </c>
      <c r="M963" s="4">
        <v>0.50505050505100002</v>
      </c>
      <c r="N963" s="4">
        <v>0.58922558922599999</v>
      </c>
      <c r="O963" s="4">
        <v>0.58922558922599999</v>
      </c>
      <c r="P963" s="4">
        <v>0.25252525252500002</v>
      </c>
      <c r="Q963" s="4">
        <v>86.279461279461003</v>
      </c>
      <c r="R963" s="13">
        <v>11.784511784512</v>
      </c>
    </row>
    <row r="964" spans="3:18" x14ac:dyDescent="0.2">
      <c r="C964" s="87"/>
      <c r="D964" s="84"/>
      <c r="E964" s="1" t="s">
        <v>15</v>
      </c>
      <c r="F964" s="2"/>
      <c r="G964" s="60">
        <v>1247</v>
      </c>
      <c r="H964" s="72" t="str">
        <f t="shared" si="16"/>
        <v xml:space="preserve"> </v>
      </c>
      <c r="I964" s="11">
        <v>74.739374498797005</v>
      </c>
      <c r="J964" s="3">
        <v>13.151563753007</v>
      </c>
      <c r="K964" s="3">
        <v>2.165196471532</v>
      </c>
      <c r="L964" s="3">
        <v>7.4578989574980001</v>
      </c>
      <c r="M964" s="3">
        <v>0.16038492381700001</v>
      </c>
      <c r="N964" s="3">
        <v>1.3632718524459999</v>
      </c>
      <c r="O964" s="3">
        <v>0.80192461908599999</v>
      </c>
      <c r="P964" s="3">
        <v>0.16038492381700001</v>
      </c>
      <c r="Q964" s="3">
        <v>87.890938251804002</v>
      </c>
      <c r="R964" s="8">
        <v>9.6230954290300001</v>
      </c>
    </row>
    <row r="965" spans="3:18" x14ac:dyDescent="0.2">
      <c r="C965" s="88" t="s">
        <v>18</v>
      </c>
      <c r="D965" s="88" t="s">
        <v>19</v>
      </c>
      <c r="E965" s="6" t="s">
        <v>20</v>
      </c>
      <c r="F965" s="5"/>
      <c r="G965" s="59">
        <v>386</v>
      </c>
      <c r="H965" s="71" t="str">
        <f t="shared" si="16"/>
        <v xml:space="preserve"> </v>
      </c>
      <c r="I965" s="12">
        <v>68.652849740932993</v>
      </c>
      <c r="J965" s="4">
        <v>16.839378238342</v>
      </c>
      <c r="K965" s="4">
        <v>2.0725388601039998</v>
      </c>
      <c r="L965" s="4">
        <v>10.103626943005001</v>
      </c>
      <c r="M965" s="4">
        <v>1.0362694300519999</v>
      </c>
      <c r="N965" s="4">
        <v>0.25906735751299997</v>
      </c>
      <c r="O965" s="4">
        <v>0.77720207253899998</v>
      </c>
      <c r="P965" s="4">
        <v>0.25906735751299997</v>
      </c>
      <c r="Q965" s="4">
        <v>85.492227979275</v>
      </c>
      <c r="R965" s="13">
        <v>12.176165803109001</v>
      </c>
    </row>
    <row r="966" spans="3:18" x14ac:dyDescent="0.2">
      <c r="C966" s="87"/>
      <c r="D966" s="89"/>
      <c r="E966" s="1" t="s">
        <v>21</v>
      </c>
      <c r="F966" s="2"/>
      <c r="G966" s="60">
        <v>484</v>
      </c>
      <c r="H966" s="72" t="str">
        <f t="shared" si="16"/>
        <v xml:space="preserve"> </v>
      </c>
      <c r="I966" s="11">
        <v>75.826446280992002</v>
      </c>
      <c r="J966" s="3">
        <v>13.429752066116</v>
      </c>
      <c r="K966" s="3">
        <v>1.0330578512399999</v>
      </c>
      <c r="L966" s="3">
        <v>8.4710743801649997</v>
      </c>
      <c r="M966" s="3">
        <v>0.41322314049600001</v>
      </c>
      <c r="N966" s="3">
        <v>0.206611570248</v>
      </c>
      <c r="O966" s="3">
        <v>0.61983471074399998</v>
      </c>
      <c r="P966" s="7">
        <v>0</v>
      </c>
      <c r="Q966" s="3">
        <v>89.256198347107002</v>
      </c>
      <c r="R966" s="8">
        <v>9.5041322314050003</v>
      </c>
    </row>
    <row r="967" spans="3:18" x14ac:dyDescent="0.2">
      <c r="C967" s="87"/>
      <c r="D967" s="89"/>
      <c r="E967" s="1" t="s">
        <v>22</v>
      </c>
      <c r="F967" s="2"/>
      <c r="G967" s="60">
        <v>626</v>
      </c>
      <c r="H967" s="72" t="str">
        <f t="shared" si="16"/>
        <v xml:space="preserve"> </v>
      </c>
      <c r="I967" s="11">
        <v>72.044728434505004</v>
      </c>
      <c r="J967" s="3">
        <v>14.057507987219999</v>
      </c>
      <c r="K967" s="3">
        <v>2.396166134185</v>
      </c>
      <c r="L967" s="3">
        <v>10.223642172524</v>
      </c>
      <c r="M967" s="3">
        <v>0.159744408946</v>
      </c>
      <c r="N967" s="3">
        <v>0.31948881789099998</v>
      </c>
      <c r="O967" s="3">
        <v>0.63897763578300004</v>
      </c>
      <c r="P967" s="3">
        <v>0.159744408946</v>
      </c>
      <c r="Q967" s="3">
        <v>86.102236421724996</v>
      </c>
      <c r="R967" s="8">
        <v>12.619808306709</v>
      </c>
    </row>
    <row r="968" spans="3:18" x14ac:dyDescent="0.2">
      <c r="C968" s="87"/>
      <c r="D968" s="89"/>
      <c r="E968" s="1" t="s">
        <v>23</v>
      </c>
      <c r="F968" s="2"/>
      <c r="G968" s="60">
        <v>400</v>
      </c>
      <c r="H968" s="72" t="str">
        <f t="shared" si="16"/>
        <v xml:space="preserve"> </v>
      </c>
      <c r="I968" s="11">
        <v>77.25</v>
      </c>
      <c r="J968" s="3">
        <v>11</v>
      </c>
      <c r="K968" s="3">
        <v>3</v>
      </c>
      <c r="L968" s="3">
        <v>8</v>
      </c>
      <c r="M968" s="3">
        <v>0.25</v>
      </c>
      <c r="N968" s="3">
        <v>0.25</v>
      </c>
      <c r="O968" s="3">
        <v>0.25</v>
      </c>
      <c r="P968" s="7">
        <v>0</v>
      </c>
      <c r="Q968" s="3">
        <v>88.25</v>
      </c>
      <c r="R968" s="8">
        <v>11</v>
      </c>
    </row>
    <row r="969" spans="3:18" x14ac:dyDescent="0.2">
      <c r="C969" s="87"/>
      <c r="D969" s="89"/>
      <c r="E969" s="1" t="s">
        <v>24</v>
      </c>
      <c r="F969" s="2"/>
      <c r="G969" s="60">
        <v>539</v>
      </c>
      <c r="H969" s="72" t="str">
        <f t="shared" si="16"/>
        <v xml:space="preserve"> </v>
      </c>
      <c r="I969" s="11">
        <v>78.293135435992994</v>
      </c>
      <c r="J969" s="3">
        <v>8.3487940630799997</v>
      </c>
      <c r="K969" s="3">
        <v>1.6697588126159999</v>
      </c>
      <c r="L969" s="3">
        <v>6.4935064935059996</v>
      </c>
      <c r="M969" s="7">
        <v>0</v>
      </c>
      <c r="N969" s="3">
        <v>3.5250463821890001</v>
      </c>
      <c r="O969" s="3">
        <v>1.1131725417439999</v>
      </c>
      <c r="P969" s="3">
        <v>0.55658627087199997</v>
      </c>
      <c r="Q969" s="3">
        <v>86.641929499072006</v>
      </c>
      <c r="R969" s="8">
        <v>8.1632653061219997</v>
      </c>
    </row>
    <row r="970" spans="3:18" x14ac:dyDescent="0.2">
      <c r="C970" s="87"/>
      <c r="D970" s="89"/>
      <c r="E970" s="1" t="s">
        <v>25</v>
      </c>
      <c r="F970" s="2"/>
      <c r="G970" s="60">
        <v>2049</v>
      </c>
      <c r="H970" s="72" t="str">
        <f t="shared" si="16"/>
        <v xml:space="preserve"> </v>
      </c>
      <c r="I970" s="11">
        <v>75.597852611030007</v>
      </c>
      <c r="J970" s="3">
        <v>11.810639336262</v>
      </c>
      <c r="K970" s="3">
        <v>2.0009760858960002</v>
      </c>
      <c r="L970" s="3">
        <v>8.3943387018059994</v>
      </c>
      <c r="M970" s="3">
        <v>0.19521717911200001</v>
      </c>
      <c r="N970" s="3">
        <v>1.122498779893</v>
      </c>
      <c r="O970" s="3">
        <v>0.68326012689100002</v>
      </c>
      <c r="P970" s="3">
        <v>0.19521717911200001</v>
      </c>
      <c r="Q970" s="3">
        <v>87.408491947290997</v>
      </c>
      <c r="R970" s="8">
        <v>10.395314787701</v>
      </c>
    </row>
    <row r="971" spans="3:18" x14ac:dyDescent="0.2">
      <c r="C971" s="87"/>
      <c r="D971" s="89"/>
      <c r="E971" s="1" t="s">
        <v>26</v>
      </c>
      <c r="F971" s="2"/>
      <c r="G971" s="60">
        <v>939</v>
      </c>
      <c r="H971" s="72" t="str">
        <f t="shared" si="16"/>
        <v xml:space="preserve"> </v>
      </c>
      <c r="I971" s="11">
        <v>77.848775292865</v>
      </c>
      <c r="J971" s="3">
        <v>9.4781682641109999</v>
      </c>
      <c r="K971" s="3">
        <v>2.23642172524</v>
      </c>
      <c r="L971" s="3">
        <v>7.135250266241</v>
      </c>
      <c r="M971" s="3">
        <v>0.10649627263</v>
      </c>
      <c r="N971" s="3">
        <v>2.1299254526090001</v>
      </c>
      <c r="O971" s="3">
        <v>0.74547390841299999</v>
      </c>
      <c r="P971" s="3">
        <v>0.31948881789099998</v>
      </c>
      <c r="Q971" s="3">
        <v>87.326943556976005</v>
      </c>
      <c r="R971" s="8">
        <v>9.3716719914799995</v>
      </c>
    </row>
    <row r="972" spans="3:18" x14ac:dyDescent="0.2">
      <c r="C972" s="87"/>
      <c r="D972" s="88" t="s">
        <v>14</v>
      </c>
      <c r="E972" s="6" t="s">
        <v>20</v>
      </c>
      <c r="F972" s="5"/>
      <c r="G972" s="59">
        <v>204</v>
      </c>
      <c r="H972" s="71" t="str">
        <f t="shared" si="16"/>
        <v xml:space="preserve"> </v>
      </c>
      <c r="I972" s="12">
        <v>65.686274509803994</v>
      </c>
      <c r="J972" s="4">
        <v>16.176470588234999</v>
      </c>
      <c r="K972" s="4">
        <v>2.4509803921570001</v>
      </c>
      <c r="L972" s="4">
        <v>12.254901960784</v>
      </c>
      <c r="M972" s="4">
        <v>1.9607843137250001</v>
      </c>
      <c r="N972" s="4">
        <v>0.49019607843099999</v>
      </c>
      <c r="O972" s="4">
        <v>0.98039215686299996</v>
      </c>
      <c r="P972" s="20">
        <v>0</v>
      </c>
      <c r="Q972" s="4">
        <v>81.862745098038999</v>
      </c>
      <c r="R972" s="13">
        <v>14.705882352941</v>
      </c>
    </row>
    <row r="973" spans="3:18" x14ac:dyDescent="0.2">
      <c r="C973" s="87"/>
      <c r="D973" s="89"/>
      <c r="E973" s="1" t="s">
        <v>21</v>
      </c>
      <c r="F973" s="2"/>
      <c r="G973" s="60">
        <v>254</v>
      </c>
      <c r="H973" s="72" t="str">
        <f t="shared" si="16"/>
        <v xml:space="preserve"> </v>
      </c>
      <c r="I973" s="11">
        <v>76.377952755905994</v>
      </c>
      <c r="J973" s="3">
        <v>11.811023622046999</v>
      </c>
      <c r="K973" s="3">
        <v>0.78740157480299999</v>
      </c>
      <c r="L973" s="3">
        <v>9.4488188976380005</v>
      </c>
      <c r="M973" s="3">
        <v>0.78740157480299999</v>
      </c>
      <c r="N973" s="3">
        <v>0.39370078740199999</v>
      </c>
      <c r="O973" s="3">
        <v>0.39370078740199999</v>
      </c>
      <c r="P973" s="7">
        <v>0</v>
      </c>
      <c r="Q973" s="3">
        <v>88.188976377952997</v>
      </c>
      <c r="R973" s="8">
        <v>10.236220472441</v>
      </c>
    </row>
    <row r="974" spans="3:18" x14ac:dyDescent="0.2">
      <c r="C974" s="87"/>
      <c r="D974" s="89"/>
      <c r="E974" s="1" t="s">
        <v>22</v>
      </c>
      <c r="F974" s="2"/>
      <c r="G974" s="60">
        <v>311</v>
      </c>
      <c r="H974" s="72" t="str">
        <f t="shared" si="16"/>
        <v xml:space="preserve"> </v>
      </c>
      <c r="I974" s="11">
        <v>71.061093247588005</v>
      </c>
      <c r="J974" s="3">
        <v>13.504823151125001</v>
      </c>
      <c r="K974" s="3">
        <v>1.929260450161</v>
      </c>
      <c r="L974" s="3">
        <v>12.861736334405</v>
      </c>
      <c r="M974" s="7">
        <v>0</v>
      </c>
      <c r="N974" s="7">
        <v>0</v>
      </c>
      <c r="O974" s="3">
        <v>0.32154340836</v>
      </c>
      <c r="P974" s="3">
        <v>0.32154340836</v>
      </c>
      <c r="Q974" s="3">
        <v>84.565916398713995</v>
      </c>
      <c r="R974" s="8">
        <v>14.790996784566</v>
      </c>
    </row>
    <row r="975" spans="3:18" x14ac:dyDescent="0.2">
      <c r="C975" s="87"/>
      <c r="D975" s="89"/>
      <c r="E975" s="1" t="s">
        <v>23</v>
      </c>
      <c r="F975" s="2"/>
      <c r="G975" s="60">
        <v>202</v>
      </c>
      <c r="H975" s="72" t="str">
        <f t="shared" si="16"/>
        <v xml:space="preserve"> </v>
      </c>
      <c r="I975" s="11">
        <v>80.198019801979996</v>
      </c>
      <c r="J975" s="3">
        <v>10.39603960396</v>
      </c>
      <c r="K975" s="3">
        <v>2.970297029703</v>
      </c>
      <c r="L975" s="3">
        <v>5.940594059406</v>
      </c>
      <c r="M975" s="7">
        <v>0</v>
      </c>
      <c r="N975" s="7">
        <v>0</v>
      </c>
      <c r="O975" s="3">
        <v>0.49504950495</v>
      </c>
      <c r="P975" s="7">
        <v>0</v>
      </c>
      <c r="Q975" s="3">
        <v>90.594059405940996</v>
      </c>
      <c r="R975" s="8">
        <v>8.9108910891090005</v>
      </c>
    </row>
    <row r="976" spans="3:18" x14ac:dyDescent="0.2">
      <c r="C976" s="87"/>
      <c r="D976" s="89"/>
      <c r="E976" s="1" t="s">
        <v>24</v>
      </c>
      <c r="F976" s="2"/>
      <c r="G976" s="60">
        <v>217</v>
      </c>
      <c r="H976" s="72" t="str">
        <f t="shared" si="16"/>
        <v xml:space="preserve"> </v>
      </c>
      <c r="I976" s="11">
        <v>78.801843317972001</v>
      </c>
      <c r="J976" s="3">
        <v>7.8341013824879999</v>
      </c>
      <c r="K976" s="3">
        <v>1.3824884792629999</v>
      </c>
      <c r="L976" s="3">
        <v>7.8341013824879999</v>
      </c>
      <c r="M976" s="7">
        <v>0</v>
      </c>
      <c r="N976" s="3">
        <v>2.3041474654380001</v>
      </c>
      <c r="O976" s="3">
        <v>0.92165898617499997</v>
      </c>
      <c r="P976" s="3">
        <v>0.92165898617499997</v>
      </c>
      <c r="Q976" s="3">
        <v>86.635944700460996</v>
      </c>
      <c r="R976" s="8">
        <v>9.2165898617510003</v>
      </c>
    </row>
    <row r="977" spans="3:18" x14ac:dyDescent="0.2">
      <c r="C977" s="87"/>
      <c r="D977" s="89"/>
      <c r="E977" s="1" t="s">
        <v>25</v>
      </c>
      <c r="F977" s="2"/>
      <c r="G977" s="60">
        <v>984</v>
      </c>
      <c r="H977" s="72" t="str">
        <f t="shared" si="16"/>
        <v xml:space="preserve"> </v>
      </c>
      <c r="I977" s="11">
        <v>76.016260162601995</v>
      </c>
      <c r="J977" s="3">
        <v>11.178861788618001</v>
      </c>
      <c r="K977" s="3">
        <v>1.7276422764229999</v>
      </c>
      <c r="L977" s="3">
        <v>9.4512195121949993</v>
      </c>
      <c r="M977" s="3">
        <v>0.20325203251999999</v>
      </c>
      <c r="N977" s="3">
        <v>0.60975609756100002</v>
      </c>
      <c r="O977" s="3">
        <v>0.50813008130100001</v>
      </c>
      <c r="P977" s="3">
        <v>0.30487804878000002</v>
      </c>
      <c r="Q977" s="3">
        <v>87.195121951220003</v>
      </c>
      <c r="R977" s="8">
        <v>11.178861788618001</v>
      </c>
    </row>
    <row r="978" spans="3:18" x14ac:dyDescent="0.2">
      <c r="C978" s="87"/>
      <c r="D978" s="89"/>
      <c r="E978" s="1" t="s">
        <v>26</v>
      </c>
      <c r="F978" s="2"/>
      <c r="G978" s="60">
        <v>419</v>
      </c>
      <c r="H978" s="72" t="str">
        <f t="shared" si="16"/>
        <v xml:space="preserve"> </v>
      </c>
      <c r="I978" s="11">
        <v>79.474940334129002</v>
      </c>
      <c r="J978" s="3">
        <v>9.0692124105010006</v>
      </c>
      <c r="K978" s="3">
        <v>2.1479713603819999</v>
      </c>
      <c r="L978" s="3">
        <v>6.9212410501189998</v>
      </c>
      <c r="M978" s="7">
        <v>0</v>
      </c>
      <c r="N978" s="3">
        <v>1.193317422434</v>
      </c>
      <c r="O978" s="3">
        <v>0.71599045346099999</v>
      </c>
      <c r="P978" s="3">
        <v>0.47732696897400001</v>
      </c>
      <c r="Q978" s="3">
        <v>88.544152744629997</v>
      </c>
      <c r="R978" s="8">
        <v>9.0692124105010006</v>
      </c>
    </row>
    <row r="979" spans="3:18" x14ac:dyDescent="0.2">
      <c r="C979" s="87"/>
      <c r="D979" s="88" t="s">
        <v>15</v>
      </c>
      <c r="E979" s="6" t="s">
        <v>20</v>
      </c>
      <c r="F979" s="5"/>
      <c r="G979" s="59">
        <v>182</v>
      </c>
      <c r="H979" s="71" t="str">
        <f t="shared" si="16"/>
        <v xml:space="preserve"> </v>
      </c>
      <c r="I979" s="12">
        <v>71.978021978021999</v>
      </c>
      <c r="J979" s="4">
        <v>17.582417582418</v>
      </c>
      <c r="K979" s="4">
        <v>1.648351648352</v>
      </c>
      <c r="L979" s="4">
        <v>7.6923076923079998</v>
      </c>
      <c r="M979" s="20">
        <v>0</v>
      </c>
      <c r="N979" s="20">
        <v>0</v>
      </c>
      <c r="O979" s="4">
        <v>0.54945054945100003</v>
      </c>
      <c r="P979" s="4">
        <v>0.54945054945100003</v>
      </c>
      <c r="Q979" s="4">
        <v>89.560439560440003</v>
      </c>
      <c r="R979" s="13">
        <v>9.3406593406590002</v>
      </c>
    </row>
    <row r="980" spans="3:18" x14ac:dyDescent="0.2">
      <c r="C980" s="87"/>
      <c r="D980" s="89"/>
      <c r="E980" s="1" t="s">
        <v>21</v>
      </c>
      <c r="F980" s="2"/>
      <c r="G980" s="60">
        <v>230</v>
      </c>
      <c r="H980" s="72" t="str">
        <f t="shared" si="16"/>
        <v xml:space="preserve"> </v>
      </c>
      <c r="I980" s="11">
        <v>75.217391304347998</v>
      </c>
      <c r="J980" s="3">
        <v>15.217391304348</v>
      </c>
      <c r="K980" s="3">
        <v>1.3043478260870001</v>
      </c>
      <c r="L980" s="3">
        <v>7.3913043478259999</v>
      </c>
      <c r="M980" s="7">
        <v>0</v>
      </c>
      <c r="N980" s="7">
        <v>0</v>
      </c>
      <c r="O980" s="3">
        <v>0.86956521739100001</v>
      </c>
      <c r="P980" s="7">
        <v>0</v>
      </c>
      <c r="Q980" s="3">
        <v>90.434782608695997</v>
      </c>
      <c r="R980" s="8">
        <v>8.6956521739130004</v>
      </c>
    </row>
    <row r="981" spans="3:18" x14ac:dyDescent="0.2">
      <c r="C981" s="87"/>
      <c r="D981" s="89"/>
      <c r="E981" s="1" t="s">
        <v>22</v>
      </c>
      <c r="F981" s="2"/>
      <c r="G981" s="60">
        <v>315</v>
      </c>
      <c r="H981" s="72" t="str">
        <f t="shared" si="16"/>
        <v xml:space="preserve"> </v>
      </c>
      <c r="I981" s="11">
        <v>73.015873015872998</v>
      </c>
      <c r="J981" s="3">
        <v>14.603174603175001</v>
      </c>
      <c r="K981" s="3">
        <v>2.8571428571430002</v>
      </c>
      <c r="L981" s="3">
        <v>7.6190476190479997</v>
      </c>
      <c r="M981" s="3">
        <v>0.31746031745999997</v>
      </c>
      <c r="N981" s="3">
        <v>0.63492063492100004</v>
      </c>
      <c r="O981" s="3">
        <v>0.95238095238099996</v>
      </c>
      <c r="P981" s="7">
        <v>0</v>
      </c>
      <c r="Q981" s="3">
        <v>87.619047619048004</v>
      </c>
      <c r="R981" s="8">
        <v>10.47619047619</v>
      </c>
    </row>
    <row r="982" spans="3:18" x14ac:dyDescent="0.2">
      <c r="C982" s="87"/>
      <c r="D982" s="89"/>
      <c r="E982" s="1" t="s">
        <v>23</v>
      </c>
      <c r="F982" s="2"/>
      <c r="G982" s="60">
        <v>198</v>
      </c>
      <c r="H982" s="72" t="str">
        <f t="shared" si="16"/>
        <v xml:space="preserve"> </v>
      </c>
      <c r="I982" s="11">
        <v>74.242424242423994</v>
      </c>
      <c r="J982" s="3">
        <v>11.616161616162</v>
      </c>
      <c r="K982" s="3">
        <v>3.0303030303030001</v>
      </c>
      <c r="L982" s="3">
        <v>10.101010101010001</v>
      </c>
      <c r="M982" s="3">
        <v>0.50505050505100002</v>
      </c>
      <c r="N982" s="3">
        <v>0.50505050505100002</v>
      </c>
      <c r="O982" s="7">
        <v>0</v>
      </c>
      <c r="P982" s="7">
        <v>0</v>
      </c>
      <c r="Q982" s="3">
        <v>85.858585858585997</v>
      </c>
      <c r="R982" s="8">
        <v>13.131313131313</v>
      </c>
    </row>
    <row r="983" spans="3:18" x14ac:dyDescent="0.2">
      <c r="C983" s="87"/>
      <c r="D983" s="89"/>
      <c r="E983" s="1" t="s">
        <v>24</v>
      </c>
      <c r="F983" s="2"/>
      <c r="G983" s="60">
        <v>322</v>
      </c>
      <c r="H983" s="72" t="str">
        <f t="shared" si="16"/>
        <v xml:space="preserve"> </v>
      </c>
      <c r="I983" s="11">
        <v>77.950310559005999</v>
      </c>
      <c r="J983" s="3">
        <v>8.6956521739130004</v>
      </c>
      <c r="K983" s="3">
        <v>1.8633540372670001</v>
      </c>
      <c r="L983" s="3">
        <v>5.5900621118010001</v>
      </c>
      <c r="M983" s="7">
        <v>0</v>
      </c>
      <c r="N983" s="3">
        <v>4.3478260869570002</v>
      </c>
      <c r="O983" s="3">
        <v>1.242236024845</v>
      </c>
      <c r="P983" s="3">
        <v>0.31055900621100002</v>
      </c>
      <c r="Q983" s="3">
        <v>86.645962732919003</v>
      </c>
      <c r="R983" s="8">
        <v>7.4534161490680004</v>
      </c>
    </row>
    <row r="984" spans="3:18" x14ac:dyDescent="0.2">
      <c r="C984" s="87"/>
      <c r="D984" s="89"/>
      <c r="E984" s="1" t="s">
        <v>25</v>
      </c>
      <c r="F984" s="2"/>
      <c r="G984" s="60">
        <v>1065</v>
      </c>
      <c r="H984" s="72" t="str">
        <f t="shared" si="16"/>
        <v xml:space="preserve"> </v>
      </c>
      <c r="I984" s="11">
        <v>75.211267605634006</v>
      </c>
      <c r="J984" s="3">
        <v>12.394366197183</v>
      </c>
      <c r="K984" s="3">
        <v>2.253521126761</v>
      </c>
      <c r="L984" s="3">
        <v>7.4178403755869997</v>
      </c>
      <c r="M984" s="3">
        <v>0.18779342723</v>
      </c>
      <c r="N984" s="3">
        <v>1.596244131455</v>
      </c>
      <c r="O984" s="3">
        <v>0.84507042253499998</v>
      </c>
      <c r="P984" s="3">
        <v>9.3896713615000002E-2</v>
      </c>
      <c r="Q984" s="3">
        <v>87.605633802816996</v>
      </c>
      <c r="R984" s="8">
        <v>9.6713615023470005</v>
      </c>
    </row>
    <row r="985" spans="3:18" x14ac:dyDescent="0.2">
      <c r="C985" s="87"/>
      <c r="D985" s="89"/>
      <c r="E985" s="1" t="s">
        <v>26</v>
      </c>
      <c r="F985" s="2"/>
      <c r="G985" s="60">
        <v>520</v>
      </c>
      <c r="H985" s="72" t="str">
        <f t="shared" si="16"/>
        <v xml:space="preserve"> </v>
      </c>
      <c r="I985" s="11">
        <v>76.538461538462002</v>
      </c>
      <c r="J985" s="3">
        <v>9.8076923076919993</v>
      </c>
      <c r="K985" s="3">
        <v>2.3076923076920002</v>
      </c>
      <c r="L985" s="3">
        <v>7.3076923076920002</v>
      </c>
      <c r="M985" s="3">
        <v>0.19230769230799999</v>
      </c>
      <c r="N985" s="3">
        <v>2.884615384615</v>
      </c>
      <c r="O985" s="3">
        <v>0.76923076923099998</v>
      </c>
      <c r="P985" s="3">
        <v>0.19230769230799999</v>
      </c>
      <c r="Q985" s="3">
        <v>86.346153846153996</v>
      </c>
      <c r="R985" s="8">
        <v>9.6153846153850004</v>
      </c>
    </row>
    <row r="986" spans="3:18" x14ac:dyDescent="0.2">
      <c r="C986" s="88" t="s">
        <v>27</v>
      </c>
      <c r="D986" s="88" t="s">
        <v>19</v>
      </c>
      <c r="E986" s="6" t="s">
        <v>28</v>
      </c>
      <c r="F986" s="5"/>
      <c r="G986" s="59">
        <v>147</v>
      </c>
      <c r="H986" s="71" t="str">
        <f t="shared" si="16"/>
        <v xml:space="preserve"> </v>
      </c>
      <c r="I986" s="12">
        <v>53.061224489795997</v>
      </c>
      <c r="J986" s="4">
        <v>10.204081632653001</v>
      </c>
      <c r="K986" s="4">
        <v>3.4013605442179999</v>
      </c>
      <c r="L986" s="4">
        <v>25.850340136054001</v>
      </c>
      <c r="M986" s="4">
        <v>0.68027210884400002</v>
      </c>
      <c r="N986" s="4">
        <v>4.0816326530609999</v>
      </c>
      <c r="O986" s="4">
        <v>2.7210884353739999</v>
      </c>
      <c r="P986" s="20">
        <v>0</v>
      </c>
      <c r="Q986" s="4">
        <v>63.265306122448997</v>
      </c>
      <c r="R986" s="13">
        <v>29.251700680271998</v>
      </c>
    </row>
    <row r="987" spans="3:18" ht="24" x14ac:dyDescent="0.2">
      <c r="C987" s="87"/>
      <c r="D987" s="89"/>
      <c r="E987" s="1" t="s">
        <v>29</v>
      </c>
      <c r="F987" s="2"/>
      <c r="G987" s="60">
        <v>1706</v>
      </c>
      <c r="H987" s="72" t="str">
        <f t="shared" si="16"/>
        <v xml:space="preserve"> </v>
      </c>
      <c r="I987" s="11">
        <v>79.308323563892003</v>
      </c>
      <c r="J987" s="3">
        <v>12.954279015239999</v>
      </c>
      <c r="K987" s="3">
        <v>1.5240328253219999</v>
      </c>
      <c r="L987" s="3">
        <v>5.041031652989</v>
      </c>
      <c r="M987" s="3">
        <v>0.29308323563900002</v>
      </c>
      <c r="N987" s="3">
        <v>0.41031652989400003</v>
      </c>
      <c r="O987" s="3">
        <v>0.29308323563900002</v>
      </c>
      <c r="P987" s="3">
        <v>0.175849941383</v>
      </c>
      <c r="Q987" s="3">
        <v>92.262602579131993</v>
      </c>
      <c r="R987" s="8">
        <v>6.5650644783120002</v>
      </c>
    </row>
    <row r="988" spans="3:18" ht="24" x14ac:dyDescent="0.2">
      <c r="C988" s="87"/>
      <c r="D988" s="89"/>
      <c r="E988" s="1" t="s">
        <v>30</v>
      </c>
      <c r="F988" s="2"/>
      <c r="G988" s="60">
        <v>137</v>
      </c>
      <c r="H988" s="72" t="str">
        <f t="shared" si="16"/>
        <v xml:space="preserve"> </v>
      </c>
      <c r="I988" s="11">
        <v>48.905109489051</v>
      </c>
      <c r="J988" s="3">
        <v>10.21897810219</v>
      </c>
      <c r="K988" s="3">
        <v>7.299270072993</v>
      </c>
      <c r="L988" s="3">
        <v>32.846715328466999</v>
      </c>
      <c r="M988" s="7">
        <v>0</v>
      </c>
      <c r="N988" s="7">
        <v>0</v>
      </c>
      <c r="O988" s="3">
        <v>0.72992700729899995</v>
      </c>
      <c r="P988" s="7">
        <v>0</v>
      </c>
      <c r="Q988" s="3">
        <v>59.124087591241</v>
      </c>
      <c r="R988" s="8">
        <v>40.145985401460003</v>
      </c>
    </row>
    <row r="989" spans="3:18" ht="24" x14ac:dyDescent="0.2">
      <c r="C989" s="87"/>
      <c r="D989" s="89"/>
      <c r="E989" s="1" t="s">
        <v>31</v>
      </c>
      <c r="F989" s="2"/>
      <c r="G989" s="60">
        <v>440</v>
      </c>
      <c r="H989" s="72" t="str">
        <f t="shared" si="16"/>
        <v xml:space="preserve"> </v>
      </c>
      <c r="I989" s="11">
        <v>71.363636363636004</v>
      </c>
      <c r="J989" s="3">
        <v>12.954545454545</v>
      </c>
      <c r="K989" s="3">
        <v>1.590909090909</v>
      </c>
      <c r="L989" s="3">
        <v>9.5454545454549997</v>
      </c>
      <c r="M989" s="3">
        <v>0.45454545454500001</v>
      </c>
      <c r="N989" s="3">
        <v>2.5</v>
      </c>
      <c r="O989" s="3">
        <v>1.590909090909</v>
      </c>
      <c r="P989" s="7">
        <v>0</v>
      </c>
      <c r="Q989" s="3">
        <v>84.318181818181998</v>
      </c>
      <c r="R989" s="8">
        <v>11.136363636364001</v>
      </c>
    </row>
    <row r="990" spans="3:18" x14ac:dyDescent="0.2">
      <c r="C990" s="87"/>
      <c r="D990" s="89"/>
      <c r="E990" s="1" t="s">
        <v>32</v>
      </c>
      <c r="F990" s="2"/>
      <c r="G990" s="60">
        <v>5</v>
      </c>
      <c r="H990" s="72" t="str">
        <f t="shared" si="16"/>
        <v>*</v>
      </c>
      <c r="I990" s="11">
        <v>40</v>
      </c>
      <c r="J990" s="7">
        <v>0</v>
      </c>
      <c r="K990" s="3">
        <v>20</v>
      </c>
      <c r="L990" s="7">
        <v>0</v>
      </c>
      <c r="M990" s="7">
        <v>0</v>
      </c>
      <c r="N990" s="7">
        <v>0</v>
      </c>
      <c r="O990" s="7">
        <v>0</v>
      </c>
      <c r="P990" s="3">
        <v>40</v>
      </c>
      <c r="Q990" s="3">
        <v>40</v>
      </c>
      <c r="R990" s="8">
        <v>20</v>
      </c>
    </row>
    <row r="991" spans="3:18" x14ac:dyDescent="0.2">
      <c r="C991" s="87"/>
      <c r="D991" s="88" t="s">
        <v>14</v>
      </c>
      <c r="E991" s="6" t="s">
        <v>28</v>
      </c>
      <c r="F991" s="5"/>
      <c r="G991" s="59">
        <v>95</v>
      </c>
      <c r="H991" s="71" t="str">
        <f t="shared" si="16"/>
        <v xml:space="preserve"> </v>
      </c>
      <c r="I991" s="12">
        <v>52.631578947367998</v>
      </c>
      <c r="J991" s="4">
        <v>7.3684210526319998</v>
      </c>
      <c r="K991" s="4">
        <v>2.1052631578950001</v>
      </c>
      <c r="L991" s="4">
        <v>31.578947368421002</v>
      </c>
      <c r="M991" s="4">
        <v>1.052631578947</v>
      </c>
      <c r="N991" s="4">
        <v>2.1052631578950001</v>
      </c>
      <c r="O991" s="4">
        <v>3.1578947368420001</v>
      </c>
      <c r="P991" s="20">
        <v>0</v>
      </c>
      <c r="Q991" s="4">
        <v>60</v>
      </c>
      <c r="R991" s="13">
        <v>33.684210526316001</v>
      </c>
    </row>
    <row r="992" spans="3:18" ht="24" x14ac:dyDescent="0.2">
      <c r="C992" s="87"/>
      <c r="D992" s="89"/>
      <c r="E992" s="1" t="s">
        <v>29</v>
      </c>
      <c r="F992" s="2"/>
      <c r="G992" s="60">
        <v>953</v>
      </c>
      <c r="H992" s="72" t="str">
        <f t="shared" si="16"/>
        <v xml:space="preserve"> </v>
      </c>
      <c r="I992" s="11">
        <v>79.013641133262993</v>
      </c>
      <c r="J992" s="3">
        <v>12.801678908709</v>
      </c>
      <c r="K992" s="3">
        <v>1.4690451206720001</v>
      </c>
      <c r="L992" s="3">
        <v>5.3515215110180003</v>
      </c>
      <c r="M992" s="3">
        <v>0.52465897166800002</v>
      </c>
      <c r="N992" s="3">
        <v>0.41972717733499998</v>
      </c>
      <c r="O992" s="3">
        <v>0.209863588667</v>
      </c>
      <c r="P992" s="3">
        <v>0.209863588667</v>
      </c>
      <c r="Q992" s="3">
        <v>91.815320041972996</v>
      </c>
      <c r="R992" s="8">
        <v>6.8205666316890001</v>
      </c>
    </row>
    <row r="993" spans="3:18" ht="24" x14ac:dyDescent="0.2">
      <c r="C993" s="87"/>
      <c r="D993" s="89"/>
      <c r="E993" s="1" t="s">
        <v>30</v>
      </c>
      <c r="F993" s="2"/>
      <c r="G993" s="60">
        <v>60</v>
      </c>
      <c r="H993" s="72" t="str">
        <f t="shared" si="16"/>
        <v xml:space="preserve"> </v>
      </c>
      <c r="I993" s="11">
        <v>46.666666666666998</v>
      </c>
      <c r="J993" s="3">
        <v>6.666666666667</v>
      </c>
      <c r="K993" s="3">
        <v>6.666666666667</v>
      </c>
      <c r="L993" s="3">
        <v>38.333333333333002</v>
      </c>
      <c r="M993" s="7">
        <v>0</v>
      </c>
      <c r="N993" s="7">
        <v>0</v>
      </c>
      <c r="O993" s="3">
        <v>1.666666666667</v>
      </c>
      <c r="P993" s="7">
        <v>0</v>
      </c>
      <c r="Q993" s="3">
        <v>53.333333333333002</v>
      </c>
      <c r="R993" s="8">
        <v>45</v>
      </c>
    </row>
    <row r="994" spans="3:18" ht="24" x14ac:dyDescent="0.2">
      <c r="C994" s="87"/>
      <c r="D994" s="89"/>
      <c r="E994" s="1" t="s">
        <v>31</v>
      </c>
      <c r="F994" s="2"/>
      <c r="G994" s="60">
        <v>77</v>
      </c>
      <c r="H994" s="72" t="str">
        <f t="shared" si="16"/>
        <v xml:space="preserve"> </v>
      </c>
      <c r="I994" s="11">
        <v>64.935064935065</v>
      </c>
      <c r="J994" s="3">
        <v>12.987012987012999</v>
      </c>
      <c r="K994" s="3">
        <v>1.298701298701</v>
      </c>
      <c r="L994" s="3">
        <v>18.181818181817999</v>
      </c>
      <c r="M994" s="7">
        <v>0</v>
      </c>
      <c r="N994" s="3">
        <v>1.298701298701</v>
      </c>
      <c r="O994" s="3">
        <v>1.298701298701</v>
      </c>
      <c r="P994" s="7">
        <v>0</v>
      </c>
      <c r="Q994" s="3">
        <v>77.922077922078003</v>
      </c>
      <c r="R994" s="8">
        <v>19.480519480519</v>
      </c>
    </row>
    <row r="995" spans="3:18" x14ac:dyDescent="0.2">
      <c r="C995" s="87"/>
      <c r="D995" s="89"/>
      <c r="E995" s="1" t="s">
        <v>32</v>
      </c>
      <c r="F995" s="2"/>
      <c r="G995" s="60">
        <v>3</v>
      </c>
      <c r="H995" s="72" t="str">
        <f t="shared" si="16"/>
        <v>*</v>
      </c>
      <c r="I995" s="11">
        <v>33.333333333333002</v>
      </c>
      <c r="J995" s="7">
        <v>0</v>
      </c>
      <c r="K995" s="3">
        <v>33.333333333333002</v>
      </c>
      <c r="L995" s="7">
        <v>0</v>
      </c>
      <c r="M995" s="7">
        <v>0</v>
      </c>
      <c r="N995" s="7">
        <v>0</v>
      </c>
      <c r="O995" s="7">
        <v>0</v>
      </c>
      <c r="P995" s="3">
        <v>33.333333333333002</v>
      </c>
      <c r="Q995" s="3">
        <v>33.333333333333002</v>
      </c>
      <c r="R995" s="8">
        <v>33.333333333333002</v>
      </c>
    </row>
    <row r="996" spans="3:18" x14ac:dyDescent="0.2">
      <c r="C996" s="87"/>
      <c r="D996" s="88" t="s">
        <v>15</v>
      </c>
      <c r="E996" s="6" t="s">
        <v>28</v>
      </c>
      <c r="F996" s="5"/>
      <c r="G996" s="59">
        <v>52</v>
      </c>
      <c r="H996" s="71" t="str">
        <f t="shared" si="16"/>
        <v xml:space="preserve"> </v>
      </c>
      <c r="I996" s="12">
        <v>53.846153846154003</v>
      </c>
      <c r="J996" s="4">
        <v>15.384615384615</v>
      </c>
      <c r="K996" s="4">
        <v>5.7692307692310001</v>
      </c>
      <c r="L996" s="4">
        <v>15.384615384615</v>
      </c>
      <c r="M996" s="20">
        <v>0</v>
      </c>
      <c r="N996" s="4">
        <v>7.6923076923079998</v>
      </c>
      <c r="O996" s="4">
        <v>1.923076923077</v>
      </c>
      <c r="P996" s="20">
        <v>0</v>
      </c>
      <c r="Q996" s="4">
        <v>69.230769230768999</v>
      </c>
      <c r="R996" s="13">
        <v>21.153846153846001</v>
      </c>
    </row>
    <row r="997" spans="3:18" ht="24" x14ac:dyDescent="0.2">
      <c r="C997" s="87"/>
      <c r="D997" s="89"/>
      <c r="E997" s="1" t="s">
        <v>29</v>
      </c>
      <c r="F997" s="2"/>
      <c r="G997" s="60">
        <v>753</v>
      </c>
      <c r="H997" s="72" t="str">
        <f t="shared" si="16"/>
        <v xml:space="preserve"> </v>
      </c>
      <c r="I997" s="11">
        <v>79.681274900397995</v>
      </c>
      <c r="J997" s="3">
        <v>13.147410358566001</v>
      </c>
      <c r="K997" s="3">
        <v>1.593625498008</v>
      </c>
      <c r="L997" s="3">
        <v>4.6480743691899997</v>
      </c>
      <c r="M997" s="7">
        <v>0</v>
      </c>
      <c r="N997" s="3">
        <v>0.398406374502</v>
      </c>
      <c r="O997" s="3">
        <v>0.398406374502</v>
      </c>
      <c r="P997" s="3">
        <v>0.132802124834</v>
      </c>
      <c r="Q997" s="3">
        <v>92.828685258964001</v>
      </c>
      <c r="R997" s="8">
        <v>6.2416998671980002</v>
      </c>
    </row>
    <row r="998" spans="3:18" ht="24" x14ac:dyDescent="0.2">
      <c r="C998" s="87"/>
      <c r="D998" s="89"/>
      <c r="E998" s="1" t="s">
        <v>30</v>
      </c>
      <c r="F998" s="2"/>
      <c r="G998" s="60">
        <v>77</v>
      </c>
      <c r="H998" s="72" t="str">
        <f t="shared" si="16"/>
        <v xml:space="preserve"> </v>
      </c>
      <c r="I998" s="11">
        <v>50.649350649351</v>
      </c>
      <c r="J998" s="3">
        <v>12.987012987012999</v>
      </c>
      <c r="K998" s="3">
        <v>7.792207792208</v>
      </c>
      <c r="L998" s="3">
        <v>28.571428571428999</v>
      </c>
      <c r="M998" s="7">
        <v>0</v>
      </c>
      <c r="N998" s="7">
        <v>0</v>
      </c>
      <c r="O998" s="7">
        <v>0</v>
      </c>
      <c r="P998" s="7">
        <v>0</v>
      </c>
      <c r="Q998" s="3">
        <v>63.636363636364003</v>
      </c>
      <c r="R998" s="8">
        <v>36.363636363635997</v>
      </c>
    </row>
    <row r="999" spans="3:18" ht="24" x14ac:dyDescent="0.2">
      <c r="C999" s="87"/>
      <c r="D999" s="89"/>
      <c r="E999" s="1" t="s">
        <v>31</v>
      </c>
      <c r="F999" s="2"/>
      <c r="G999" s="60">
        <v>363</v>
      </c>
      <c r="H999" s="72" t="str">
        <f t="shared" si="16"/>
        <v xml:space="preserve"> </v>
      </c>
      <c r="I999" s="11">
        <v>72.727272727273004</v>
      </c>
      <c r="J999" s="3">
        <v>12.947658402204</v>
      </c>
      <c r="K999" s="3">
        <v>1.6528925619829999</v>
      </c>
      <c r="L999" s="3">
        <v>7.7134986225900004</v>
      </c>
      <c r="M999" s="3">
        <v>0.55096418732800001</v>
      </c>
      <c r="N999" s="3">
        <v>2.7548209366390002</v>
      </c>
      <c r="O999" s="3">
        <v>1.6528925619829999</v>
      </c>
      <c r="P999" s="7">
        <v>0</v>
      </c>
      <c r="Q999" s="3">
        <v>85.674931129477002</v>
      </c>
      <c r="R999" s="8">
        <v>9.3663911845730006</v>
      </c>
    </row>
    <row r="1000" spans="3:18" x14ac:dyDescent="0.2">
      <c r="C1000" s="87"/>
      <c r="D1000" s="89"/>
      <c r="E1000" s="1" t="s">
        <v>32</v>
      </c>
      <c r="F1000" s="2"/>
      <c r="G1000" s="60">
        <v>2</v>
      </c>
      <c r="H1000" s="72" t="str">
        <f t="shared" si="16"/>
        <v>*</v>
      </c>
      <c r="I1000" s="11">
        <v>50</v>
      </c>
      <c r="J1000" s="7">
        <v>0</v>
      </c>
      <c r="K1000" s="7">
        <v>0</v>
      </c>
      <c r="L1000" s="7">
        <v>0</v>
      </c>
      <c r="M1000" s="7">
        <v>0</v>
      </c>
      <c r="N1000" s="7">
        <v>0</v>
      </c>
      <c r="O1000" s="7">
        <v>0</v>
      </c>
      <c r="P1000" s="3">
        <v>50</v>
      </c>
      <c r="Q1000" s="3">
        <v>50</v>
      </c>
      <c r="R1000" s="14">
        <v>0</v>
      </c>
    </row>
    <row r="1001" spans="3:18" x14ac:dyDescent="0.2">
      <c r="C1001" s="88" t="s">
        <v>33</v>
      </c>
      <c r="D1001" s="83" t="s">
        <v>17</v>
      </c>
      <c r="E1001" s="6" t="s">
        <v>34</v>
      </c>
      <c r="F1001" s="5"/>
      <c r="G1001" s="59">
        <v>341</v>
      </c>
      <c r="H1001" s="71" t="str">
        <f t="shared" si="16"/>
        <v xml:space="preserve"> </v>
      </c>
      <c r="I1001" s="12">
        <v>81.818181818181998</v>
      </c>
      <c r="J1001" s="4">
        <v>9.9706744868040005</v>
      </c>
      <c r="K1001" s="4">
        <v>2.6392961876830001</v>
      </c>
      <c r="L1001" s="4">
        <v>4.105571847507</v>
      </c>
      <c r="M1001" s="20">
        <v>0</v>
      </c>
      <c r="N1001" s="20">
        <v>0</v>
      </c>
      <c r="O1001" s="4">
        <v>1.4662756598240001</v>
      </c>
      <c r="P1001" s="20">
        <v>0</v>
      </c>
      <c r="Q1001" s="4">
        <v>91.788856304985003</v>
      </c>
      <c r="R1001" s="13">
        <v>6.7448680351909998</v>
      </c>
    </row>
    <row r="1002" spans="3:18" x14ac:dyDescent="0.2">
      <c r="C1002" s="87"/>
      <c r="D1002" s="84"/>
      <c r="E1002" s="1" t="s">
        <v>35</v>
      </c>
      <c r="F1002" s="2"/>
      <c r="G1002" s="60">
        <v>1149</v>
      </c>
      <c r="H1002" s="72" t="str">
        <f t="shared" si="16"/>
        <v xml:space="preserve"> </v>
      </c>
      <c r="I1002" s="11">
        <v>72.584856396866996</v>
      </c>
      <c r="J1002" s="3">
        <v>14.447345517842001</v>
      </c>
      <c r="K1002" s="3">
        <v>1.47954743255</v>
      </c>
      <c r="L1002" s="3">
        <v>9.2254134029589991</v>
      </c>
      <c r="M1002" s="3">
        <v>0.34812880765900001</v>
      </c>
      <c r="N1002" s="3">
        <v>1.47954743255</v>
      </c>
      <c r="O1002" s="3">
        <v>0.26109660574400001</v>
      </c>
      <c r="P1002" s="3">
        <v>0.17406440382899999</v>
      </c>
      <c r="Q1002" s="3">
        <v>87.032201914707997</v>
      </c>
      <c r="R1002" s="8">
        <v>10.704960835509</v>
      </c>
    </row>
    <row r="1003" spans="3:18" ht="24" x14ac:dyDescent="0.2">
      <c r="C1003" s="87"/>
      <c r="D1003" s="84"/>
      <c r="E1003" s="1" t="s">
        <v>36</v>
      </c>
      <c r="F1003" s="2"/>
      <c r="G1003" s="60">
        <v>659</v>
      </c>
      <c r="H1003" s="72" t="str">
        <f t="shared" si="16"/>
        <v xml:space="preserve"> </v>
      </c>
      <c r="I1003" s="11">
        <v>83.004552352049004</v>
      </c>
      <c r="J1003" s="3">
        <v>9.4081942336870004</v>
      </c>
      <c r="K1003" s="3">
        <v>2.1244309559939998</v>
      </c>
      <c r="L1003" s="3">
        <v>4.5523520485580002</v>
      </c>
      <c r="M1003" s="3">
        <v>0.30349013657099999</v>
      </c>
      <c r="N1003" s="7">
        <v>0</v>
      </c>
      <c r="O1003" s="3">
        <v>0.455235204856</v>
      </c>
      <c r="P1003" s="3">
        <v>0.15174506828500001</v>
      </c>
      <c r="Q1003" s="3">
        <v>92.412746585736002</v>
      </c>
      <c r="R1003" s="8">
        <v>6.676783004552</v>
      </c>
    </row>
    <row r="1004" spans="3:18" x14ac:dyDescent="0.2">
      <c r="C1004" s="87"/>
      <c r="D1004" s="84"/>
      <c r="E1004" s="1" t="s">
        <v>37</v>
      </c>
      <c r="F1004" s="2"/>
      <c r="G1004" s="60">
        <v>274</v>
      </c>
      <c r="H1004" s="72" t="str">
        <f t="shared" si="16"/>
        <v xml:space="preserve"> </v>
      </c>
      <c r="I1004" s="11">
        <v>53.284671532847</v>
      </c>
      <c r="J1004" s="3">
        <v>16.423357664234</v>
      </c>
      <c r="K1004" s="3">
        <v>3.2846715328470002</v>
      </c>
      <c r="L1004" s="3">
        <v>21.532846715327999</v>
      </c>
      <c r="M1004" s="3">
        <v>0.72992700729899995</v>
      </c>
      <c r="N1004" s="3">
        <v>2.554744525547</v>
      </c>
      <c r="O1004" s="3">
        <v>2.1897810218979998</v>
      </c>
      <c r="P1004" s="7">
        <v>0</v>
      </c>
      <c r="Q1004" s="3">
        <v>69.708029197079995</v>
      </c>
      <c r="R1004" s="8">
        <v>24.817518248174999</v>
      </c>
    </row>
    <row r="1005" spans="3:18" x14ac:dyDescent="0.2">
      <c r="C1005" s="87"/>
      <c r="D1005" s="84"/>
      <c r="E1005" s="1" t="s">
        <v>32</v>
      </c>
      <c r="F1005" s="2"/>
      <c r="G1005" s="60">
        <v>12</v>
      </c>
      <c r="H1005" s="72" t="str">
        <f t="shared" si="16"/>
        <v>*</v>
      </c>
      <c r="I1005" s="11">
        <v>66.666666666666998</v>
      </c>
      <c r="J1005" s="7">
        <v>0</v>
      </c>
      <c r="K1005" s="7">
        <v>0</v>
      </c>
      <c r="L1005" s="3">
        <v>16.666666666666998</v>
      </c>
      <c r="M1005" s="7">
        <v>0</v>
      </c>
      <c r="N1005" s="7">
        <v>0</v>
      </c>
      <c r="O1005" s="7">
        <v>0</v>
      </c>
      <c r="P1005" s="3">
        <v>16.666666666666998</v>
      </c>
      <c r="Q1005" s="3">
        <v>66.666666666666998</v>
      </c>
      <c r="R1005" s="8">
        <v>16.666666666666998</v>
      </c>
    </row>
    <row r="1006" spans="3:18" x14ac:dyDescent="0.2">
      <c r="C1006" s="88" t="s">
        <v>38</v>
      </c>
      <c r="D1006" s="83" t="s">
        <v>17</v>
      </c>
      <c r="E1006" s="6" t="s">
        <v>39</v>
      </c>
      <c r="F1006" s="5"/>
      <c r="G1006" s="59">
        <v>368</v>
      </c>
      <c r="H1006" s="71" t="str">
        <f t="shared" si="16"/>
        <v xml:space="preserve"> </v>
      </c>
      <c r="I1006" s="12">
        <v>54.076086956521998</v>
      </c>
      <c r="J1006" s="4">
        <v>13.04347826087</v>
      </c>
      <c r="K1006" s="4">
        <v>2.9891304347830001</v>
      </c>
      <c r="L1006" s="4">
        <v>26.358695652173999</v>
      </c>
      <c r="M1006" s="4">
        <v>0.81521739130399995</v>
      </c>
      <c r="N1006" s="4">
        <v>1.902173913043</v>
      </c>
      <c r="O1006" s="4">
        <v>0.81521739130399995</v>
      </c>
      <c r="P1006" s="20">
        <v>0</v>
      </c>
      <c r="Q1006" s="4">
        <v>67.119565217390999</v>
      </c>
      <c r="R1006" s="13">
        <v>29.347826086956999</v>
      </c>
    </row>
    <row r="1007" spans="3:18" x14ac:dyDescent="0.2">
      <c r="C1007" s="87"/>
      <c r="D1007" s="84"/>
      <c r="E1007" s="1" t="s">
        <v>40</v>
      </c>
      <c r="F1007" s="2"/>
      <c r="G1007" s="60">
        <v>1591</v>
      </c>
      <c r="H1007" s="72" t="str">
        <f t="shared" si="16"/>
        <v xml:space="preserve"> </v>
      </c>
      <c r="I1007" s="11">
        <v>79.572595851665994</v>
      </c>
      <c r="J1007" s="3">
        <v>13.073538654934</v>
      </c>
      <c r="K1007" s="3">
        <v>1.508485229415</v>
      </c>
      <c r="L1007" s="3">
        <v>5.0282840980519996</v>
      </c>
      <c r="M1007" s="3">
        <v>0.25141420490299998</v>
      </c>
      <c r="N1007" s="3">
        <v>0.25141420490299998</v>
      </c>
      <c r="O1007" s="3">
        <v>0.18856065367700001</v>
      </c>
      <c r="P1007" s="3">
        <v>0.125707102451</v>
      </c>
      <c r="Q1007" s="3">
        <v>92.646134506600006</v>
      </c>
      <c r="R1007" s="8">
        <v>6.5367693274669998</v>
      </c>
    </row>
    <row r="1008" spans="3:18" x14ac:dyDescent="0.2">
      <c r="C1008" s="87"/>
      <c r="D1008" s="84"/>
      <c r="E1008" s="1" t="s">
        <v>41</v>
      </c>
      <c r="F1008" s="2"/>
      <c r="G1008" s="60">
        <v>151</v>
      </c>
      <c r="H1008" s="72" t="str">
        <f t="shared" si="16"/>
        <v xml:space="preserve"> </v>
      </c>
      <c r="I1008" s="11">
        <v>91.390728476820996</v>
      </c>
      <c r="J1008" s="3">
        <v>3.311258278146</v>
      </c>
      <c r="K1008" s="3">
        <v>1.9867549668869999</v>
      </c>
      <c r="L1008" s="3">
        <v>1.324503311258</v>
      </c>
      <c r="M1008" s="3">
        <v>0.66225165562900001</v>
      </c>
      <c r="N1008" s="7">
        <v>0</v>
      </c>
      <c r="O1008" s="3">
        <v>1.324503311258</v>
      </c>
      <c r="P1008" s="7">
        <v>0</v>
      </c>
      <c r="Q1008" s="3">
        <v>94.701986754966995</v>
      </c>
      <c r="R1008" s="8">
        <v>3.311258278146</v>
      </c>
    </row>
    <row r="1009" spans="3:18" x14ac:dyDescent="0.2">
      <c r="C1009" s="87"/>
      <c r="D1009" s="84"/>
      <c r="E1009" s="1" t="s">
        <v>42</v>
      </c>
      <c r="F1009" s="2"/>
      <c r="G1009" s="60">
        <v>884</v>
      </c>
      <c r="H1009" s="72" t="str">
        <f t="shared" si="16"/>
        <v xml:space="preserve"> </v>
      </c>
      <c r="I1009" s="11">
        <v>82.805429864253</v>
      </c>
      <c r="J1009" s="3">
        <v>9.9547511312220003</v>
      </c>
      <c r="K1009" s="3">
        <v>1.923076923077</v>
      </c>
      <c r="L1009" s="3">
        <v>4.1855203619910002</v>
      </c>
      <c r="M1009" s="3">
        <v>0.22624434389100001</v>
      </c>
      <c r="N1009" s="7">
        <v>0</v>
      </c>
      <c r="O1009" s="3">
        <v>0.79185520361999995</v>
      </c>
      <c r="P1009" s="3">
        <v>0.11312217194599999</v>
      </c>
      <c r="Q1009" s="3">
        <v>92.760180995474997</v>
      </c>
      <c r="R1009" s="8">
        <v>6.1085972850679999</v>
      </c>
    </row>
    <row r="1010" spans="3:18" x14ac:dyDescent="0.2">
      <c r="C1010" s="87"/>
      <c r="D1010" s="84"/>
      <c r="E1010" s="1" t="s">
        <v>43</v>
      </c>
      <c r="F1010" s="2"/>
      <c r="G1010" s="60">
        <v>191</v>
      </c>
      <c r="H1010" s="72" t="str">
        <f t="shared" si="16"/>
        <v xml:space="preserve"> </v>
      </c>
      <c r="I1010" s="11">
        <v>95.811518324606993</v>
      </c>
      <c r="J1010" s="3">
        <v>1.0471204188479999</v>
      </c>
      <c r="K1010" s="3">
        <v>0.52356020942399994</v>
      </c>
      <c r="L1010" s="3">
        <v>0.52356020942399994</v>
      </c>
      <c r="M1010" s="7">
        <v>0</v>
      </c>
      <c r="N1010" s="7">
        <v>0</v>
      </c>
      <c r="O1010" s="3">
        <v>2.0942408376959998</v>
      </c>
      <c r="P1010" s="7">
        <v>0</v>
      </c>
      <c r="Q1010" s="3">
        <v>96.858638743455003</v>
      </c>
      <c r="R1010" s="8">
        <v>1.0471204188479999</v>
      </c>
    </row>
    <row r="1011" spans="3:18" x14ac:dyDescent="0.2">
      <c r="C1011" s="87"/>
      <c r="D1011" s="84"/>
      <c r="E1011" s="1" t="s">
        <v>44</v>
      </c>
      <c r="F1011" s="2"/>
      <c r="G1011" s="60">
        <v>239</v>
      </c>
      <c r="H1011" s="72" t="str">
        <f t="shared" si="16"/>
        <v xml:space="preserve"> </v>
      </c>
      <c r="I1011" s="11">
        <v>94.142259414226004</v>
      </c>
      <c r="J1011" s="3">
        <v>2.9288702928869998</v>
      </c>
      <c r="K1011" s="7">
        <v>0</v>
      </c>
      <c r="L1011" s="3">
        <v>2.092050209205</v>
      </c>
      <c r="M1011" s="7">
        <v>0</v>
      </c>
      <c r="N1011" s="7">
        <v>0</v>
      </c>
      <c r="O1011" s="3">
        <v>0.836820083682</v>
      </c>
      <c r="P1011" s="7">
        <v>0</v>
      </c>
      <c r="Q1011" s="3">
        <v>97.071129707113002</v>
      </c>
      <c r="R1011" s="8">
        <v>2.092050209205</v>
      </c>
    </row>
    <row r="1012" spans="3:18" x14ac:dyDescent="0.2">
      <c r="C1012" s="87"/>
      <c r="D1012" s="84"/>
      <c r="E1012" s="1" t="s">
        <v>45</v>
      </c>
      <c r="F1012" s="2"/>
      <c r="G1012" s="60">
        <v>58</v>
      </c>
      <c r="H1012" s="72" t="str">
        <f t="shared" si="16"/>
        <v xml:space="preserve"> </v>
      </c>
      <c r="I1012" s="11">
        <v>86.206896551724</v>
      </c>
      <c r="J1012" s="3">
        <v>1.7241379310339999</v>
      </c>
      <c r="K1012" s="7">
        <v>0</v>
      </c>
      <c r="L1012" s="3">
        <v>8.6206896551720007</v>
      </c>
      <c r="M1012" s="7">
        <v>0</v>
      </c>
      <c r="N1012" s="7">
        <v>0</v>
      </c>
      <c r="O1012" s="3">
        <v>3.4482758620689999</v>
      </c>
      <c r="P1012" s="7">
        <v>0</v>
      </c>
      <c r="Q1012" s="3">
        <v>87.931034482759003</v>
      </c>
      <c r="R1012" s="8">
        <v>8.6206896551720007</v>
      </c>
    </row>
    <row r="1013" spans="3:18" x14ac:dyDescent="0.2">
      <c r="C1013" s="87"/>
      <c r="D1013" s="84"/>
      <c r="E1013" s="1" t="s">
        <v>46</v>
      </c>
      <c r="F1013" s="2"/>
      <c r="G1013" s="60">
        <v>32</v>
      </c>
      <c r="H1013" s="72" t="str">
        <f t="shared" si="16"/>
        <v>*</v>
      </c>
      <c r="I1013" s="11">
        <v>43.75</v>
      </c>
      <c r="J1013" s="3">
        <v>3.125</v>
      </c>
      <c r="K1013" s="3">
        <v>6.25</v>
      </c>
      <c r="L1013" s="3">
        <v>6.25</v>
      </c>
      <c r="M1013" s="7">
        <v>0</v>
      </c>
      <c r="N1013" s="3">
        <v>31.25</v>
      </c>
      <c r="O1013" s="3">
        <v>9.375</v>
      </c>
      <c r="P1013" s="7">
        <v>0</v>
      </c>
      <c r="Q1013" s="3">
        <v>46.875</v>
      </c>
      <c r="R1013" s="8">
        <v>12.5</v>
      </c>
    </row>
    <row r="1014" spans="3:18" x14ac:dyDescent="0.2">
      <c r="C1014" s="87"/>
      <c r="D1014" s="84"/>
      <c r="E1014" s="1" t="s">
        <v>32</v>
      </c>
      <c r="F1014" s="2"/>
      <c r="G1014" s="60">
        <v>50</v>
      </c>
      <c r="H1014" s="72" t="str">
        <f t="shared" si="16"/>
        <v xml:space="preserve"> </v>
      </c>
      <c r="I1014" s="11">
        <v>54</v>
      </c>
      <c r="J1014" s="3">
        <v>12</v>
      </c>
      <c r="K1014" s="3">
        <v>6</v>
      </c>
      <c r="L1014" s="3">
        <v>16</v>
      </c>
      <c r="M1014" s="7">
        <v>0</v>
      </c>
      <c r="N1014" s="3">
        <v>6</v>
      </c>
      <c r="O1014" s="7">
        <v>0</v>
      </c>
      <c r="P1014" s="3">
        <v>6</v>
      </c>
      <c r="Q1014" s="3">
        <v>66</v>
      </c>
      <c r="R1014" s="8">
        <v>22</v>
      </c>
    </row>
    <row r="1015" spans="3:18" ht="24" x14ac:dyDescent="0.2">
      <c r="C1015" s="88" t="s">
        <v>47</v>
      </c>
      <c r="D1015" s="83" t="s">
        <v>17</v>
      </c>
      <c r="E1015" s="6" t="s">
        <v>48</v>
      </c>
      <c r="F1015" s="5"/>
      <c r="G1015" s="59">
        <v>93</v>
      </c>
      <c r="H1015" s="71" t="str">
        <f t="shared" si="16"/>
        <v xml:space="preserve"> </v>
      </c>
      <c r="I1015" s="12">
        <v>100</v>
      </c>
      <c r="J1015" s="20">
        <v>0</v>
      </c>
      <c r="K1015" s="20">
        <v>0</v>
      </c>
      <c r="L1015" s="20">
        <v>0</v>
      </c>
      <c r="M1015" s="20">
        <v>0</v>
      </c>
      <c r="N1015" s="20">
        <v>0</v>
      </c>
      <c r="O1015" s="20">
        <v>0</v>
      </c>
      <c r="P1015" s="20">
        <v>0</v>
      </c>
      <c r="Q1015" s="4">
        <v>100</v>
      </c>
      <c r="R1015" s="27">
        <v>0</v>
      </c>
    </row>
    <row r="1016" spans="3:18" ht="24" x14ac:dyDescent="0.2">
      <c r="C1016" s="87"/>
      <c r="D1016" s="84"/>
      <c r="E1016" s="1" t="s">
        <v>49</v>
      </c>
      <c r="F1016" s="2"/>
      <c r="G1016" s="60">
        <v>143</v>
      </c>
      <c r="H1016" s="72" t="str">
        <f t="shared" si="16"/>
        <v xml:space="preserve"> </v>
      </c>
      <c r="I1016" s="11">
        <v>86.713286713287005</v>
      </c>
      <c r="J1016" s="3">
        <v>6.2937062937060002</v>
      </c>
      <c r="K1016" s="3">
        <v>2.797202797203</v>
      </c>
      <c r="L1016" s="3">
        <v>3.4965034965030002</v>
      </c>
      <c r="M1016" s="7">
        <v>0</v>
      </c>
      <c r="N1016" s="7">
        <v>0</v>
      </c>
      <c r="O1016" s="3">
        <v>0.69930069930100003</v>
      </c>
      <c r="P1016" s="7">
        <v>0</v>
      </c>
      <c r="Q1016" s="3">
        <v>93.006993006993</v>
      </c>
      <c r="R1016" s="8">
        <v>6.2937062937060002</v>
      </c>
    </row>
    <row r="1017" spans="3:18" x14ac:dyDescent="0.2">
      <c r="C1017" s="87"/>
      <c r="D1017" s="84"/>
      <c r="E1017" s="1" t="s">
        <v>50</v>
      </c>
      <c r="F1017" s="2"/>
      <c r="G1017" s="60">
        <v>148</v>
      </c>
      <c r="H1017" s="72" t="str">
        <f t="shared" si="16"/>
        <v xml:space="preserve"> </v>
      </c>
      <c r="I1017" s="11">
        <v>70.270270270270004</v>
      </c>
      <c r="J1017" s="3">
        <v>12.162162162162</v>
      </c>
      <c r="K1017" s="3">
        <v>1.351351351351</v>
      </c>
      <c r="L1017" s="3">
        <v>9.4594594594589996</v>
      </c>
      <c r="M1017" s="3">
        <v>3.3783783783780001</v>
      </c>
      <c r="N1017" s="3">
        <v>1.351351351351</v>
      </c>
      <c r="O1017" s="3">
        <v>2.0270270270270001</v>
      </c>
      <c r="P1017" s="7">
        <v>0</v>
      </c>
      <c r="Q1017" s="3">
        <v>82.432432432431995</v>
      </c>
      <c r="R1017" s="8">
        <v>10.810810810811001</v>
      </c>
    </row>
    <row r="1018" spans="3:18" x14ac:dyDescent="0.2">
      <c r="C1018" s="87"/>
      <c r="D1018" s="84"/>
      <c r="E1018" s="1" t="s">
        <v>51</v>
      </c>
      <c r="F1018" s="2"/>
      <c r="G1018" s="60">
        <v>198</v>
      </c>
      <c r="H1018" s="72" t="str">
        <f t="shared" si="16"/>
        <v xml:space="preserve"> </v>
      </c>
      <c r="I1018" s="11">
        <v>61.616161616162003</v>
      </c>
      <c r="J1018" s="3">
        <v>18.686868686869001</v>
      </c>
      <c r="K1018" s="3">
        <v>1.5151515151520001</v>
      </c>
      <c r="L1018" s="3">
        <v>15.656565656566</v>
      </c>
      <c r="M1018" s="3">
        <v>1.010101010101</v>
      </c>
      <c r="N1018" s="7">
        <v>0</v>
      </c>
      <c r="O1018" s="3">
        <v>0.50505050505100002</v>
      </c>
      <c r="P1018" s="3">
        <v>1.010101010101</v>
      </c>
      <c r="Q1018" s="3">
        <v>80.303030303029999</v>
      </c>
      <c r="R1018" s="8">
        <v>17.171717171716999</v>
      </c>
    </row>
    <row r="1019" spans="3:18" ht="24" x14ac:dyDescent="0.2">
      <c r="C1019" s="87"/>
      <c r="D1019" s="84"/>
      <c r="E1019" s="1" t="s">
        <v>52</v>
      </c>
      <c r="F1019" s="2"/>
      <c r="G1019" s="60">
        <v>318</v>
      </c>
      <c r="H1019" s="72" t="str">
        <f t="shared" si="16"/>
        <v xml:space="preserve"> </v>
      </c>
      <c r="I1019" s="11">
        <v>71.383647798742004</v>
      </c>
      <c r="J1019" s="3">
        <v>16.352201257861999</v>
      </c>
      <c r="K1019" s="3">
        <v>1.5723270440249999</v>
      </c>
      <c r="L1019" s="3">
        <v>10.377358490565999</v>
      </c>
      <c r="M1019" s="7">
        <v>0</v>
      </c>
      <c r="N1019" s="3">
        <v>0.31446540880500001</v>
      </c>
      <c r="O1019" s="7">
        <v>0</v>
      </c>
      <c r="P1019" s="7">
        <v>0</v>
      </c>
      <c r="Q1019" s="3">
        <v>87.735849056603996</v>
      </c>
      <c r="R1019" s="8">
        <v>11.949685534591</v>
      </c>
    </row>
    <row r="1020" spans="3:18" ht="24" x14ac:dyDescent="0.2">
      <c r="C1020" s="87"/>
      <c r="D1020" s="84"/>
      <c r="E1020" s="1" t="s">
        <v>53</v>
      </c>
      <c r="F1020" s="2"/>
      <c r="G1020" s="60">
        <v>900</v>
      </c>
      <c r="H1020" s="72" t="str">
        <f t="shared" si="16"/>
        <v xml:space="preserve"> </v>
      </c>
      <c r="I1020" s="11">
        <v>74.444444444444002</v>
      </c>
      <c r="J1020" s="3">
        <v>12.888888888888999</v>
      </c>
      <c r="K1020" s="3">
        <v>1.5555555555559999</v>
      </c>
      <c r="L1020" s="3">
        <v>9.2222222222219994</v>
      </c>
      <c r="M1020" s="3">
        <v>0.77777777777799995</v>
      </c>
      <c r="N1020" s="3">
        <v>0.33333333333300003</v>
      </c>
      <c r="O1020" s="3">
        <v>0.555555555556</v>
      </c>
      <c r="P1020" s="3">
        <v>0.222222222222</v>
      </c>
      <c r="Q1020" s="3">
        <v>87.333333333333002</v>
      </c>
      <c r="R1020" s="8">
        <v>10.777777777778001</v>
      </c>
    </row>
    <row r="1021" spans="3:18" ht="24" x14ac:dyDescent="0.2">
      <c r="C1021" s="87"/>
      <c r="D1021" s="84"/>
      <c r="E1021" s="1" t="s">
        <v>54</v>
      </c>
      <c r="F1021" s="2"/>
      <c r="G1021" s="60">
        <v>1493</v>
      </c>
      <c r="H1021" s="72" t="str">
        <f t="shared" si="16"/>
        <v xml:space="preserve"> </v>
      </c>
      <c r="I1021" s="11">
        <v>74.413931681178994</v>
      </c>
      <c r="J1021" s="3">
        <v>12.525117213664</v>
      </c>
      <c r="K1021" s="3">
        <v>2.2772940388479999</v>
      </c>
      <c r="L1021" s="3">
        <v>8.4393837910249996</v>
      </c>
      <c r="M1021" s="3">
        <v>6.6979236437000003E-2</v>
      </c>
      <c r="N1021" s="3">
        <v>1.406563965171</v>
      </c>
      <c r="O1021" s="3">
        <v>0.80375083723999996</v>
      </c>
      <c r="P1021" s="3">
        <v>6.6979236437000003E-2</v>
      </c>
      <c r="Q1021" s="3">
        <v>86.939048894842998</v>
      </c>
      <c r="R1021" s="8">
        <v>10.716677829872999</v>
      </c>
    </row>
    <row r="1022" spans="3:18" x14ac:dyDescent="0.2">
      <c r="C1022" s="87"/>
      <c r="D1022" s="84"/>
      <c r="E1022" s="1" t="s">
        <v>32</v>
      </c>
      <c r="F1022" s="2"/>
      <c r="G1022" s="60">
        <v>42</v>
      </c>
      <c r="H1022" s="72" t="str">
        <f t="shared" si="16"/>
        <v>*</v>
      </c>
      <c r="I1022" s="11">
        <v>78.571428571428996</v>
      </c>
      <c r="J1022" s="3">
        <v>9.5238095238099998</v>
      </c>
      <c r="K1022" s="3">
        <v>2.3809523809519999</v>
      </c>
      <c r="L1022" s="3">
        <v>4.7619047619049999</v>
      </c>
      <c r="M1022" s="7">
        <v>0</v>
      </c>
      <c r="N1022" s="7">
        <v>0</v>
      </c>
      <c r="O1022" s="7">
        <v>0</v>
      </c>
      <c r="P1022" s="3">
        <v>4.7619047619049999</v>
      </c>
      <c r="Q1022" s="3">
        <v>88.095238095238003</v>
      </c>
      <c r="R1022" s="8">
        <v>7.1428571428570002</v>
      </c>
    </row>
    <row r="1023" spans="3:18" ht="24" x14ac:dyDescent="0.2">
      <c r="C1023" s="88" t="s">
        <v>55</v>
      </c>
      <c r="D1023" s="83" t="s">
        <v>17</v>
      </c>
      <c r="E1023" s="6" t="s">
        <v>48</v>
      </c>
      <c r="F1023" s="5"/>
      <c r="G1023" s="59">
        <v>118</v>
      </c>
      <c r="H1023" s="71" t="str">
        <f t="shared" si="16"/>
        <v xml:space="preserve"> </v>
      </c>
      <c r="I1023" s="12">
        <v>93.220338983050993</v>
      </c>
      <c r="J1023" s="4">
        <v>1.6949152542370001</v>
      </c>
      <c r="K1023" s="20">
        <v>0</v>
      </c>
      <c r="L1023" s="4">
        <v>3.3898305084749998</v>
      </c>
      <c r="M1023" s="20">
        <v>0</v>
      </c>
      <c r="N1023" s="4">
        <v>1.6949152542370001</v>
      </c>
      <c r="O1023" s="20">
        <v>0</v>
      </c>
      <c r="P1023" s="20">
        <v>0</v>
      </c>
      <c r="Q1023" s="4">
        <v>94.915254237287996</v>
      </c>
      <c r="R1023" s="13">
        <v>3.3898305084749998</v>
      </c>
    </row>
    <row r="1024" spans="3:18" ht="24" x14ac:dyDescent="0.2">
      <c r="C1024" s="87"/>
      <c r="D1024" s="84"/>
      <c r="E1024" s="1" t="s">
        <v>49</v>
      </c>
      <c r="F1024" s="2"/>
      <c r="G1024" s="60">
        <v>262</v>
      </c>
      <c r="H1024" s="72" t="str">
        <f t="shared" si="16"/>
        <v xml:space="preserve"> </v>
      </c>
      <c r="I1024" s="11">
        <v>79.770992366412003</v>
      </c>
      <c r="J1024" s="3">
        <v>6.8702290076340002</v>
      </c>
      <c r="K1024" s="3">
        <v>4.5801526717560002</v>
      </c>
      <c r="L1024" s="3">
        <v>7.251908396947</v>
      </c>
      <c r="M1024" s="3">
        <v>0.38167938931299999</v>
      </c>
      <c r="N1024" s="3">
        <v>0.76335877862599999</v>
      </c>
      <c r="O1024" s="3">
        <v>0.38167938931299999</v>
      </c>
      <c r="P1024" s="7">
        <v>0</v>
      </c>
      <c r="Q1024" s="3">
        <v>86.641221374045998</v>
      </c>
      <c r="R1024" s="8">
        <v>11.832061068702</v>
      </c>
    </row>
    <row r="1025" spans="3:18" x14ac:dyDescent="0.2">
      <c r="C1025" s="87"/>
      <c r="D1025" s="84"/>
      <c r="E1025" s="1" t="s">
        <v>50</v>
      </c>
      <c r="F1025" s="2"/>
      <c r="G1025" s="60">
        <v>486</v>
      </c>
      <c r="H1025" s="72" t="str">
        <f t="shared" si="16"/>
        <v xml:space="preserve"> </v>
      </c>
      <c r="I1025" s="11">
        <v>79.012345679012</v>
      </c>
      <c r="J1025" s="3">
        <v>9.2592592592590002</v>
      </c>
      <c r="K1025" s="3">
        <v>2.057613168724</v>
      </c>
      <c r="L1025" s="3">
        <v>7.2016460905350002</v>
      </c>
      <c r="M1025" s="3">
        <v>1.028806584362</v>
      </c>
      <c r="N1025" s="3">
        <v>0.82304526748999995</v>
      </c>
      <c r="O1025" s="3">
        <v>0.61728395061700003</v>
      </c>
      <c r="P1025" s="7">
        <v>0</v>
      </c>
      <c r="Q1025" s="3">
        <v>88.271604938272006</v>
      </c>
      <c r="R1025" s="8">
        <v>9.2592592592590002</v>
      </c>
    </row>
    <row r="1026" spans="3:18" x14ac:dyDescent="0.2">
      <c r="C1026" s="87"/>
      <c r="D1026" s="84"/>
      <c r="E1026" s="1" t="s">
        <v>51</v>
      </c>
      <c r="F1026" s="2"/>
      <c r="G1026" s="60">
        <v>888</v>
      </c>
      <c r="H1026" s="72" t="str">
        <f t="shared" ref="H1026:H1073" si="17">IF(G1026&lt;49,"*"," ")</f>
        <v xml:space="preserve"> </v>
      </c>
      <c r="I1026" s="11">
        <v>70.608108108107999</v>
      </c>
      <c r="J1026" s="3">
        <v>16.328828828829</v>
      </c>
      <c r="K1026" s="3">
        <v>1.5765765765769999</v>
      </c>
      <c r="L1026" s="3">
        <v>10.022522522522999</v>
      </c>
      <c r="M1026" s="3">
        <v>0.112612612613</v>
      </c>
      <c r="N1026" s="3">
        <v>0.33783783783799998</v>
      </c>
      <c r="O1026" s="3">
        <v>0.78828828828800002</v>
      </c>
      <c r="P1026" s="3">
        <v>0.22522522522499999</v>
      </c>
      <c r="Q1026" s="3">
        <v>86.936936936937002</v>
      </c>
      <c r="R1026" s="8">
        <v>11.599099099099</v>
      </c>
    </row>
    <row r="1027" spans="3:18" ht="24" x14ac:dyDescent="0.2">
      <c r="C1027" s="87"/>
      <c r="D1027" s="84"/>
      <c r="E1027" s="1" t="s">
        <v>52</v>
      </c>
      <c r="F1027" s="2"/>
      <c r="G1027" s="60">
        <v>323</v>
      </c>
      <c r="H1027" s="72" t="str">
        <f t="shared" si="17"/>
        <v xml:space="preserve"> </v>
      </c>
      <c r="I1027" s="11">
        <v>65.944272445820005</v>
      </c>
      <c r="J1027" s="3">
        <v>15.170278637771</v>
      </c>
      <c r="K1027" s="3">
        <v>2.7863777089780002</v>
      </c>
      <c r="L1027" s="3">
        <v>13.622291021672</v>
      </c>
      <c r="M1027" s="3">
        <v>0.30959752322</v>
      </c>
      <c r="N1027" s="3">
        <v>1.547987616099</v>
      </c>
      <c r="O1027" s="3">
        <v>0.61919504644000001</v>
      </c>
      <c r="P1027" s="7">
        <v>0</v>
      </c>
      <c r="Q1027" s="3">
        <v>81.114551083590996</v>
      </c>
      <c r="R1027" s="8">
        <v>16.40866873065</v>
      </c>
    </row>
    <row r="1028" spans="3:18" x14ac:dyDescent="0.2">
      <c r="C1028" s="87"/>
      <c r="D1028" s="84"/>
      <c r="E1028" s="1" t="s">
        <v>56</v>
      </c>
      <c r="F1028" s="2"/>
      <c r="G1028" s="60">
        <v>275</v>
      </c>
      <c r="H1028" s="72" t="str">
        <f t="shared" si="17"/>
        <v xml:space="preserve"> </v>
      </c>
      <c r="I1028" s="11">
        <v>76.727272727273004</v>
      </c>
      <c r="J1028" s="3">
        <v>15.272727272727</v>
      </c>
      <c r="K1028" s="3">
        <v>0.72727272727299996</v>
      </c>
      <c r="L1028" s="3">
        <v>4.7272727272730002</v>
      </c>
      <c r="M1028" s="7">
        <v>0</v>
      </c>
      <c r="N1028" s="3">
        <v>1.818181818182</v>
      </c>
      <c r="O1028" s="3">
        <v>0.72727272727299996</v>
      </c>
      <c r="P1028" s="7">
        <v>0</v>
      </c>
      <c r="Q1028" s="3">
        <v>92</v>
      </c>
      <c r="R1028" s="8">
        <v>5.4545454545450003</v>
      </c>
    </row>
    <row r="1029" spans="3:18" x14ac:dyDescent="0.2">
      <c r="C1029" s="87"/>
      <c r="D1029" s="84"/>
      <c r="E1029" s="1" t="s">
        <v>57</v>
      </c>
      <c r="F1029" s="2"/>
      <c r="G1029" s="60">
        <v>32</v>
      </c>
      <c r="H1029" s="72" t="str">
        <f t="shared" si="17"/>
        <v>*</v>
      </c>
      <c r="I1029" s="11">
        <v>71.875</v>
      </c>
      <c r="J1029" s="7">
        <v>0</v>
      </c>
      <c r="K1029" s="7">
        <v>0</v>
      </c>
      <c r="L1029" s="3">
        <v>12.5</v>
      </c>
      <c r="M1029" s="7">
        <v>0</v>
      </c>
      <c r="N1029" s="3">
        <v>9.375</v>
      </c>
      <c r="O1029" s="3">
        <v>6.25</v>
      </c>
      <c r="P1029" s="7">
        <v>0</v>
      </c>
      <c r="Q1029" s="3">
        <v>71.875</v>
      </c>
      <c r="R1029" s="8">
        <v>12.5</v>
      </c>
    </row>
    <row r="1030" spans="3:18" x14ac:dyDescent="0.2">
      <c r="C1030" s="87"/>
      <c r="D1030" s="84"/>
      <c r="E1030" s="1" t="s">
        <v>32</v>
      </c>
      <c r="F1030" s="2"/>
      <c r="G1030" s="60">
        <v>51</v>
      </c>
      <c r="H1030" s="72" t="str">
        <f t="shared" si="17"/>
        <v xml:space="preserve"> </v>
      </c>
      <c r="I1030" s="11">
        <v>72.549019607842993</v>
      </c>
      <c r="J1030" s="3">
        <v>11.764705882353001</v>
      </c>
      <c r="K1030" s="3">
        <v>3.9215686274510002</v>
      </c>
      <c r="L1030" s="3">
        <v>5.8823529411760003</v>
      </c>
      <c r="M1030" s="7">
        <v>0</v>
      </c>
      <c r="N1030" s="7">
        <v>0</v>
      </c>
      <c r="O1030" s="7">
        <v>0</v>
      </c>
      <c r="P1030" s="3">
        <v>5.8823529411760003</v>
      </c>
      <c r="Q1030" s="3">
        <v>84.313725490196006</v>
      </c>
      <c r="R1030" s="8">
        <v>9.8039215686270005</v>
      </c>
    </row>
    <row r="1031" spans="3:18" x14ac:dyDescent="0.2">
      <c r="C1031" s="88" t="s">
        <v>58</v>
      </c>
      <c r="D1031" s="83" t="s">
        <v>17</v>
      </c>
      <c r="E1031" s="6" t="s">
        <v>59</v>
      </c>
      <c r="F1031" s="5"/>
      <c r="G1031" s="59">
        <v>1814</v>
      </c>
      <c r="H1031" s="71" t="str">
        <f t="shared" si="17"/>
        <v xml:space="preserve"> </v>
      </c>
      <c r="I1031" s="12">
        <v>100</v>
      </c>
      <c r="J1031" s="20">
        <v>0</v>
      </c>
      <c r="K1031" s="20">
        <v>0</v>
      </c>
      <c r="L1031" s="20">
        <v>0</v>
      </c>
      <c r="M1031" s="20">
        <v>0</v>
      </c>
      <c r="N1031" s="20">
        <v>0</v>
      </c>
      <c r="O1031" s="20">
        <v>0</v>
      </c>
      <c r="P1031" s="20">
        <v>0</v>
      </c>
      <c r="Q1031" s="4">
        <v>100</v>
      </c>
      <c r="R1031" s="27">
        <v>0</v>
      </c>
    </row>
    <row r="1032" spans="3:18" ht="24" x14ac:dyDescent="0.2">
      <c r="C1032" s="87"/>
      <c r="D1032" s="84"/>
      <c r="E1032" s="1" t="s">
        <v>60</v>
      </c>
      <c r="F1032" s="2"/>
      <c r="G1032" s="60">
        <v>307</v>
      </c>
      <c r="H1032" s="72" t="str">
        <f t="shared" si="17"/>
        <v xml:space="preserve"> </v>
      </c>
      <c r="I1032" s="21">
        <v>0</v>
      </c>
      <c r="J1032" s="3">
        <v>100</v>
      </c>
      <c r="K1032" s="7">
        <v>0</v>
      </c>
      <c r="L1032" s="7">
        <v>0</v>
      </c>
      <c r="M1032" s="7">
        <v>0</v>
      </c>
      <c r="N1032" s="7">
        <v>0</v>
      </c>
      <c r="O1032" s="7">
        <v>0</v>
      </c>
      <c r="P1032" s="7">
        <v>0</v>
      </c>
      <c r="Q1032" s="3">
        <v>100</v>
      </c>
      <c r="R1032" s="14">
        <v>0</v>
      </c>
    </row>
    <row r="1033" spans="3:18" x14ac:dyDescent="0.2">
      <c r="C1033" s="87"/>
      <c r="D1033" s="84"/>
      <c r="E1033" s="1" t="s">
        <v>61</v>
      </c>
      <c r="F1033" s="2"/>
      <c r="G1033" s="60">
        <v>49</v>
      </c>
      <c r="H1033" s="72" t="s">
        <v>678</v>
      </c>
      <c r="I1033" s="21">
        <v>0</v>
      </c>
      <c r="J1033" s="7">
        <v>0</v>
      </c>
      <c r="K1033" s="3">
        <v>100</v>
      </c>
      <c r="L1033" s="7">
        <v>0</v>
      </c>
      <c r="M1033" s="7">
        <v>0</v>
      </c>
      <c r="N1033" s="7">
        <v>0</v>
      </c>
      <c r="O1033" s="7">
        <v>0</v>
      </c>
      <c r="P1033" s="7">
        <v>0</v>
      </c>
      <c r="Q1033" s="7">
        <v>0</v>
      </c>
      <c r="R1033" s="8">
        <v>100</v>
      </c>
    </row>
    <row r="1034" spans="3:18" ht="36" x14ac:dyDescent="0.2">
      <c r="C1034" s="87"/>
      <c r="D1034" s="84"/>
      <c r="E1034" s="1" t="s">
        <v>62</v>
      </c>
      <c r="F1034" s="2"/>
      <c r="G1034" s="60">
        <v>211</v>
      </c>
      <c r="H1034" s="72" t="str">
        <f t="shared" si="17"/>
        <v xml:space="preserve"> </v>
      </c>
      <c r="I1034" s="21">
        <v>0</v>
      </c>
      <c r="J1034" s="7">
        <v>0</v>
      </c>
      <c r="K1034" s="7">
        <v>0</v>
      </c>
      <c r="L1034" s="3">
        <v>100</v>
      </c>
      <c r="M1034" s="7">
        <v>0</v>
      </c>
      <c r="N1034" s="7">
        <v>0</v>
      </c>
      <c r="O1034" s="7">
        <v>0</v>
      </c>
      <c r="P1034" s="7">
        <v>0</v>
      </c>
      <c r="Q1034" s="7">
        <v>0</v>
      </c>
      <c r="R1034" s="8">
        <v>100</v>
      </c>
    </row>
    <row r="1035" spans="3:18" ht="24" x14ac:dyDescent="0.2">
      <c r="C1035" s="87"/>
      <c r="D1035" s="84"/>
      <c r="E1035" s="1" t="s">
        <v>63</v>
      </c>
      <c r="F1035" s="2"/>
      <c r="G1035" s="60">
        <v>8</v>
      </c>
      <c r="H1035" s="72" t="str">
        <f t="shared" si="17"/>
        <v>*</v>
      </c>
      <c r="I1035" s="21">
        <v>0</v>
      </c>
      <c r="J1035" s="7">
        <v>0</v>
      </c>
      <c r="K1035" s="7">
        <v>0</v>
      </c>
      <c r="L1035" s="7">
        <v>0</v>
      </c>
      <c r="M1035" s="3">
        <v>100</v>
      </c>
      <c r="N1035" s="7">
        <v>0</v>
      </c>
      <c r="O1035" s="7">
        <v>0</v>
      </c>
      <c r="P1035" s="7">
        <v>0</v>
      </c>
      <c r="Q1035" s="7">
        <v>0</v>
      </c>
      <c r="R1035" s="14">
        <v>0</v>
      </c>
    </row>
    <row r="1036" spans="3:18" x14ac:dyDescent="0.2">
      <c r="C1036" s="87"/>
      <c r="D1036" s="84"/>
      <c r="E1036" s="1" t="s">
        <v>64</v>
      </c>
      <c r="F1036" s="2"/>
      <c r="G1036" s="60">
        <v>24</v>
      </c>
      <c r="H1036" s="72" t="str">
        <f t="shared" si="17"/>
        <v>*</v>
      </c>
      <c r="I1036" s="21">
        <v>0</v>
      </c>
      <c r="J1036" s="7">
        <v>0</v>
      </c>
      <c r="K1036" s="7">
        <v>0</v>
      </c>
      <c r="L1036" s="7">
        <v>0</v>
      </c>
      <c r="M1036" s="7">
        <v>0</v>
      </c>
      <c r="N1036" s="3">
        <v>100</v>
      </c>
      <c r="O1036" s="7">
        <v>0</v>
      </c>
      <c r="P1036" s="7">
        <v>0</v>
      </c>
      <c r="Q1036" s="7">
        <v>0</v>
      </c>
      <c r="R1036" s="14">
        <v>0</v>
      </c>
    </row>
    <row r="1037" spans="3:18" x14ac:dyDescent="0.2">
      <c r="C1037" s="87"/>
      <c r="D1037" s="84"/>
      <c r="E1037" s="1" t="s">
        <v>46</v>
      </c>
      <c r="F1037" s="2"/>
      <c r="G1037" s="60">
        <v>17</v>
      </c>
      <c r="H1037" s="72" t="str">
        <f t="shared" si="17"/>
        <v>*</v>
      </c>
      <c r="I1037" s="21">
        <v>0</v>
      </c>
      <c r="J1037" s="7">
        <v>0</v>
      </c>
      <c r="K1037" s="7">
        <v>0</v>
      </c>
      <c r="L1037" s="7">
        <v>0</v>
      </c>
      <c r="M1037" s="7">
        <v>0</v>
      </c>
      <c r="N1037" s="7">
        <v>0</v>
      </c>
      <c r="O1037" s="3">
        <v>100</v>
      </c>
      <c r="P1037" s="7">
        <v>0</v>
      </c>
      <c r="Q1037" s="7">
        <v>0</v>
      </c>
      <c r="R1037" s="14">
        <v>0</v>
      </c>
    </row>
    <row r="1038" spans="3:18" x14ac:dyDescent="0.2">
      <c r="C1038" s="87"/>
      <c r="D1038" s="84"/>
      <c r="E1038" s="1" t="s">
        <v>32</v>
      </c>
      <c r="F1038" s="2"/>
      <c r="G1038" s="60">
        <v>5</v>
      </c>
      <c r="H1038" s="72" t="str">
        <f t="shared" si="17"/>
        <v>*</v>
      </c>
      <c r="I1038" s="21">
        <v>0</v>
      </c>
      <c r="J1038" s="7">
        <v>0</v>
      </c>
      <c r="K1038" s="7">
        <v>0</v>
      </c>
      <c r="L1038" s="7">
        <v>0</v>
      </c>
      <c r="M1038" s="7">
        <v>0</v>
      </c>
      <c r="N1038" s="7">
        <v>0</v>
      </c>
      <c r="O1038" s="7">
        <v>0</v>
      </c>
      <c r="P1038" s="3">
        <v>100</v>
      </c>
      <c r="Q1038" s="7">
        <v>0</v>
      </c>
      <c r="R1038" s="14">
        <v>0</v>
      </c>
    </row>
    <row r="1039" spans="3:18" x14ac:dyDescent="0.2">
      <c r="C1039" s="87"/>
      <c r="D1039" s="84"/>
      <c r="E1039" s="1" t="s">
        <v>65</v>
      </c>
      <c r="F1039" s="2"/>
      <c r="G1039" s="60">
        <v>2121</v>
      </c>
      <c r="H1039" s="72" t="str">
        <f t="shared" si="17"/>
        <v xml:space="preserve"> </v>
      </c>
      <c r="I1039" s="11">
        <v>85.525695426685999</v>
      </c>
      <c r="J1039" s="3">
        <v>14.474304573314001</v>
      </c>
      <c r="K1039" s="7">
        <v>0</v>
      </c>
      <c r="L1039" s="7">
        <v>0</v>
      </c>
      <c r="M1039" s="7">
        <v>0</v>
      </c>
      <c r="N1039" s="7">
        <v>0</v>
      </c>
      <c r="O1039" s="7">
        <v>0</v>
      </c>
      <c r="P1039" s="7">
        <v>0</v>
      </c>
      <c r="Q1039" s="3">
        <v>100</v>
      </c>
      <c r="R1039" s="14">
        <v>0</v>
      </c>
    </row>
    <row r="1040" spans="3:18" x14ac:dyDescent="0.2">
      <c r="C1040" s="87"/>
      <c r="D1040" s="84"/>
      <c r="E1040" s="1" t="s">
        <v>66</v>
      </c>
      <c r="F1040" s="2"/>
      <c r="G1040" s="60">
        <v>260</v>
      </c>
      <c r="H1040" s="72" t="str">
        <f t="shared" si="17"/>
        <v xml:space="preserve"> </v>
      </c>
      <c r="I1040" s="21">
        <v>0</v>
      </c>
      <c r="J1040" s="7">
        <v>0</v>
      </c>
      <c r="K1040" s="3">
        <v>18.846153846153999</v>
      </c>
      <c r="L1040" s="3">
        <v>81.153846153846004</v>
      </c>
      <c r="M1040" s="7">
        <v>0</v>
      </c>
      <c r="N1040" s="7">
        <v>0</v>
      </c>
      <c r="O1040" s="7">
        <v>0</v>
      </c>
      <c r="P1040" s="7">
        <v>0</v>
      </c>
      <c r="Q1040" s="7">
        <v>0</v>
      </c>
      <c r="R1040" s="8">
        <v>100</v>
      </c>
    </row>
    <row r="1041" spans="3:18" ht="24" x14ac:dyDescent="0.2">
      <c r="C1041" s="88" t="s">
        <v>67</v>
      </c>
      <c r="D1041" s="83" t="s">
        <v>17</v>
      </c>
      <c r="E1041" s="6" t="s">
        <v>68</v>
      </c>
      <c r="F1041" s="5"/>
      <c r="G1041" s="59">
        <v>303</v>
      </c>
      <c r="H1041" s="71" t="str">
        <f t="shared" si="17"/>
        <v xml:space="preserve"> </v>
      </c>
      <c r="I1041" s="12">
        <v>81.188118811880997</v>
      </c>
      <c r="J1041" s="4">
        <v>14.191419141914</v>
      </c>
      <c r="K1041" s="4">
        <v>0.33003300330000002</v>
      </c>
      <c r="L1041" s="4">
        <v>3.3003300330030001</v>
      </c>
      <c r="M1041" s="4">
        <v>0.33003300330000002</v>
      </c>
      <c r="N1041" s="4">
        <v>0.66006600660100001</v>
      </c>
      <c r="O1041" s="20">
        <v>0</v>
      </c>
      <c r="P1041" s="20">
        <v>0</v>
      </c>
      <c r="Q1041" s="4">
        <v>95.379537953794994</v>
      </c>
      <c r="R1041" s="13">
        <v>3.6303630363039998</v>
      </c>
    </row>
    <row r="1042" spans="3:18" ht="36" x14ac:dyDescent="0.2">
      <c r="C1042" s="87"/>
      <c r="D1042" s="84"/>
      <c r="E1042" s="1" t="s">
        <v>69</v>
      </c>
      <c r="F1042" s="2"/>
      <c r="G1042" s="60">
        <v>1347</v>
      </c>
      <c r="H1042" s="72" t="str">
        <f t="shared" si="17"/>
        <v xml:space="preserve"> </v>
      </c>
      <c r="I1042" s="11">
        <v>77.876763177431002</v>
      </c>
      <c r="J1042" s="3">
        <v>12.843355605048</v>
      </c>
      <c r="K1042" s="3">
        <v>1.0393466963619999</v>
      </c>
      <c r="L1042" s="3">
        <v>6.3845582776540004</v>
      </c>
      <c r="M1042" s="3">
        <v>0.22271714921999999</v>
      </c>
      <c r="N1042" s="3">
        <v>0.96510764662199999</v>
      </c>
      <c r="O1042" s="3">
        <v>0.59391239792100003</v>
      </c>
      <c r="P1042" s="3">
        <v>7.4239049739999993E-2</v>
      </c>
      <c r="Q1042" s="3">
        <v>90.72011878248</v>
      </c>
      <c r="R1042" s="8">
        <v>7.4239049740159997</v>
      </c>
    </row>
    <row r="1043" spans="3:18" ht="24" x14ac:dyDescent="0.2">
      <c r="C1043" s="87"/>
      <c r="D1043" s="84"/>
      <c r="E1043" s="1" t="s">
        <v>70</v>
      </c>
      <c r="F1043" s="2"/>
      <c r="G1043" s="60">
        <v>596</v>
      </c>
      <c r="H1043" s="72" t="str">
        <f t="shared" si="17"/>
        <v xml:space="preserve"> </v>
      </c>
      <c r="I1043" s="11">
        <v>69.463087248321997</v>
      </c>
      <c r="J1043" s="3">
        <v>13.255033557047</v>
      </c>
      <c r="K1043" s="3">
        <v>4.0268456375839996</v>
      </c>
      <c r="L1043" s="3">
        <v>10.738255033557</v>
      </c>
      <c r="M1043" s="3">
        <v>0.67114093959700005</v>
      </c>
      <c r="N1043" s="3">
        <v>0.83892617449700002</v>
      </c>
      <c r="O1043" s="3">
        <v>0.67114093959700005</v>
      </c>
      <c r="P1043" s="3">
        <v>0.33557046979900002</v>
      </c>
      <c r="Q1043" s="3">
        <v>82.718120805368997</v>
      </c>
      <c r="R1043" s="8">
        <v>14.765100671141001</v>
      </c>
    </row>
    <row r="1044" spans="3:18" ht="24" x14ac:dyDescent="0.2">
      <c r="C1044" s="87"/>
      <c r="D1044" s="84"/>
      <c r="E1044" s="1" t="s">
        <v>71</v>
      </c>
      <c r="F1044" s="2"/>
      <c r="G1044" s="60">
        <v>181</v>
      </c>
      <c r="H1044" s="72" t="str">
        <f t="shared" si="17"/>
        <v xml:space="preserve"> </v>
      </c>
      <c r="I1044" s="11">
        <v>55.801104972376002</v>
      </c>
      <c r="J1044" s="3">
        <v>5.5248618784529997</v>
      </c>
      <c r="K1044" s="3">
        <v>5.5248618784529997</v>
      </c>
      <c r="L1044" s="3">
        <v>28.176795580109999</v>
      </c>
      <c r="M1044" s="7">
        <v>0</v>
      </c>
      <c r="N1044" s="3">
        <v>2.2099447513810002</v>
      </c>
      <c r="O1044" s="3">
        <v>2.7624309392269999</v>
      </c>
      <c r="P1044" s="7">
        <v>0</v>
      </c>
      <c r="Q1044" s="3">
        <v>61.325966850828998</v>
      </c>
      <c r="R1044" s="8">
        <v>33.701657458564</v>
      </c>
    </row>
    <row r="1045" spans="3:18" x14ac:dyDescent="0.2">
      <c r="C1045" s="87"/>
      <c r="D1045" s="84"/>
      <c r="E1045" s="1" t="s">
        <v>32</v>
      </c>
      <c r="F1045" s="2"/>
      <c r="G1045" s="60">
        <v>8</v>
      </c>
      <c r="H1045" s="72" t="str">
        <f t="shared" si="17"/>
        <v>*</v>
      </c>
      <c r="I1045" s="11">
        <v>50</v>
      </c>
      <c r="J1045" s="3">
        <v>25</v>
      </c>
      <c r="K1045" s="7">
        <v>0</v>
      </c>
      <c r="L1045" s="7">
        <v>0</v>
      </c>
      <c r="M1045" s="7">
        <v>0</v>
      </c>
      <c r="N1045" s="7">
        <v>0</v>
      </c>
      <c r="O1045" s="7">
        <v>0</v>
      </c>
      <c r="P1045" s="3">
        <v>25</v>
      </c>
      <c r="Q1045" s="3">
        <v>75</v>
      </c>
      <c r="R1045" s="14">
        <v>0</v>
      </c>
    </row>
    <row r="1046" spans="3:18" ht="24" x14ac:dyDescent="0.2">
      <c r="C1046" s="88" t="s">
        <v>72</v>
      </c>
      <c r="D1046" s="83" t="s">
        <v>17</v>
      </c>
      <c r="E1046" s="6" t="s">
        <v>73</v>
      </c>
      <c r="F1046" s="5"/>
      <c r="G1046" s="59">
        <v>52</v>
      </c>
      <c r="H1046" s="71" t="str">
        <f t="shared" si="17"/>
        <v xml:space="preserve"> </v>
      </c>
      <c r="I1046" s="12">
        <v>80.769230769231001</v>
      </c>
      <c r="J1046" s="4">
        <v>3.8461538461539999</v>
      </c>
      <c r="K1046" s="4">
        <v>1.923076923077</v>
      </c>
      <c r="L1046" s="4">
        <v>11.538461538462</v>
      </c>
      <c r="M1046" s="20">
        <v>0</v>
      </c>
      <c r="N1046" s="20">
        <v>0</v>
      </c>
      <c r="O1046" s="4">
        <v>1.923076923077</v>
      </c>
      <c r="P1046" s="20">
        <v>0</v>
      </c>
      <c r="Q1046" s="4">
        <v>84.615384615384997</v>
      </c>
      <c r="R1046" s="13">
        <v>13.461538461538</v>
      </c>
    </row>
    <row r="1047" spans="3:18" ht="36" x14ac:dyDescent="0.2">
      <c r="C1047" s="87"/>
      <c r="D1047" s="84"/>
      <c r="E1047" s="1" t="s">
        <v>74</v>
      </c>
      <c r="F1047" s="2"/>
      <c r="G1047" s="60">
        <v>186</v>
      </c>
      <c r="H1047" s="72" t="str">
        <f t="shared" si="17"/>
        <v xml:space="preserve"> </v>
      </c>
      <c r="I1047" s="11">
        <v>71.505376344086002</v>
      </c>
      <c r="J1047" s="3">
        <v>6.4516129032259997</v>
      </c>
      <c r="K1047" s="3">
        <v>2.6881720430109999</v>
      </c>
      <c r="L1047" s="3">
        <v>14.516129032258</v>
      </c>
      <c r="M1047" s="7">
        <v>0</v>
      </c>
      <c r="N1047" s="3">
        <v>2.6881720430109999</v>
      </c>
      <c r="O1047" s="3">
        <v>2.1505376344089999</v>
      </c>
      <c r="P1047" s="7">
        <v>0</v>
      </c>
      <c r="Q1047" s="3">
        <v>77.956989247311995</v>
      </c>
      <c r="R1047" s="8">
        <v>17.204301075269001</v>
      </c>
    </row>
    <row r="1048" spans="3:18" ht="36" x14ac:dyDescent="0.2">
      <c r="C1048" s="87"/>
      <c r="D1048" s="84"/>
      <c r="E1048" s="1" t="s">
        <v>75</v>
      </c>
      <c r="F1048" s="2"/>
      <c r="G1048" s="60">
        <v>336</v>
      </c>
      <c r="H1048" s="72" t="str">
        <f t="shared" si="17"/>
        <v xml:space="preserve"> </v>
      </c>
      <c r="I1048" s="11">
        <v>71.428571428571004</v>
      </c>
      <c r="J1048" s="3">
        <v>7.1428571428570002</v>
      </c>
      <c r="K1048" s="3">
        <v>4.4642857142860004</v>
      </c>
      <c r="L1048" s="3">
        <v>13.690476190476</v>
      </c>
      <c r="M1048" s="3">
        <v>0.59523809523799998</v>
      </c>
      <c r="N1048" s="3">
        <v>1.785714285714</v>
      </c>
      <c r="O1048" s="3">
        <v>0.89285714285700002</v>
      </c>
      <c r="P1048" s="7">
        <v>0</v>
      </c>
      <c r="Q1048" s="3">
        <v>78.571428571428996</v>
      </c>
      <c r="R1048" s="8">
        <v>18.154761904762001</v>
      </c>
    </row>
    <row r="1049" spans="3:18" ht="36" x14ac:dyDescent="0.2">
      <c r="C1049" s="87"/>
      <c r="D1049" s="84"/>
      <c r="E1049" s="1" t="s">
        <v>76</v>
      </c>
      <c r="F1049" s="2"/>
      <c r="G1049" s="60">
        <v>411</v>
      </c>
      <c r="H1049" s="72" t="str">
        <f t="shared" si="17"/>
        <v xml:space="preserve"> </v>
      </c>
      <c r="I1049" s="11">
        <v>72.506082725061006</v>
      </c>
      <c r="J1049" s="3">
        <v>12.895377128953999</v>
      </c>
      <c r="K1049" s="3">
        <v>1.703163017032</v>
      </c>
      <c r="L1049" s="3">
        <v>10.948905109489001</v>
      </c>
      <c r="M1049" s="7">
        <v>0</v>
      </c>
      <c r="N1049" s="3">
        <v>0.97323600973199997</v>
      </c>
      <c r="O1049" s="3">
        <v>0.97323600973199997</v>
      </c>
      <c r="P1049" s="7">
        <v>0</v>
      </c>
      <c r="Q1049" s="3">
        <v>85.401459854015002</v>
      </c>
      <c r="R1049" s="8">
        <v>12.652068126521</v>
      </c>
    </row>
    <row r="1050" spans="3:18" ht="36" x14ac:dyDescent="0.2">
      <c r="C1050" s="87"/>
      <c r="D1050" s="84"/>
      <c r="E1050" s="1" t="s">
        <v>77</v>
      </c>
      <c r="F1050" s="2"/>
      <c r="G1050" s="60">
        <v>425</v>
      </c>
      <c r="H1050" s="72" t="str">
        <f t="shared" si="17"/>
        <v xml:space="preserve"> </v>
      </c>
      <c r="I1050" s="11">
        <v>78.352941176471006</v>
      </c>
      <c r="J1050" s="3">
        <v>10.823529411765</v>
      </c>
      <c r="K1050" s="3">
        <v>1.1764705882349999</v>
      </c>
      <c r="L1050" s="3">
        <v>7.0588235294119999</v>
      </c>
      <c r="M1050" s="3">
        <v>0.47058823529400001</v>
      </c>
      <c r="N1050" s="3">
        <v>1.411764705882</v>
      </c>
      <c r="O1050" s="3">
        <v>0.23529411764700001</v>
      </c>
      <c r="P1050" s="3">
        <v>0.47058823529400001</v>
      </c>
      <c r="Q1050" s="3">
        <v>89.176470588235006</v>
      </c>
      <c r="R1050" s="8">
        <v>8.2352941176469994</v>
      </c>
    </row>
    <row r="1051" spans="3:18" ht="36" x14ac:dyDescent="0.2">
      <c r="C1051" s="87"/>
      <c r="D1051" s="84"/>
      <c r="E1051" s="1" t="s">
        <v>78</v>
      </c>
      <c r="F1051" s="2"/>
      <c r="G1051" s="60">
        <v>328</v>
      </c>
      <c r="H1051" s="72" t="str">
        <f t="shared" si="17"/>
        <v xml:space="preserve"> </v>
      </c>
      <c r="I1051" s="11">
        <v>80.182926829267998</v>
      </c>
      <c r="J1051" s="3">
        <v>12.5</v>
      </c>
      <c r="K1051" s="3">
        <v>1.5243902439020001</v>
      </c>
      <c r="L1051" s="3">
        <v>4.5731707317070001</v>
      </c>
      <c r="M1051" s="7">
        <v>0</v>
      </c>
      <c r="N1051" s="3">
        <v>0.30487804878000002</v>
      </c>
      <c r="O1051" s="3">
        <v>0.30487804878000002</v>
      </c>
      <c r="P1051" s="3">
        <v>0.60975609756100002</v>
      </c>
      <c r="Q1051" s="3">
        <v>92.682926829267998</v>
      </c>
      <c r="R1051" s="8">
        <v>6.0975609756100004</v>
      </c>
    </row>
    <row r="1052" spans="3:18" ht="36" x14ac:dyDescent="0.2">
      <c r="C1052" s="87"/>
      <c r="D1052" s="84"/>
      <c r="E1052" s="1" t="s">
        <v>79</v>
      </c>
      <c r="F1052" s="2"/>
      <c r="G1052" s="60">
        <v>294</v>
      </c>
      <c r="H1052" s="72" t="str">
        <f t="shared" si="17"/>
        <v xml:space="preserve"> </v>
      </c>
      <c r="I1052" s="11">
        <v>72.108843537414998</v>
      </c>
      <c r="J1052" s="3">
        <v>20.748299319728002</v>
      </c>
      <c r="K1052" s="3">
        <v>0.68027210884400002</v>
      </c>
      <c r="L1052" s="3">
        <v>6.4625850340140003</v>
      </c>
      <c r="M1052" s="7">
        <v>0</v>
      </c>
      <c r="N1052" s="7">
        <v>0</v>
      </c>
      <c r="O1052" s="7">
        <v>0</v>
      </c>
      <c r="P1052" s="7">
        <v>0</v>
      </c>
      <c r="Q1052" s="3">
        <v>92.857142857143003</v>
      </c>
      <c r="R1052" s="8">
        <v>7.1428571428570002</v>
      </c>
    </row>
    <row r="1053" spans="3:18" ht="36" x14ac:dyDescent="0.2">
      <c r="C1053" s="87"/>
      <c r="D1053" s="84"/>
      <c r="E1053" s="1" t="s">
        <v>80</v>
      </c>
      <c r="F1053" s="2"/>
      <c r="G1053" s="60">
        <v>194</v>
      </c>
      <c r="H1053" s="72" t="str">
        <f t="shared" si="17"/>
        <v xml:space="preserve"> </v>
      </c>
      <c r="I1053" s="11">
        <v>75.773195876288995</v>
      </c>
      <c r="J1053" s="3">
        <v>18.041237113402001</v>
      </c>
      <c r="K1053" s="3">
        <v>1.5463917525769999</v>
      </c>
      <c r="L1053" s="3">
        <v>4.1237113402060004</v>
      </c>
      <c r="M1053" s="3">
        <v>0.51546391752599996</v>
      </c>
      <c r="N1053" s="7">
        <v>0</v>
      </c>
      <c r="O1053" s="7">
        <v>0</v>
      </c>
      <c r="P1053" s="7">
        <v>0</v>
      </c>
      <c r="Q1053" s="3">
        <v>93.814432989690999</v>
      </c>
      <c r="R1053" s="8">
        <v>5.6701030927840002</v>
      </c>
    </row>
    <row r="1054" spans="3:18" ht="36" x14ac:dyDescent="0.2">
      <c r="C1054" s="87"/>
      <c r="D1054" s="84"/>
      <c r="E1054" s="1" t="s">
        <v>81</v>
      </c>
      <c r="F1054" s="2"/>
      <c r="G1054" s="60">
        <v>50</v>
      </c>
      <c r="H1054" s="72" t="str">
        <f t="shared" si="17"/>
        <v xml:space="preserve"> </v>
      </c>
      <c r="I1054" s="11">
        <v>70</v>
      </c>
      <c r="J1054" s="3">
        <v>22</v>
      </c>
      <c r="K1054" s="7">
        <v>0</v>
      </c>
      <c r="L1054" s="3">
        <v>2</v>
      </c>
      <c r="M1054" s="3">
        <v>2</v>
      </c>
      <c r="N1054" s="3">
        <v>2</v>
      </c>
      <c r="O1054" s="3">
        <v>2</v>
      </c>
      <c r="P1054" s="7">
        <v>0</v>
      </c>
      <c r="Q1054" s="3">
        <v>92</v>
      </c>
      <c r="R1054" s="8">
        <v>2</v>
      </c>
    </row>
    <row r="1055" spans="3:18" ht="24" x14ac:dyDescent="0.2">
      <c r="C1055" s="87"/>
      <c r="D1055" s="84"/>
      <c r="E1055" s="1" t="s">
        <v>82</v>
      </c>
      <c r="F1055" s="2"/>
      <c r="G1055" s="60">
        <v>48</v>
      </c>
      <c r="H1055" s="72" t="str">
        <f t="shared" si="17"/>
        <v>*</v>
      </c>
      <c r="I1055" s="11">
        <v>79.166666666666998</v>
      </c>
      <c r="J1055" s="3">
        <v>14.583333333333</v>
      </c>
      <c r="K1055" s="3">
        <v>2.083333333333</v>
      </c>
      <c r="L1055" s="3">
        <v>2.083333333333</v>
      </c>
      <c r="M1055" s="3">
        <v>2.083333333333</v>
      </c>
      <c r="N1055" s="7">
        <v>0</v>
      </c>
      <c r="O1055" s="7">
        <v>0</v>
      </c>
      <c r="P1055" s="7">
        <v>0</v>
      </c>
      <c r="Q1055" s="3">
        <v>93.75</v>
      </c>
      <c r="R1055" s="8">
        <v>4.166666666667</v>
      </c>
    </row>
    <row r="1056" spans="3:18" x14ac:dyDescent="0.2">
      <c r="C1056" s="87"/>
      <c r="D1056" s="84"/>
      <c r="E1056" s="1" t="s">
        <v>83</v>
      </c>
      <c r="F1056" s="2"/>
      <c r="G1056" s="60">
        <v>46</v>
      </c>
      <c r="H1056" s="72" t="str">
        <f t="shared" si="17"/>
        <v>*</v>
      </c>
      <c r="I1056" s="11">
        <v>56.521739130435002</v>
      </c>
      <c r="J1056" s="3">
        <v>17.391304347826001</v>
      </c>
      <c r="K1056" s="3">
        <v>8.6956521739130004</v>
      </c>
      <c r="L1056" s="3">
        <v>13.04347826087</v>
      </c>
      <c r="M1056" s="7">
        <v>0</v>
      </c>
      <c r="N1056" s="3">
        <v>2.1739130434780001</v>
      </c>
      <c r="O1056" s="3">
        <v>2.1739130434780001</v>
      </c>
      <c r="P1056" s="7">
        <v>0</v>
      </c>
      <c r="Q1056" s="3">
        <v>73.913043478261002</v>
      </c>
      <c r="R1056" s="8">
        <v>21.739130434783</v>
      </c>
    </row>
    <row r="1057" spans="3:18" x14ac:dyDescent="0.2">
      <c r="C1057" s="87"/>
      <c r="D1057" s="84"/>
      <c r="E1057" s="1" t="s">
        <v>32</v>
      </c>
      <c r="F1057" s="2"/>
      <c r="G1057" s="60">
        <v>65</v>
      </c>
      <c r="H1057" s="72" t="str">
        <f t="shared" si="17"/>
        <v xml:space="preserve"> </v>
      </c>
      <c r="I1057" s="11">
        <v>72.307692307691994</v>
      </c>
      <c r="J1057" s="3">
        <v>10.769230769230999</v>
      </c>
      <c r="K1057" s="3">
        <v>1.538461538462</v>
      </c>
      <c r="L1057" s="3">
        <v>10.769230769230999</v>
      </c>
      <c r="M1057" s="3">
        <v>1.538461538462</v>
      </c>
      <c r="N1057" s="7">
        <v>0</v>
      </c>
      <c r="O1057" s="3">
        <v>1.538461538462</v>
      </c>
      <c r="P1057" s="3">
        <v>1.538461538462</v>
      </c>
      <c r="Q1057" s="3">
        <v>83.076923076922995</v>
      </c>
      <c r="R1057" s="8">
        <v>12.307692307691999</v>
      </c>
    </row>
    <row r="1058" spans="3:18" x14ac:dyDescent="0.2">
      <c r="C1058" s="88" t="s">
        <v>84</v>
      </c>
      <c r="D1058" s="83" t="s">
        <v>17</v>
      </c>
      <c r="E1058" s="6" t="s">
        <v>85</v>
      </c>
      <c r="F1058" s="5"/>
      <c r="G1058" s="59">
        <v>315</v>
      </c>
      <c r="H1058" s="71" t="str">
        <f t="shared" si="17"/>
        <v xml:space="preserve"> </v>
      </c>
      <c r="I1058" s="12">
        <v>78.730158730159005</v>
      </c>
      <c r="J1058" s="4">
        <v>13.968253968254</v>
      </c>
      <c r="K1058" s="4">
        <v>0.95238095238099996</v>
      </c>
      <c r="L1058" s="4">
        <v>5.079365079365</v>
      </c>
      <c r="M1058" s="4">
        <v>0.31746031745999997</v>
      </c>
      <c r="N1058" s="4">
        <v>0.31746031745999997</v>
      </c>
      <c r="O1058" s="4">
        <v>0.31746031745999997</v>
      </c>
      <c r="P1058" s="4">
        <v>0.31746031745999997</v>
      </c>
      <c r="Q1058" s="4">
        <v>92.698412698412994</v>
      </c>
      <c r="R1058" s="13">
        <v>6.0317460317459997</v>
      </c>
    </row>
    <row r="1059" spans="3:18" x14ac:dyDescent="0.2">
      <c r="C1059" s="87"/>
      <c r="D1059" s="84"/>
      <c r="E1059" s="1" t="s">
        <v>86</v>
      </c>
      <c r="F1059" s="2"/>
      <c r="G1059" s="60">
        <v>493</v>
      </c>
      <c r="H1059" s="72" t="str">
        <f t="shared" si="17"/>
        <v xml:space="preserve"> </v>
      </c>
      <c r="I1059" s="11">
        <v>74.645030425963</v>
      </c>
      <c r="J1059" s="3">
        <v>17.241379310345</v>
      </c>
      <c r="K1059" s="3">
        <v>1.217038539554</v>
      </c>
      <c r="L1059" s="3">
        <v>5.476673427992</v>
      </c>
      <c r="M1059" s="3">
        <v>0.40567951318500001</v>
      </c>
      <c r="N1059" s="3">
        <v>0.60851926977699999</v>
      </c>
      <c r="O1059" s="3">
        <v>0.20283975659199999</v>
      </c>
      <c r="P1059" s="3">
        <v>0.20283975659199999</v>
      </c>
      <c r="Q1059" s="3">
        <v>91.886409736307996</v>
      </c>
      <c r="R1059" s="8">
        <v>6.6937119675460002</v>
      </c>
    </row>
    <row r="1060" spans="3:18" x14ac:dyDescent="0.2">
      <c r="C1060" s="87"/>
      <c r="D1060" s="84"/>
      <c r="E1060" s="1" t="s">
        <v>87</v>
      </c>
      <c r="F1060" s="2"/>
      <c r="G1060" s="60">
        <v>981</v>
      </c>
      <c r="H1060" s="72" t="str">
        <f t="shared" si="17"/>
        <v xml:space="preserve"> </v>
      </c>
      <c r="I1060" s="11">
        <v>75.840978593271998</v>
      </c>
      <c r="J1060" s="3">
        <v>11.213047910296</v>
      </c>
      <c r="K1060" s="3">
        <v>2.4464831804279998</v>
      </c>
      <c r="L1060" s="3">
        <v>8.6646279306830003</v>
      </c>
      <c r="M1060" s="3">
        <v>0.40774719673799997</v>
      </c>
      <c r="N1060" s="3">
        <v>0.50968399592299996</v>
      </c>
      <c r="O1060" s="3">
        <v>0.61162079510699996</v>
      </c>
      <c r="P1060" s="3">
        <v>0.30581039755400002</v>
      </c>
      <c r="Q1060" s="3">
        <v>87.054026503567997</v>
      </c>
      <c r="R1060" s="8">
        <v>11.111111111111001</v>
      </c>
    </row>
    <row r="1061" spans="3:18" x14ac:dyDescent="0.2">
      <c r="C1061" s="87"/>
      <c r="D1061" s="84"/>
      <c r="E1061" s="1" t="s">
        <v>88</v>
      </c>
      <c r="F1061" s="2"/>
      <c r="G1061" s="60">
        <v>525</v>
      </c>
      <c r="H1061" s="72" t="str">
        <f t="shared" si="17"/>
        <v xml:space="preserve"> </v>
      </c>
      <c r="I1061" s="11">
        <v>71.047619047618994</v>
      </c>
      <c r="J1061" s="3">
        <v>11.238095238094999</v>
      </c>
      <c r="K1061" s="3">
        <v>2.285714285714</v>
      </c>
      <c r="L1061" s="3">
        <v>12.761904761905001</v>
      </c>
      <c r="M1061" s="7">
        <v>0</v>
      </c>
      <c r="N1061" s="3">
        <v>1.9047619047619999</v>
      </c>
      <c r="O1061" s="3">
        <v>0.76190476190500001</v>
      </c>
      <c r="P1061" s="7">
        <v>0</v>
      </c>
      <c r="Q1061" s="3">
        <v>82.285714285713993</v>
      </c>
      <c r="R1061" s="8">
        <v>15.047619047618999</v>
      </c>
    </row>
    <row r="1062" spans="3:18" x14ac:dyDescent="0.2">
      <c r="C1062" s="87"/>
      <c r="D1062" s="84"/>
      <c r="E1062" s="1" t="s">
        <v>89</v>
      </c>
      <c r="F1062" s="2"/>
      <c r="G1062" s="60">
        <v>113</v>
      </c>
      <c r="H1062" s="72" t="str">
        <f t="shared" si="17"/>
        <v xml:space="preserve"> </v>
      </c>
      <c r="I1062" s="11">
        <v>69.026548672565994</v>
      </c>
      <c r="J1062" s="3">
        <v>7.0796460176989999</v>
      </c>
      <c r="K1062" s="3">
        <v>3.53982300885</v>
      </c>
      <c r="L1062" s="3">
        <v>12.389380530973</v>
      </c>
      <c r="M1062" s="7">
        <v>0</v>
      </c>
      <c r="N1062" s="3">
        <v>4.424778761062</v>
      </c>
      <c r="O1062" s="3">
        <v>3.53982300885</v>
      </c>
      <c r="P1062" s="7">
        <v>0</v>
      </c>
      <c r="Q1062" s="3">
        <v>76.106194690264999</v>
      </c>
      <c r="R1062" s="8">
        <v>15.929203539823</v>
      </c>
    </row>
    <row r="1063" spans="3:18" x14ac:dyDescent="0.2">
      <c r="C1063" s="87"/>
      <c r="D1063" s="84"/>
      <c r="E1063" s="1" t="s">
        <v>32</v>
      </c>
      <c r="F1063" s="2"/>
      <c r="G1063" s="60">
        <v>8</v>
      </c>
      <c r="H1063" s="72" t="str">
        <f t="shared" si="17"/>
        <v>*</v>
      </c>
      <c r="I1063" s="11">
        <v>37.5</v>
      </c>
      <c r="J1063" s="3">
        <v>12.5</v>
      </c>
      <c r="K1063" s="7">
        <v>0</v>
      </c>
      <c r="L1063" s="3">
        <v>25</v>
      </c>
      <c r="M1063" s="3">
        <v>12.5</v>
      </c>
      <c r="N1063" s="7">
        <v>0</v>
      </c>
      <c r="O1063" s="3">
        <v>12.5</v>
      </c>
      <c r="P1063" s="7">
        <v>0</v>
      </c>
      <c r="Q1063" s="3">
        <v>50</v>
      </c>
      <c r="R1063" s="8">
        <v>25</v>
      </c>
    </row>
    <row r="1064" spans="3:18" ht="24" x14ac:dyDescent="0.2">
      <c r="C1064" s="88" t="s">
        <v>90</v>
      </c>
      <c r="D1064" s="83" t="s">
        <v>17</v>
      </c>
      <c r="E1064" s="6" t="s">
        <v>91</v>
      </c>
      <c r="F1064" s="5"/>
      <c r="G1064" s="59">
        <v>608</v>
      </c>
      <c r="H1064" s="71" t="str">
        <f t="shared" si="17"/>
        <v xml:space="preserve"> </v>
      </c>
      <c r="I1064" s="12">
        <v>49.177631578947</v>
      </c>
      <c r="J1064" s="4">
        <v>27.302631578947</v>
      </c>
      <c r="K1064" s="4">
        <v>1.8092105263160001</v>
      </c>
      <c r="L1064" s="4">
        <v>19.078947368421002</v>
      </c>
      <c r="M1064" s="4">
        <v>0.32894736842099997</v>
      </c>
      <c r="N1064" s="4">
        <v>1.6447368421049999</v>
      </c>
      <c r="O1064" s="4">
        <v>0.49342105263199998</v>
      </c>
      <c r="P1064" s="4">
        <v>0.164473684211</v>
      </c>
      <c r="Q1064" s="4">
        <v>76.480263157894996</v>
      </c>
      <c r="R1064" s="13">
        <v>20.888157894736999</v>
      </c>
    </row>
    <row r="1065" spans="3:18" ht="24" x14ac:dyDescent="0.2">
      <c r="C1065" s="87"/>
      <c r="D1065" s="84"/>
      <c r="E1065" s="1" t="s">
        <v>92</v>
      </c>
      <c r="F1065" s="2"/>
      <c r="G1065" s="60">
        <v>1036</v>
      </c>
      <c r="H1065" s="72" t="str">
        <f t="shared" si="17"/>
        <v xml:space="preserve"> </v>
      </c>
      <c r="I1065" s="11">
        <v>78.281853281853003</v>
      </c>
      <c r="J1065" s="3">
        <v>10.135135135135</v>
      </c>
      <c r="K1065" s="3">
        <v>2.220077220077</v>
      </c>
      <c r="L1065" s="3">
        <v>7.1428571428570002</v>
      </c>
      <c r="M1065" s="3">
        <v>0.48262548262499999</v>
      </c>
      <c r="N1065" s="3">
        <v>0.77220077220100003</v>
      </c>
      <c r="O1065" s="3">
        <v>0.77220077220100003</v>
      </c>
      <c r="P1065" s="3">
        <v>0.19305019305000001</v>
      </c>
      <c r="Q1065" s="3">
        <v>88.416988416988005</v>
      </c>
      <c r="R1065" s="8">
        <v>9.3629343629340003</v>
      </c>
    </row>
    <row r="1066" spans="3:18" ht="24" x14ac:dyDescent="0.2">
      <c r="C1066" s="87"/>
      <c r="D1066" s="84"/>
      <c r="E1066" s="1" t="s">
        <v>93</v>
      </c>
      <c r="F1066" s="2"/>
      <c r="G1066" s="60">
        <v>567</v>
      </c>
      <c r="H1066" s="72" t="str">
        <f t="shared" si="17"/>
        <v xml:space="preserve"> </v>
      </c>
      <c r="I1066" s="11">
        <v>87.654320987654003</v>
      </c>
      <c r="J1066" s="3">
        <v>5.2910052910049998</v>
      </c>
      <c r="K1066" s="3">
        <v>1.7636684303350001</v>
      </c>
      <c r="L1066" s="3">
        <v>2.8218694885360001</v>
      </c>
      <c r="M1066" s="3">
        <v>0.17636684303399999</v>
      </c>
      <c r="N1066" s="3">
        <v>0.88183421516799998</v>
      </c>
      <c r="O1066" s="3">
        <v>1.058201058201</v>
      </c>
      <c r="P1066" s="3">
        <v>0.35273368606700001</v>
      </c>
      <c r="Q1066" s="3">
        <v>92.945326278660005</v>
      </c>
      <c r="R1066" s="8">
        <v>4.5855379188710002</v>
      </c>
    </row>
    <row r="1067" spans="3:18" x14ac:dyDescent="0.2">
      <c r="C1067" s="87"/>
      <c r="D1067" s="84"/>
      <c r="E1067" s="1" t="s">
        <v>94</v>
      </c>
      <c r="F1067" s="2"/>
      <c r="G1067" s="60">
        <v>224</v>
      </c>
      <c r="H1067" s="72" t="str">
        <f t="shared" si="17"/>
        <v xml:space="preserve"> </v>
      </c>
      <c r="I1067" s="11">
        <v>92.410714285713993</v>
      </c>
      <c r="J1067" s="3">
        <v>2.6785714285709998</v>
      </c>
      <c r="K1067" s="3">
        <v>2.2321428571430002</v>
      </c>
      <c r="L1067" s="3">
        <v>2.2321428571430002</v>
      </c>
      <c r="M1067" s="7">
        <v>0</v>
      </c>
      <c r="N1067" s="3">
        <v>0.446428571429</v>
      </c>
      <c r="O1067" s="7">
        <v>0</v>
      </c>
      <c r="P1067" s="7">
        <v>0</v>
      </c>
      <c r="Q1067" s="3">
        <v>95.089285714286007</v>
      </c>
      <c r="R1067" s="8">
        <v>4.4642857142860004</v>
      </c>
    </row>
    <row r="1068" spans="3:18" x14ac:dyDescent="0.2">
      <c r="C1068" s="88" t="s">
        <v>95</v>
      </c>
      <c r="D1068" s="83" t="s">
        <v>17</v>
      </c>
      <c r="E1068" s="6" t="s">
        <v>96</v>
      </c>
      <c r="F1068" s="5"/>
      <c r="G1068" s="59">
        <v>308</v>
      </c>
      <c r="H1068" s="71" t="str">
        <f t="shared" si="17"/>
        <v xml:space="preserve"> </v>
      </c>
      <c r="I1068" s="12">
        <v>78.896103896103995</v>
      </c>
      <c r="J1068" s="4">
        <v>10.714285714286</v>
      </c>
      <c r="K1068" s="4">
        <v>2.2727272727269998</v>
      </c>
      <c r="L1068" s="4">
        <v>6.4935064935059996</v>
      </c>
      <c r="M1068" s="20">
        <v>0</v>
      </c>
      <c r="N1068" s="4">
        <v>0.974025974026</v>
      </c>
      <c r="O1068" s="4">
        <v>0.64935064935099995</v>
      </c>
      <c r="P1068" s="20">
        <v>0</v>
      </c>
      <c r="Q1068" s="4">
        <v>89.610389610390001</v>
      </c>
      <c r="R1068" s="13">
        <v>8.7662337662340004</v>
      </c>
    </row>
    <row r="1069" spans="3:18" x14ac:dyDescent="0.2">
      <c r="C1069" s="89"/>
      <c r="D1069" s="84"/>
      <c r="E1069" s="1" t="s">
        <v>97</v>
      </c>
      <c r="F1069" s="2"/>
      <c r="G1069" s="60">
        <v>728</v>
      </c>
      <c r="H1069" s="72" t="str">
        <f t="shared" si="17"/>
        <v xml:space="preserve"> </v>
      </c>
      <c r="I1069" s="11">
        <v>64.285714285713993</v>
      </c>
      <c r="J1069" s="3">
        <v>18.543956043956001</v>
      </c>
      <c r="K1069" s="3">
        <v>1.785714285714</v>
      </c>
      <c r="L1069" s="3">
        <v>12.912087912087999</v>
      </c>
      <c r="M1069" s="3">
        <v>0.54945054945100003</v>
      </c>
      <c r="N1069" s="3">
        <v>0.96153846153800004</v>
      </c>
      <c r="O1069" s="3">
        <v>0.54945054945100003</v>
      </c>
      <c r="P1069" s="3">
        <v>0.412087912088</v>
      </c>
      <c r="Q1069" s="3">
        <v>82.829670329669995</v>
      </c>
      <c r="R1069" s="8">
        <v>14.697802197802</v>
      </c>
    </row>
    <row r="1070" spans="3:18" ht="24" x14ac:dyDescent="0.2">
      <c r="C1070" s="89"/>
      <c r="D1070" s="84"/>
      <c r="E1070" s="1" t="s">
        <v>98</v>
      </c>
      <c r="F1070" s="2"/>
      <c r="G1070" s="60">
        <v>474</v>
      </c>
      <c r="H1070" s="72" t="str">
        <f t="shared" si="17"/>
        <v xml:space="preserve"> </v>
      </c>
      <c r="I1070" s="11">
        <v>87.552742616033996</v>
      </c>
      <c r="J1070" s="3">
        <v>7.1729957805910001</v>
      </c>
      <c r="K1070" s="3">
        <v>1.054852320675</v>
      </c>
      <c r="L1070" s="3">
        <v>3.1645569620249998</v>
      </c>
      <c r="M1070" s="3">
        <v>0.42194092827000002</v>
      </c>
      <c r="N1070" s="3">
        <v>0.63291139240500005</v>
      </c>
      <c r="O1070" s="7">
        <v>0</v>
      </c>
      <c r="P1070" s="7">
        <v>0</v>
      </c>
      <c r="Q1070" s="3">
        <v>94.725738396623996</v>
      </c>
      <c r="R1070" s="8">
        <v>4.2194092827</v>
      </c>
    </row>
    <row r="1071" spans="3:18" x14ac:dyDescent="0.2">
      <c r="C1071" s="89"/>
      <c r="D1071" s="84"/>
      <c r="E1071" s="1" t="s">
        <v>99</v>
      </c>
      <c r="F1071" s="2"/>
      <c r="G1071" s="60">
        <v>402</v>
      </c>
      <c r="H1071" s="72" t="str">
        <f t="shared" si="17"/>
        <v xml:space="preserve"> </v>
      </c>
      <c r="I1071" s="11">
        <v>63.930348258705997</v>
      </c>
      <c r="J1071" s="3">
        <v>18.656716417910001</v>
      </c>
      <c r="K1071" s="3">
        <v>2.4875621890550002</v>
      </c>
      <c r="L1071" s="3">
        <v>11.691542288557001</v>
      </c>
      <c r="M1071" s="7">
        <v>0</v>
      </c>
      <c r="N1071" s="3">
        <v>1.492537313433</v>
      </c>
      <c r="O1071" s="3">
        <v>1.7412935323380001</v>
      </c>
      <c r="P1071" s="7">
        <v>0</v>
      </c>
      <c r="Q1071" s="3">
        <v>82.587064676617004</v>
      </c>
      <c r="R1071" s="8">
        <v>14.179104477612</v>
      </c>
    </row>
    <row r="1072" spans="3:18" x14ac:dyDescent="0.2">
      <c r="C1072" s="89"/>
      <c r="D1072" s="84"/>
      <c r="E1072" s="1" t="s">
        <v>100</v>
      </c>
      <c r="F1072" s="2"/>
      <c r="G1072" s="60">
        <v>231</v>
      </c>
      <c r="H1072" s="72" t="str">
        <f t="shared" si="17"/>
        <v xml:space="preserve"> </v>
      </c>
      <c r="I1072" s="11">
        <v>92.640692640693004</v>
      </c>
      <c r="J1072" s="3">
        <v>1.298701298701</v>
      </c>
      <c r="K1072" s="3">
        <v>2.1645021645020002</v>
      </c>
      <c r="L1072" s="3">
        <v>3.463203463203</v>
      </c>
      <c r="M1072" s="7">
        <v>0</v>
      </c>
      <c r="N1072" s="7">
        <v>0</v>
      </c>
      <c r="O1072" s="3">
        <v>0.43290043290000002</v>
      </c>
      <c r="P1072" s="7">
        <v>0</v>
      </c>
      <c r="Q1072" s="3">
        <v>93.939393939393995</v>
      </c>
      <c r="R1072" s="8">
        <v>5.6277056277059998</v>
      </c>
    </row>
    <row r="1073" spans="2:18" x14ac:dyDescent="0.2">
      <c r="C1073" s="90"/>
      <c r="D1073" s="85"/>
      <c r="E1073" s="29" t="s">
        <v>101</v>
      </c>
      <c r="F1073" s="28"/>
      <c r="G1073" s="61">
        <v>292</v>
      </c>
      <c r="H1073" s="73" t="str">
        <f t="shared" si="17"/>
        <v xml:space="preserve"> </v>
      </c>
      <c r="I1073" s="35">
        <v>74.315068493151003</v>
      </c>
      <c r="J1073" s="16">
        <v>9.2465753424660004</v>
      </c>
      <c r="K1073" s="16">
        <v>3.0821917808219998</v>
      </c>
      <c r="L1073" s="16">
        <v>9.2465753424660004</v>
      </c>
      <c r="M1073" s="16">
        <v>0.68493150684899995</v>
      </c>
      <c r="N1073" s="16">
        <v>1.7123287671230001</v>
      </c>
      <c r="O1073" s="16">
        <v>1.027397260274</v>
      </c>
      <c r="P1073" s="16">
        <v>0.68493150684899995</v>
      </c>
      <c r="Q1073" s="16">
        <v>83.561643835615996</v>
      </c>
      <c r="R1073" s="36">
        <v>12.328767123287999</v>
      </c>
    </row>
    <row r="1074" spans="2:18" x14ac:dyDescent="0.2">
      <c r="G1074" s="62"/>
      <c r="H1074" s="74"/>
    </row>
    <row r="1075" spans="2:18" x14ac:dyDescent="0.2">
      <c r="B1075" s="25" t="str">
        <f xml:space="preserve"> HYPERLINK("#'目次'!B16", "[10]")</f>
        <v>[10]</v>
      </c>
      <c r="C1075" s="17" t="s">
        <v>143</v>
      </c>
      <c r="G1075" s="62"/>
      <c r="H1075" s="74"/>
    </row>
    <row r="1076" spans="2:18" x14ac:dyDescent="0.2">
      <c r="G1076" s="62"/>
      <c r="H1076" s="74"/>
    </row>
    <row r="1077" spans="2:18" x14ac:dyDescent="0.2">
      <c r="G1077" s="62"/>
      <c r="H1077" s="74"/>
    </row>
    <row r="1078" spans="2:18" x14ac:dyDescent="0.2">
      <c r="C1078" s="17" t="s">
        <v>12</v>
      </c>
      <c r="G1078" s="62"/>
      <c r="H1078" s="74"/>
    </row>
    <row r="1079" spans="2:18" ht="60" x14ac:dyDescent="0.2">
      <c r="C1079" s="91"/>
      <c r="D1079" s="92"/>
      <c r="E1079" s="92"/>
      <c r="F1079" s="92"/>
      <c r="G1079" s="56" t="s">
        <v>13</v>
      </c>
      <c r="H1079" s="68"/>
      <c r="I1079" s="22" t="s">
        <v>68</v>
      </c>
      <c r="J1079" s="10" t="s">
        <v>69</v>
      </c>
      <c r="K1079" s="10" t="s">
        <v>70</v>
      </c>
      <c r="L1079" s="10" t="s">
        <v>71</v>
      </c>
      <c r="M1079" s="23" t="s">
        <v>32</v>
      </c>
    </row>
    <row r="1080" spans="2:18" x14ac:dyDescent="0.2">
      <c r="C1080" s="93"/>
      <c r="D1080" s="94"/>
      <c r="E1080" s="94"/>
      <c r="F1080" s="94"/>
      <c r="G1080" s="57"/>
      <c r="H1080" s="69"/>
      <c r="I1080" s="26"/>
      <c r="J1080" s="9"/>
      <c r="K1080" s="9"/>
      <c r="L1080" s="9"/>
      <c r="M1080" s="24"/>
    </row>
    <row r="1081" spans="2:18" x14ac:dyDescent="0.2">
      <c r="C1081" s="31"/>
      <c r="D1081" s="33"/>
      <c r="E1081" s="32" t="s">
        <v>13</v>
      </c>
      <c r="F1081" s="30"/>
      <c r="G1081" s="58">
        <v>2435</v>
      </c>
      <c r="H1081" s="70" t="str">
        <f t="shared" ref="H1081:H1144" si="18">IF(G1081&lt;49,"*"," ")</f>
        <v xml:space="preserve"> </v>
      </c>
      <c r="I1081" s="15">
        <v>12.443531827515001</v>
      </c>
      <c r="J1081" s="15">
        <v>55.318275154003999</v>
      </c>
      <c r="K1081" s="15">
        <v>24.476386036960999</v>
      </c>
      <c r="L1081" s="15">
        <v>7.4332648870640003</v>
      </c>
      <c r="M1081" s="34">
        <v>0.32854209445600002</v>
      </c>
    </row>
    <row r="1082" spans="2:18" x14ac:dyDescent="0.2">
      <c r="C1082" s="86" t="s">
        <v>16</v>
      </c>
      <c r="D1082" s="83" t="s">
        <v>17</v>
      </c>
      <c r="E1082" s="6" t="s">
        <v>14</v>
      </c>
      <c r="F1082" s="5"/>
      <c r="G1082" s="59">
        <v>1188</v>
      </c>
      <c r="H1082" s="71" t="str">
        <f t="shared" si="18"/>
        <v xml:space="preserve"> </v>
      </c>
      <c r="I1082" s="12">
        <v>10.521885521886</v>
      </c>
      <c r="J1082" s="4">
        <v>57.239057239056997</v>
      </c>
      <c r="K1082" s="4">
        <v>24.663299663299998</v>
      </c>
      <c r="L1082" s="4">
        <v>7.1548821548820003</v>
      </c>
      <c r="M1082" s="13">
        <v>0.42087542087500002</v>
      </c>
    </row>
    <row r="1083" spans="2:18" x14ac:dyDescent="0.2">
      <c r="C1083" s="87"/>
      <c r="D1083" s="84"/>
      <c r="E1083" s="1" t="s">
        <v>15</v>
      </c>
      <c r="F1083" s="2"/>
      <c r="G1083" s="60">
        <v>1247</v>
      </c>
      <c r="H1083" s="72" t="str">
        <f t="shared" si="18"/>
        <v xml:space="preserve"> </v>
      </c>
      <c r="I1083" s="11">
        <v>14.274258219727001</v>
      </c>
      <c r="J1083" s="3">
        <v>53.488372093023003</v>
      </c>
      <c r="K1083" s="3">
        <v>24.298315958300002</v>
      </c>
      <c r="L1083" s="3">
        <v>7.6984763432239998</v>
      </c>
      <c r="M1083" s="8">
        <v>0.24057738572599999</v>
      </c>
    </row>
    <row r="1084" spans="2:18" x14ac:dyDescent="0.2">
      <c r="C1084" s="88" t="s">
        <v>18</v>
      </c>
      <c r="D1084" s="88" t="s">
        <v>19</v>
      </c>
      <c r="E1084" s="6" t="s">
        <v>20</v>
      </c>
      <c r="F1084" s="5"/>
      <c r="G1084" s="59">
        <v>386</v>
      </c>
      <c r="H1084" s="71" t="str">
        <f t="shared" si="18"/>
        <v xml:space="preserve"> </v>
      </c>
      <c r="I1084" s="12">
        <v>14.766839378238</v>
      </c>
      <c r="J1084" s="4">
        <v>49.222797927461002</v>
      </c>
      <c r="K1084" s="4">
        <v>28.756476683938001</v>
      </c>
      <c r="L1084" s="4">
        <v>6.9948186528500003</v>
      </c>
      <c r="M1084" s="13">
        <v>0.25906735751299997</v>
      </c>
    </row>
    <row r="1085" spans="2:18" x14ac:dyDescent="0.2">
      <c r="C1085" s="87"/>
      <c r="D1085" s="89"/>
      <c r="E1085" s="1" t="s">
        <v>21</v>
      </c>
      <c r="F1085" s="2"/>
      <c r="G1085" s="60">
        <v>484</v>
      </c>
      <c r="H1085" s="72" t="str">
        <f t="shared" si="18"/>
        <v xml:space="preserve"> </v>
      </c>
      <c r="I1085" s="11">
        <v>14.462809917355001</v>
      </c>
      <c r="J1085" s="3">
        <v>50.826446280992002</v>
      </c>
      <c r="K1085" s="3">
        <v>27.479338842975</v>
      </c>
      <c r="L1085" s="3">
        <v>6.8181818181820004</v>
      </c>
      <c r="M1085" s="8">
        <v>0.41322314049600001</v>
      </c>
    </row>
    <row r="1086" spans="2:18" x14ac:dyDescent="0.2">
      <c r="C1086" s="87"/>
      <c r="D1086" s="89"/>
      <c r="E1086" s="1" t="s">
        <v>22</v>
      </c>
      <c r="F1086" s="2"/>
      <c r="G1086" s="60">
        <v>626</v>
      </c>
      <c r="H1086" s="72" t="str">
        <f t="shared" si="18"/>
        <v xml:space="preserve"> </v>
      </c>
      <c r="I1086" s="11">
        <v>9.4249201277959997</v>
      </c>
      <c r="J1086" s="3">
        <v>58.785942492013</v>
      </c>
      <c r="K1086" s="3">
        <v>24.121405750798999</v>
      </c>
      <c r="L1086" s="3">
        <v>7.6677316293929998</v>
      </c>
      <c r="M1086" s="14">
        <v>0</v>
      </c>
    </row>
    <row r="1087" spans="2:18" x14ac:dyDescent="0.2">
      <c r="C1087" s="87"/>
      <c r="D1087" s="89"/>
      <c r="E1087" s="1" t="s">
        <v>23</v>
      </c>
      <c r="F1087" s="2"/>
      <c r="G1087" s="60">
        <v>400</v>
      </c>
      <c r="H1087" s="72" t="str">
        <f t="shared" si="18"/>
        <v xml:space="preserve"> </v>
      </c>
      <c r="I1087" s="11">
        <v>10</v>
      </c>
      <c r="J1087" s="3">
        <v>56.5</v>
      </c>
      <c r="K1087" s="3">
        <v>25.5</v>
      </c>
      <c r="L1087" s="3">
        <v>7.75</v>
      </c>
      <c r="M1087" s="8">
        <v>0.25</v>
      </c>
    </row>
    <row r="1088" spans="2:18" x14ac:dyDescent="0.2">
      <c r="C1088" s="87"/>
      <c r="D1088" s="89"/>
      <c r="E1088" s="1" t="s">
        <v>24</v>
      </c>
      <c r="F1088" s="2"/>
      <c r="G1088" s="60">
        <v>539</v>
      </c>
      <c r="H1088" s="72" t="str">
        <f t="shared" si="18"/>
        <v xml:space="preserve"> </v>
      </c>
      <c r="I1088" s="11">
        <v>14.285714285714</v>
      </c>
      <c r="J1088" s="3">
        <v>58.812615955472999</v>
      </c>
      <c r="K1088" s="3">
        <v>18.367346938775999</v>
      </c>
      <c r="L1088" s="3">
        <v>7.792207792208</v>
      </c>
      <c r="M1088" s="8">
        <v>0.74211502782899996</v>
      </c>
    </row>
    <row r="1089" spans="3:13" x14ac:dyDescent="0.2">
      <c r="C1089" s="87"/>
      <c r="D1089" s="89"/>
      <c r="E1089" s="1" t="s">
        <v>25</v>
      </c>
      <c r="F1089" s="2"/>
      <c r="G1089" s="60">
        <v>2049</v>
      </c>
      <c r="H1089" s="72" t="str">
        <f t="shared" si="18"/>
        <v xml:space="preserve"> </v>
      </c>
      <c r="I1089" s="11">
        <v>12.005856515373001</v>
      </c>
      <c r="J1089" s="3">
        <v>56.466569058076999</v>
      </c>
      <c r="K1089" s="3">
        <v>23.670082967300999</v>
      </c>
      <c r="L1089" s="3">
        <v>7.5158613958030003</v>
      </c>
      <c r="M1089" s="8">
        <v>0.341630063446</v>
      </c>
    </row>
    <row r="1090" spans="3:13" x14ac:dyDescent="0.2">
      <c r="C1090" s="87"/>
      <c r="D1090" s="89"/>
      <c r="E1090" s="1" t="s">
        <v>26</v>
      </c>
      <c r="F1090" s="2"/>
      <c r="G1090" s="60">
        <v>939</v>
      </c>
      <c r="H1090" s="72" t="str">
        <f t="shared" si="18"/>
        <v xml:space="preserve"> </v>
      </c>
      <c r="I1090" s="11">
        <v>12.460063897764</v>
      </c>
      <c r="J1090" s="3">
        <v>57.827476038339</v>
      </c>
      <c r="K1090" s="3">
        <v>21.405750798722</v>
      </c>
      <c r="L1090" s="3">
        <v>7.7742279020230001</v>
      </c>
      <c r="M1090" s="8">
        <v>0.53248136315200001</v>
      </c>
    </row>
    <row r="1091" spans="3:13" x14ac:dyDescent="0.2">
      <c r="C1091" s="87"/>
      <c r="D1091" s="88" t="s">
        <v>14</v>
      </c>
      <c r="E1091" s="6" t="s">
        <v>20</v>
      </c>
      <c r="F1091" s="5"/>
      <c r="G1091" s="59">
        <v>204</v>
      </c>
      <c r="H1091" s="71" t="str">
        <f t="shared" si="18"/>
        <v xml:space="preserve"> </v>
      </c>
      <c r="I1091" s="12">
        <v>12.745098039216</v>
      </c>
      <c r="J1091" s="4">
        <v>48.529411764705998</v>
      </c>
      <c r="K1091" s="4">
        <v>29.411764705882</v>
      </c>
      <c r="L1091" s="4">
        <v>9.3137254901959992</v>
      </c>
      <c r="M1091" s="27">
        <v>0</v>
      </c>
    </row>
    <row r="1092" spans="3:13" x14ac:dyDescent="0.2">
      <c r="C1092" s="87"/>
      <c r="D1092" s="89"/>
      <c r="E1092" s="1" t="s">
        <v>21</v>
      </c>
      <c r="F1092" s="2"/>
      <c r="G1092" s="60">
        <v>254</v>
      </c>
      <c r="H1092" s="72" t="str">
        <f t="shared" si="18"/>
        <v xml:space="preserve"> </v>
      </c>
      <c r="I1092" s="11">
        <v>12.204724409449</v>
      </c>
      <c r="J1092" s="3">
        <v>53.543307086614</v>
      </c>
      <c r="K1092" s="3">
        <v>28.740157480314998</v>
      </c>
      <c r="L1092" s="3">
        <v>5.5118110236220001</v>
      </c>
      <c r="M1092" s="14">
        <v>0</v>
      </c>
    </row>
    <row r="1093" spans="3:13" x14ac:dyDescent="0.2">
      <c r="C1093" s="87"/>
      <c r="D1093" s="89"/>
      <c r="E1093" s="1" t="s">
        <v>22</v>
      </c>
      <c r="F1093" s="2"/>
      <c r="G1093" s="60">
        <v>311</v>
      </c>
      <c r="H1093" s="72" t="str">
        <f t="shared" si="18"/>
        <v xml:space="preserve"> </v>
      </c>
      <c r="I1093" s="11">
        <v>6.4308681672030001</v>
      </c>
      <c r="J1093" s="3">
        <v>61.414790996785001</v>
      </c>
      <c r="K1093" s="3">
        <v>23.794212218649999</v>
      </c>
      <c r="L1093" s="3">
        <v>8.3601286173629994</v>
      </c>
      <c r="M1093" s="14">
        <v>0</v>
      </c>
    </row>
    <row r="1094" spans="3:13" x14ac:dyDescent="0.2">
      <c r="C1094" s="87"/>
      <c r="D1094" s="89"/>
      <c r="E1094" s="1" t="s">
        <v>23</v>
      </c>
      <c r="F1094" s="2"/>
      <c r="G1094" s="60">
        <v>202</v>
      </c>
      <c r="H1094" s="72" t="str">
        <f t="shared" si="18"/>
        <v xml:space="preserve"> </v>
      </c>
      <c r="I1094" s="11">
        <v>9.4059405940590004</v>
      </c>
      <c r="J1094" s="3">
        <v>60.396039603959998</v>
      </c>
      <c r="K1094" s="3">
        <v>23.762376237624</v>
      </c>
      <c r="L1094" s="3">
        <v>5.940594059406</v>
      </c>
      <c r="M1094" s="8">
        <v>0.49504950495</v>
      </c>
    </row>
    <row r="1095" spans="3:13" x14ac:dyDescent="0.2">
      <c r="C1095" s="87"/>
      <c r="D1095" s="89"/>
      <c r="E1095" s="1" t="s">
        <v>24</v>
      </c>
      <c r="F1095" s="2"/>
      <c r="G1095" s="60">
        <v>217</v>
      </c>
      <c r="H1095" s="72" t="str">
        <f t="shared" si="18"/>
        <v xml:space="preserve"> </v>
      </c>
      <c r="I1095" s="11">
        <v>13.364055299539</v>
      </c>
      <c r="J1095" s="3">
        <v>60.829493087557999</v>
      </c>
      <c r="K1095" s="3">
        <v>17.511520737327</v>
      </c>
      <c r="L1095" s="3">
        <v>6.4516129032259997</v>
      </c>
      <c r="M1095" s="8">
        <v>1.8433179723499999</v>
      </c>
    </row>
    <row r="1096" spans="3:13" x14ac:dyDescent="0.2">
      <c r="C1096" s="87"/>
      <c r="D1096" s="89"/>
      <c r="E1096" s="1" t="s">
        <v>25</v>
      </c>
      <c r="F1096" s="2"/>
      <c r="G1096" s="60">
        <v>984</v>
      </c>
      <c r="H1096" s="72" t="str">
        <f t="shared" si="18"/>
        <v xml:space="preserve"> </v>
      </c>
      <c r="I1096" s="11">
        <v>10.060975609755999</v>
      </c>
      <c r="J1096" s="3">
        <v>59.044715447153997</v>
      </c>
      <c r="K1096" s="3">
        <v>23.678861788618001</v>
      </c>
      <c r="L1096" s="3">
        <v>6.7073170731709997</v>
      </c>
      <c r="M1096" s="8">
        <v>0.50813008130100001</v>
      </c>
    </row>
    <row r="1097" spans="3:13" x14ac:dyDescent="0.2">
      <c r="C1097" s="87"/>
      <c r="D1097" s="89"/>
      <c r="E1097" s="1" t="s">
        <v>26</v>
      </c>
      <c r="F1097" s="2"/>
      <c r="G1097" s="60">
        <v>419</v>
      </c>
      <c r="H1097" s="72" t="str">
        <f t="shared" si="18"/>
        <v xml:space="preserve"> </v>
      </c>
      <c r="I1097" s="11">
        <v>11.455847255369999</v>
      </c>
      <c r="J1097" s="3">
        <v>60.620525059666001</v>
      </c>
      <c r="K1097" s="3">
        <v>20.525059665871002</v>
      </c>
      <c r="L1097" s="3">
        <v>6.2052505966589999</v>
      </c>
      <c r="M1097" s="8">
        <v>1.193317422434</v>
      </c>
    </row>
    <row r="1098" spans="3:13" x14ac:dyDescent="0.2">
      <c r="C1098" s="87"/>
      <c r="D1098" s="88" t="s">
        <v>15</v>
      </c>
      <c r="E1098" s="6" t="s">
        <v>20</v>
      </c>
      <c r="F1098" s="5"/>
      <c r="G1098" s="59">
        <v>182</v>
      </c>
      <c r="H1098" s="71" t="str">
        <f t="shared" si="18"/>
        <v xml:space="preserve"> </v>
      </c>
      <c r="I1098" s="12">
        <v>17.032967032967001</v>
      </c>
      <c r="J1098" s="4">
        <v>50</v>
      </c>
      <c r="K1098" s="4">
        <v>28.021978021978001</v>
      </c>
      <c r="L1098" s="4">
        <v>4.3956043956039998</v>
      </c>
      <c r="M1098" s="13">
        <v>0.54945054945100003</v>
      </c>
    </row>
    <row r="1099" spans="3:13" x14ac:dyDescent="0.2">
      <c r="C1099" s="87"/>
      <c r="D1099" s="89"/>
      <c r="E1099" s="1" t="s">
        <v>21</v>
      </c>
      <c r="F1099" s="2"/>
      <c r="G1099" s="60">
        <v>230</v>
      </c>
      <c r="H1099" s="72" t="str">
        <f t="shared" si="18"/>
        <v xml:space="preserve"> </v>
      </c>
      <c r="I1099" s="11">
        <v>16.95652173913</v>
      </c>
      <c r="J1099" s="3">
        <v>47.826086956521998</v>
      </c>
      <c r="K1099" s="3">
        <v>26.086956521739001</v>
      </c>
      <c r="L1099" s="3">
        <v>8.2608695652169999</v>
      </c>
      <c r="M1099" s="8">
        <v>0.86956521739100001</v>
      </c>
    </row>
    <row r="1100" spans="3:13" x14ac:dyDescent="0.2">
      <c r="C1100" s="87"/>
      <c r="D1100" s="89"/>
      <c r="E1100" s="1" t="s">
        <v>22</v>
      </c>
      <c r="F1100" s="2"/>
      <c r="G1100" s="60">
        <v>315</v>
      </c>
      <c r="H1100" s="72" t="str">
        <f t="shared" si="18"/>
        <v xml:space="preserve"> </v>
      </c>
      <c r="I1100" s="11">
        <v>12.380952380951999</v>
      </c>
      <c r="J1100" s="3">
        <v>56.190476190475998</v>
      </c>
      <c r="K1100" s="3">
        <v>24.444444444443999</v>
      </c>
      <c r="L1100" s="3">
        <v>6.9841269841270002</v>
      </c>
      <c r="M1100" s="14">
        <v>0</v>
      </c>
    </row>
    <row r="1101" spans="3:13" x14ac:dyDescent="0.2">
      <c r="C1101" s="87"/>
      <c r="D1101" s="89"/>
      <c r="E1101" s="1" t="s">
        <v>23</v>
      </c>
      <c r="F1101" s="2"/>
      <c r="G1101" s="60">
        <v>198</v>
      </c>
      <c r="H1101" s="72" t="str">
        <f t="shared" si="18"/>
        <v xml:space="preserve"> </v>
      </c>
      <c r="I1101" s="11">
        <v>10.606060606061</v>
      </c>
      <c r="J1101" s="3">
        <v>52.525252525253002</v>
      </c>
      <c r="K1101" s="3">
        <v>27.272727272727</v>
      </c>
      <c r="L1101" s="3">
        <v>9.5959595959600001</v>
      </c>
      <c r="M1101" s="14">
        <v>0</v>
      </c>
    </row>
    <row r="1102" spans="3:13" x14ac:dyDescent="0.2">
      <c r="C1102" s="87"/>
      <c r="D1102" s="89"/>
      <c r="E1102" s="1" t="s">
        <v>24</v>
      </c>
      <c r="F1102" s="2"/>
      <c r="G1102" s="60">
        <v>322</v>
      </c>
      <c r="H1102" s="72" t="str">
        <f t="shared" si="18"/>
        <v xml:space="preserve"> </v>
      </c>
      <c r="I1102" s="11">
        <v>14.906832298136999</v>
      </c>
      <c r="J1102" s="3">
        <v>57.453416149067998</v>
      </c>
      <c r="K1102" s="3">
        <v>18.944099378882001</v>
      </c>
      <c r="L1102" s="3">
        <v>8.6956521739130004</v>
      </c>
      <c r="M1102" s="14">
        <v>0</v>
      </c>
    </row>
    <row r="1103" spans="3:13" x14ac:dyDescent="0.2">
      <c r="C1103" s="87"/>
      <c r="D1103" s="89"/>
      <c r="E1103" s="1" t="s">
        <v>25</v>
      </c>
      <c r="F1103" s="2"/>
      <c r="G1103" s="60">
        <v>1065</v>
      </c>
      <c r="H1103" s="72" t="str">
        <f t="shared" si="18"/>
        <v xml:space="preserve"> </v>
      </c>
      <c r="I1103" s="11">
        <v>13.802816901408001</v>
      </c>
      <c r="J1103" s="3">
        <v>54.084507042254003</v>
      </c>
      <c r="K1103" s="3">
        <v>23.661971830986001</v>
      </c>
      <c r="L1103" s="3">
        <v>8.2629107981220002</v>
      </c>
      <c r="M1103" s="8">
        <v>0.18779342723</v>
      </c>
    </row>
    <row r="1104" spans="3:13" x14ac:dyDescent="0.2">
      <c r="C1104" s="87"/>
      <c r="D1104" s="89"/>
      <c r="E1104" s="1" t="s">
        <v>26</v>
      </c>
      <c r="F1104" s="2"/>
      <c r="G1104" s="60">
        <v>520</v>
      </c>
      <c r="H1104" s="72" t="str">
        <f t="shared" si="18"/>
        <v xml:space="preserve"> </v>
      </c>
      <c r="I1104" s="11">
        <v>13.269230769230999</v>
      </c>
      <c r="J1104" s="3">
        <v>55.576923076923002</v>
      </c>
      <c r="K1104" s="3">
        <v>22.115384615385</v>
      </c>
      <c r="L1104" s="3">
        <v>9.0384615384620002</v>
      </c>
      <c r="M1104" s="14">
        <v>0</v>
      </c>
    </row>
    <row r="1105" spans="3:13" x14ac:dyDescent="0.2">
      <c r="C1105" s="88" t="s">
        <v>27</v>
      </c>
      <c r="D1105" s="88" t="s">
        <v>19</v>
      </c>
      <c r="E1105" s="6" t="s">
        <v>28</v>
      </c>
      <c r="F1105" s="5"/>
      <c r="G1105" s="59">
        <v>147</v>
      </c>
      <c r="H1105" s="71" t="str">
        <f t="shared" si="18"/>
        <v xml:space="preserve"> </v>
      </c>
      <c r="I1105" s="12">
        <v>14.285714285714</v>
      </c>
      <c r="J1105" s="4">
        <v>44.897959183673002</v>
      </c>
      <c r="K1105" s="4">
        <v>28.571428571428999</v>
      </c>
      <c r="L1105" s="4">
        <v>11.564625850340001</v>
      </c>
      <c r="M1105" s="13">
        <v>0.68027210884400002</v>
      </c>
    </row>
    <row r="1106" spans="3:13" ht="24" x14ac:dyDescent="0.2">
      <c r="C1106" s="87"/>
      <c r="D1106" s="89"/>
      <c r="E1106" s="1" t="s">
        <v>29</v>
      </c>
      <c r="F1106" s="2"/>
      <c r="G1106" s="60">
        <v>1706</v>
      </c>
      <c r="H1106" s="72" t="str">
        <f t="shared" si="18"/>
        <v xml:space="preserve"> </v>
      </c>
      <c r="I1106" s="11">
        <v>12.954279015239999</v>
      </c>
      <c r="J1106" s="3">
        <v>58.030480656506001</v>
      </c>
      <c r="K1106" s="3">
        <v>22.977725674091001</v>
      </c>
      <c r="L1106" s="3">
        <v>5.685814771395</v>
      </c>
      <c r="M1106" s="8">
        <v>0.35169988276699998</v>
      </c>
    </row>
    <row r="1107" spans="3:13" ht="24" x14ac:dyDescent="0.2">
      <c r="C1107" s="87"/>
      <c r="D1107" s="89"/>
      <c r="E1107" s="1" t="s">
        <v>30</v>
      </c>
      <c r="F1107" s="2"/>
      <c r="G1107" s="60">
        <v>137</v>
      </c>
      <c r="H1107" s="72" t="str">
        <f t="shared" si="18"/>
        <v xml:space="preserve"> </v>
      </c>
      <c r="I1107" s="11">
        <v>6.5693430656930003</v>
      </c>
      <c r="J1107" s="3">
        <v>43.065693430656999</v>
      </c>
      <c r="K1107" s="3">
        <v>35.036496350364999</v>
      </c>
      <c r="L1107" s="3">
        <v>15.328467153285001</v>
      </c>
      <c r="M1107" s="14">
        <v>0</v>
      </c>
    </row>
    <row r="1108" spans="3:13" ht="24" x14ac:dyDescent="0.2">
      <c r="C1108" s="87"/>
      <c r="D1108" s="89"/>
      <c r="E1108" s="1" t="s">
        <v>31</v>
      </c>
      <c r="F1108" s="2"/>
      <c r="G1108" s="60">
        <v>440</v>
      </c>
      <c r="H1108" s="72" t="str">
        <f t="shared" si="18"/>
        <v xml:space="preserve"> </v>
      </c>
      <c r="I1108" s="11">
        <v>11.818181818182</v>
      </c>
      <c r="J1108" s="3">
        <v>52.727272727272997</v>
      </c>
      <c r="K1108" s="3">
        <v>25.454545454544999</v>
      </c>
      <c r="L1108" s="3">
        <v>10</v>
      </c>
      <c r="M1108" s="14">
        <v>0</v>
      </c>
    </row>
    <row r="1109" spans="3:13" x14ac:dyDescent="0.2">
      <c r="C1109" s="87"/>
      <c r="D1109" s="89"/>
      <c r="E1109" s="1" t="s">
        <v>32</v>
      </c>
      <c r="F1109" s="2"/>
      <c r="G1109" s="60">
        <v>5</v>
      </c>
      <c r="H1109" s="72" t="str">
        <f t="shared" si="18"/>
        <v>*</v>
      </c>
      <c r="I1109" s="21">
        <v>0</v>
      </c>
      <c r="J1109" s="7">
        <v>0</v>
      </c>
      <c r="K1109" s="3">
        <v>40</v>
      </c>
      <c r="L1109" s="3">
        <v>40</v>
      </c>
      <c r="M1109" s="8">
        <v>20</v>
      </c>
    </row>
    <row r="1110" spans="3:13" x14ac:dyDescent="0.2">
      <c r="C1110" s="87"/>
      <c r="D1110" s="88" t="s">
        <v>14</v>
      </c>
      <c r="E1110" s="6" t="s">
        <v>28</v>
      </c>
      <c r="F1110" s="5"/>
      <c r="G1110" s="59">
        <v>95</v>
      </c>
      <c r="H1110" s="71" t="str">
        <f t="shared" si="18"/>
        <v xml:space="preserve"> </v>
      </c>
      <c r="I1110" s="12">
        <v>9.4736842105260006</v>
      </c>
      <c r="J1110" s="4">
        <v>46.315789473683999</v>
      </c>
      <c r="K1110" s="4">
        <v>30.526315789474001</v>
      </c>
      <c r="L1110" s="4">
        <v>12.631578947368</v>
      </c>
      <c r="M1110" s="13">
        <v>1.052631578947</v>
      </c>
    </row>
    <row r="1111" spans="3:13" ht="24" x14ac:dyDescent="0.2">
      <c r="C1111" s="87"/>
      <c r="D1111" s="89"/>
      <c r="E1111" s="1" t="s">
        <v>29</v>
      </c>
      <c r="F1111" s="2"/>
      <c r="G1111" s="60">
        <v>953</v>
      </c>
      <c r="H1111" s="72" t="str">
        <f t="shared" si="18"/>
        <v xml:space="preserve"> </v>
      </c>
      <c r="I1111" s="11">
        <v>10.912906610703001</v>
      </c>
      <c r="J1111" s="3">
        <v>58.761804826862999</v>
      </c>
      <c r="K1111" s="3">
        <v>24.134312696746999</v>
      </c>
      <c r="L1111" s="3">
        <v>5.8761804826860002</v>
      </c>
      <c r="M1111" s="8">
        <v>0.31479538300100002</v>
      </c>
    </row>
    <row r="1112" spans="3:13" ht="24" x14ac:dyDescent="0.2">
      <c r="C1112" s="87"/>
      <c r="D1112" s="89"/>
      <c r="E1112" s="1" t="s">
        <v>30</v>
      </c>
      <c r="F1112" s="2"/>
      <c r="G1112" s="60">
        <v>60</v>
      </c>
      <c r="H1112" s="72" t="str">
        <f t="shared" si="18"/>
        <v xml:space="preserve"> </v>
      </c>
      <c r="I1112" s="11">
        <v>1.666666666667</v>
      </c>
      <c r="J1112" s="3">
        <v>46.666666666666998</v>
      </c>
      <c r="K1112" s="3">
        <v>33.333333333333002</v>
      </c>
      <c r="L1112" s="3">
        <v>18.333333333333002</v>
      </c>
      <c r="M1112" s="14">
        <v>0</v>
      </c>
    </row>
    <row r="1113" spans="3:13" ht="24" x14ac:dyDescent="0.2">
      <c r="C1113" s="87"/>
      <c r="D1113" s="89"/>
      <c r="E1113" s="1" t="s">
        <v>31</v>
      </c>
      <c r="F1113" s="2"/>
      <c r="G1113" s="60">
        <v>77</v>
      </c>
      <c r="H1113" s="72" t="str">
        <f t="shared" si="18"/>
        <v xml:space="preserve"> </v>
      </c>
      <c r="I1113" s="11">
        <v>14.285714285714</v>
      </c>
      <c r="J1113" s="3">
        <v>62.337662337662003</v>
      </c>
      <c r="K1113" s="3">
        <v>16.883116883117001</v>
      </c>
      <c r="L1113" s="3">
        <v>6.4935064935059996</v>
      </c>
      <c r="M1113" s="14">
        <v>0</v>
      </c>
    </row>
    <row r="1114" spans="3:13" x14ac:dyDescent="0.2">
      <c r="C1114" s="87"/>
      <c r="D1114" s="89"/>
      <c r="E1114" s="1" t="s">
        <v>32</v>
      </c>
      <c r="F1114" s="2"/>
      <c r="G1114" s="60">
        <v>3</v>
      </c>
      <c r="H1114" s="72" t="str">
        <f t="shared" si="18"/>
        <v>*</v>
      </c>
      <c r="I1114" s="21">
        <v>0</v>
      </c>
      <c r="J1114" s="7">
        <v>0</v>
      </c>
      <c r="K1114" s="3">
        <v>33.333333333333002</v>
      </c>
      <c r="L1114" s="3">
        <v>33.333333333333002</v>
      </c>
      <c r="M1114" s="8">
        <v>33.333333333333002</v>
      </c>
    </row>
    <row r="1115" spans="3:13" x14ac:dyDescent="0.2">
      <c r="C1115" s="87"/>
      <c r="D1115" s="88" t="s">
        <v>15</v>
      </c>
      <c r="E1115" s="6" t="s">
        <v>28</v>
      </c>
      <c r="F1115" s="5"/>
      <c r="G1115" s="59">
        <v>52</v>
      </c>
      <c r="H1115" s="71" t="str">
        <f t="shared" si="18"/>
        <v xml:space="preserve"> </v>
      </c>
      <c r="I1115" s="12">
        <v>23.076923076922998</v>
      </c>
      <c r="J1115" s="4">
        <v>42.307692307692001</v>
      </c>
      <c r="K1115" s="4">
        <v>25</v>
      </c>
      <c r="L1115" s="4">
        <v>9.6153846153850004</v>
      </c>
      <c r="M1115" s="27">
        <v>0</v>
      </c>
    </row>
    <row r="1116" spans="3:13" ht="24" x14ac:dyDescent="0.2">
      <c r="C1116" s="87"/>
      <c r="D1116" s="89"/>
      <c r="E1116" s="1" t="s">
        <v>29</v>
      </c>
      <c r="F1116" s="2"/>
      <c r="G1116" s="60">
        <v>753</v>
      </c>
      <c r="H1116" s="72" t="str">
        <f t="shared" si="18"/>
        <v xml:space="preserve"> </v>
      </c>
      <c r="I1116" s="11">
        <v>15.537848605578001</v>
      </c>
      <c r="J1116" s="3">
        <v>57.104913678618999</v>
      </c>
      <c r="K1116" s="3">
        <v>21.513944223107998</v>
      </c>
      <c r="L1116" s="3">
        <v>5.444887118194</v>
      </c>
      <c r="M1116" s="8">
        <v>0.398406374502</v>
      </c>
    </row>
    <row r="1117" spans="3:13" ht="24" x14ac:dyDescent="0.2">
      <c r="C1117" s="87"/>
      <c r="D1117" s="89"/>
      <c r="E1117" s="1" t="s">
        <v>30</v>
      </c>
      <c r="F1117" s="2"/>
      <c r="G1117" s="60">
        <v>77</v>
      </c>
      <c r="H1117" s="72" t="str">
        <f t="shared" si="18"/>
        <v xml:space="preserve"> </v>
      </c>
      <c r="I1117" s="11">
        <v>10.38961038961</v>
      </c>
      <c r="J1117" s="3">
        <v>40.259740259739999</v>
      </c>
      <c r="K1117" s="3">
        <v>36.363636363635997</v>
      </c>
      <c r="L1117" s="3">
        <v>12.987012987012999</v>
      </c>
      <c r="M1117" s="14">
        <v>0</v>
      </c>
    </row>
    <row r="1118" spans="3:13" ht="24" x14ac:dyDescent="0.2">
      <c r="C1118" s="87"/>
      <c r="D1118" s="89"/>
      <c r="E1118" s="1" t="s">
        <v>31</v>
      </c>
      <c r="F1118" s="2"/>
      <c r="G1118" s="60">
        <v>363</v>
      </c>
      <c r="H1118" s="72" t="str">
        <f t="shared" si="18"/>
        <v xml:space="preserve"> </v>
      </c>
      <c r="I1118" s="11">
        <v>11.29476584022</v>
      </c>
      <c r="J1118" s="3">
        <v>50.688705234159997</v>
      </c>
      <c r="K1118" s="3">
        <v>27.272727272727</v>
      </c>
      <c r="L1118" s="3">
        <v>10.743801652893</v>
      </c>
      <c r="M1118" s="14">
        <v>0</v>
      </c>
    </row>
    <row r="1119" spans="3:13" x14ac:dyDescent="0.2">
      <c r="C1119" s="87"/>
      <c r="D1119" s="89"/>
      <c r="E1119" s="1" t="s">
        <v>32</v>
      </c>
      <c r="F1119" s="2"/>
      <c r="G1119" s="60">
        <v>2</v>
      </c>
      <c r="H1119" s="72" t="str">
        <f t="shared" si="18"/>
        <v>*</v>
      </c>
      <c r="I1119" s="21">
        <v>0</v>
      </c>
      <c r="J1119" s="7">
        <v>0</v>
      </c>
      <c r="K1119" s="3">
        <v>50</v>
      </c>
      <c r="L1119" s="3">
        <v>50</v>
      </c>
      <c r="M1119" s="14">
        <v>0</v>
      </c>
    </row>
    <row r="1120" spans="3:13" x14ac:dyDescent="0.2">
      <c r="C1120" s="88" t="s">
        <v>33</v>
      </c>
      <c r="D1120" s="83" t="s">
        <v>17</v>
      </c>
      <c r="E1120" s="6" t="s">
        <v>34</v>
      </c>
      <c r="F1120" s="5"/>
      <c r="G1120" s="59">
        <v>341</v>
      </c>
      <c r="H1120" s="71" t="str">
        <f t="shared" si="18"/>
        <v xml:space="preserve"> </v>
      </c>
      <c r="I1120" s="12">
        <v>11.436950146628</v>
      </c>
      <c r="J1120" s="4">
        <v>51.026392961877001</v>
      </c>
      <c r="K1120" s="4">
        <v>28.739002932550999</v>
      </c>
      <c r="L1120" s="4">
        <v>8.7976539589440002</v>
      </c>
      <c r="M1120" s="27">
        <v>0</v>
      </c>
    </row>
    <row r="1121" spans="3:13" x14ac:dyDescent="0.2">
      <c r="C1121" s="87"/>
      <c r="D1121" s="84"/>
      <c r="E1121" s="1" t="s">
        <v>35</v>
      </c>
      <c r="F1121" s="2"/>
      <c r="G1121" s="60">
        <v>1149</v>
      </c>
      <c r="H1121" s="72" t="str">
        <f t="shared" si="18"/>
        <v xml:space="preserve"> </v>
      </c>
      <c r="I1121" s="11">
        <v>13.664055700609</v>
      </c>
      <c r="J1121" s="3">
        <v>56.570931244560001</v>
      </c>
      <c r="K1121" s="3">
        <v>22.976501305483001</v>
      </c>
      <c r="L1121" s="3">
        <v>6.4403829416880001</v>
      </c>
      <c r="M1121" s="8">
        <v>0.34812880765900001</v>
      </c>
    </row>
    <row r="1122" spans="3:13" ht="24" x14ac:dyDescent="0.2">
      <c r="C1122" s="87"/>
      <c r="D1122" s="84"/>
      <c r="E1122" s="1" t="s">
        <v>36</v>
      </c>
      <c r="F1122" s="2"/>
      <c r="G1122" s="60">
        <v>659</v>
      </c>
      <c r="H1122" s="72" t="str">
        <f t="shared" si="18"/>
        <v xml:space="preserve"> </v>
      </c>
      <c r="I1122" s="11">
        <v>10.773899848255001</v>
      </c>
      <c r="J1122" s="3">
        <v>58.270106221547998</v>
      </c>
      <c r="K1122" s="3">
        <v>23.520485584218999</v>
      </c>
      <c r="L1122" s="3">
        <v>7.4355083459789997</v>
      </c>
      <c r="M1122" s="14">
        <v>0</v>
      </c>
    </row>
    <row r="1123" spans="3:13" x14ac:dyDescent="0.2">
      <c r="C1123" s="87"/>
      <c r="D1123" s="84"/>
      <c r="E1123" s="1" t="s">
        <v>37</v>
      </c>
      <c r="F1123" s="2"/>
      <c r="G1123" s="60">
        <v>274</v>
      </c>
      <c r="H1123" s="72" t="str">
        <f t="shared" si="18"/>
        <v xml:space="preserve"> </v>
      </c>
      <c r="I1123" s="11">
        <v>12.773722627737</v>
      </c>
      <c r="J1123" s="3">
        <v>48.540145985400997</v>
      </c>
      <c r="K1123" s="3">
        <v>27.737226277371999</v>
      </c>
      <c r="L1123" s="3">
        <v>10.21897810219</v>
      </c>
      <c r="M1123" s="8">
        <v>0.72992700729899995</v>
      </c>
    </row>
    <row r="1124" spans="3:13" x14ac:dyDescent="0.2">
      <c r="C1124" s="87"/>
      <c r="D1124" s="84"/>
      <c r="E1124" s="1" t="s">
        <v>32</v>
      </c>
      <c r="F1124" s="2"/>
      <c r="G1124" s="60">
        <v>12</v>
      </c>
      <c r="H1124" s="72" t="str">
        <f t="shared" si="18"/>
        <v>*</v>
      </c>
      <c r="I1124" s="11">
        <v>8.333333333333</v>
      </c>
      <c r="J1124" s="3">
        <v>50</v>
      </c>
      <c r="K1124" s="3">
        <v>25</v>
      </c>
      <c r="L1124" s="7">
        <v>0</v>
      </c>
      <c r="M1124" s="8">
        <v>16.666666666666998</v>
      </c>
    </row>
    <row r="1125" spans="3:13" x14ac:dyDescent="0.2">
      <c r="C1125" s="88" t="s">
        <v>38</v>
      </c>
      <c r="D1125" s="83" t="s">
        <v>17</v>
      </c>
      <c r="E1125" s="6" t="s">
        <v>39</v>
      </c>
      <c r="F1125" s="5"/>
      <c r="G1125" s="59">
        <v>368</v>
      </c>
      <c r="H1125" s="71" t="str">
        <f t="shared" si="18"/>
        <v xml:space="preserve"> </v>
      </c>
      <c r="I1125" s="12">
        <v>11.95652173913</v>
      </c>
      <c r="J1125" s="4">
        <v>47.554347826087003</v>
      </c>
      <c r="K1125" s="4">
        <v>27.717391304347998</v>
      </c>
      <c r="L1125" s="4">
        <v>12.771739130435</v>
      </c>
      <c r="M1125" s="27">
        <v>0</v>
      </c>
    </row>
    <row r="1126" spans="3:13" x14ac:dyDescent="0.2">
      <c r="C1126" s="87"/>
      <c r="D1126" s="84"/>
      <c r="E1126" s="1" t="s">
        <v>40</v>
      </c>
      <c r="F1126" s="2"/>
      <c r="G1126" s="60">
        <v>1591</v>
      </c>
      <c r="H1126" s="72" t="str">
        <f t="shared" si="18"/>
        <v xml:space="preserve"> </v>
      </c>
      <c r="I1126" s="11">
        <v>13.262099308611001</v>
      </c>
      <c r="J1126" s="3">
        <v>57.699560025140997</v>
      </c>
      <c r="K1126" s="3">
        <v>23.130106851036999</v>
      </c>
      <c r="L1126" s="3">
        <v>5.5311125078570003</v>
      </c>
      <c r="M1126" s="8">
        <v>0.37712130735400001</v>
      </c>
    </row>
    <row r="1127" spans="3:13" x14ac:dyDescent="0.2">
      <c r="C1127" s="87"/>
      <c r="D1127" s="84"/>
      <c r="E1127" s="1" t="s">
        <v>41</v>
      </c>
      <c r="F1127" s="2"/>
      <c r="G1127" s="60">
        <v>151</v>
      </c>
      <c r="H1127" s="72" t="str">
        <f t="shared" si="18"/>
        <v xml:space="preserve"> </v>
      </c>
      <c r="I1127" s="11">
        <v>13.907284768212</v>
      </c>
      <c r="J1127" s="3">
        <v>53.642384105959998</v>
      </c>
      <c r="K1127" s="3">
        <v>26.490066225166</v>
      </c>
      <c r="L1127" s="3">
        <v>5.9602649006619997</v>
      </c>
      <c r="M1127" s="14">
        <v>0</v>
      </c>
    </row>
    <row r="1128" spans="3:13" x14ac:dyDescent="0.2">
      <c r="C1128" s="87"/>
      <c r="D1128" s="84"/>
      <c r="E1128" s="1" t="s">
        <v>42</v>
      </c>
      <c r="F1128" s="2"/>
      <c r="G1128" s="60">
        <v>884</v>
      </c>
      <c r="H1128" s="72" t="str">
        <f t="shared" si="18"/>
        <v xml:space="preserve"> </v>
      </c>
      <c r="I1128" s="11">
        <v>11.651583710406999</v>
      </c>
      <c r="J1128" s="3">
        <v>56.108597285068001</v>
      </c>
      <c r="K1128" s="3">
        <v>24.886877828054001</v>
      </c>
      <c r="L1128" s="3">
        <v>7.2398190045249997</v>
      </c>
      <c r="M1128" s="8">
        <v>0.11312217194599999</v>
      </c>
    </row>
    <row r="1129" spans="3:13" x14ac:dyDescent="0.2">
      <c r="C1129" s="87"/>
      <c r="D1129" s="84"/>
      <c r="E1129" s="1" t="s">
        <v>43</v>
      </c>
      <c r="F1129" s="2"/>
      <c r="G1129" s="60">
        <v>191</v>
      </c>
      <c r="H1129" s="72" t="str">
        <f t="shared" si="18"/>
        <v xml:space="preserve"> </v>
      </c>
      <c r="I1129" s="11">
        <v>16.230366492146999</v>
      </c>
      <c r="J1129" s="3">
        <v>62.82722513089</v>
      </c>
      <c r="K1129" s="3">
        <v>16.753926701571</v>
      </c>
      <c r="L1129" s="3">
        <v>4.1884816753929996</v>
      </c>
      <c r="M1129" s="14">
        <v>0</v>
      </c>
    </row>
    <row r="1130" spans="3:13" x14ac:dyDescent="0.2">
      <c r="C1130" s="87"/>
      <c r="D1130" s="84"/>
      <c r="E1130" s="1" t="s">
        <v>44</v>
      </c>
      <c r="F1130" s="2"/>
      <c r="G1130" s="60">
        <v>239</v>
      </c>
      <c r="H1130" s="72" t="str">
        <f t="shared" si="18"/>
        <v xml:space="preserve"> </v>
      </c>
      <c r="I1130" s="11">
        <v>16.73640167364</v>
      </c>
      <c r="J1130" s="3">
        <v>59.414225941422998</v>
      </c>
      <c r="K1130" s="3">
        <v>19.246861924686002</v>
      </c>
      <c r="L1130" s="3">
        <v>4.1841004184099999</v>
      </c>
      <c r="M1130" s="8">
        <v>0.418410041841</v>
      </c>
    </row>
    <row r="1131" spans="3:13" x14ac:dyDescent="0.2">
      <c r="C1131" s="87"/>
      <c r="D1131" s="84"/>
      <c r="E1131" s="1" t="s">
        <v>45</v>
      </c>
      <c r="F1131" s="2"/>
      <c r="G1131" s="60">
        <v>58</v>
      </c>
      <c r="H1131" s="72" t="str">
        <f t="shared" si="18"/>
        <v xml:space="preserve"> </v>
      </c>
      <c r="I1131" s="11">
        <v>6.8965517241379999</v>
      </c>
      <c r="J1131" s="3">
        <v>50</v>
      </c>
      <c r="K1131" s="3">
        <v>25.862068965517</v>
      </c>
      <c r="L1131" s="3">
        <v>15.517241379310001</v>
      </c>
      <c r="M1131" s="8">
        <v>1.7241379310339999</v>
      </c>
    </row>
    <row r="1132" spans="3:13" x14ac:dyDescent="0.2">
      <c r="C1132" s="87"/>
      <c r="D1132" s="84"/>
      <c r="E1132" s="1" t="s">
        <v>46</v>
      </c>
      <c r="F1132" s="2"/>
      <c r="G1132" s="60">
        <v>32</v>
      </c>
      <c r="H1132" s="72" t="str">
        <f t="shared" si="18"/>
        <v>*</v>
      </c>
      <c r="I1132" s="11">
        <v>12.5</v>
      </c>
      <c r="J1132" s="3">
        <v>43.75</v>
      </c>
      <c r="K1132" s="3">
        <v>37.5</v>
      </c>
      <c r="L1132" s="3">
        <v>6.25</v>
      </c>
      <c r="M1132" s="14">
        <v>0</v>
      </c>
    </row>
    <row r="1133" spans="3:13" x14ac:dyDescent="0.2">
      <c r="C1133" s="87"/>
      <c r="D1133" s="84"/>
      <c r="E1133" s="1" t="s">
        <v>32</v>
      </c>
      <c r="F1133" s="2"/>
      <c r="G1133" s="60">
        <v>50</v>
      </c>
      <c r="H1133" s="72" t="str">
        <f t="shared" si="18"/>
        <v xml:space="preserve"> </v>
      </c>
      <c r="I1133" s="11">
        <v>4</v>
      </c>
      <c r="J1133" s="3">
        <v>60</v>
      </c>
      <c r="K1133" s="3">
        <v>22</v>
      </c>
      <c r="L1133" s="3">
        <v>12</v>
      </c>
      <c r="M1133" s="8">
        <v>2</v>
      </c>
    </row>
    <row r="1134" spans="3:13" ht="24" x14ac:dyDescent="0.2">
      <c r="C1134" s="88" t="s">
        <v>47</v>
      </c>
      <c r="D1134" s="83" t="s">
        <v>17</v>
      </c>
      <c r="E1134" s="6" t="s">
        <v>48</v>
      </c>
      <c r="F1134" s="5"/>
      <c r="G1134" s="59">
        <v>93</v>
      </c>
      <c r="H1134" s="71" t="str">
        <f t="shared" si="18"/>
        <v xml:space="preserve"> </v>
      </c>
      <c r="I1134" s="12">
        <v>13.978494623655999</v>
      </c>
      <c r="J1134" s="4">
        <v>66.666666666666998</v>
      </c>
      <c r="K1134" s="4">
        <v>16.129032258064999</v>
      </c>
      <c r="L1134" s="4">
        <v>3.2258064516129998</v>
      </c>
      <c r="M1134" s="27">
        <v>0</v>
      </c>
    </row>
    <row r="1135" spans="3:13" ht="24" x14ac:dyDescent="0.2">
      <c r="C1135" s="87"/>
      <c r="D1135" s="84"/>
      <c r="E1135" s="1" t="s">
        <v>49</v>
      </c>
      <c r="F1135" s="2"/>
      <c r="G1135" s="60">
        <v>143</v>
      </c>
      <c r="H1135" s="72" t="str">
        <f t="shared" si="18"/>
        <v xml:space="preserve"> </v>
      </c>
      <c r="I1135" s="11">
        <v>14.685314685314999</v>
      </c>
      <c r="J1135" s="3">
        <v>53.146853146852997</v>
      </c>
      <c r="K1135" s="3">
        <v>22.377622377622</v>
      </c>
      <c r="L1135" s="3">
        <v>9.0909090909089993</v>
      </c>
      <c r="M1135" s="8">
        <v>0.69930069930100003</v>
      </c>
    </row>
    <row r="1136" spans="3:13" x14ac:dyDescent="0.2">
      <c r="C1136" s="87"/>
      <c r="D1136" s="84"/>
      <c r="E1136" s="1" t="s">
        <v>50</v>
      </c>
      <c r="F1136" s="2"/>
      <c r="G1136" s="60">
        <v>148</v>
      </c>
      <c r="H1136" s="72" t="str">
        <f t="shared" si="18"/>
        <v xml:space="preserve"> </v>
      </c>
      <c r="I1136" s="11">
        <v>27.702702702703</v>
      </c>
      <c r="J1136" s="3">
        <v>51.351351351350999</v>
      </c>
      <c r="K1136" s="3">
        <v>17.567567567567998</v>
      </c>
      <c r="L1136" s="3">
        <v>3.3783783783780001</v>
      </c>
      <c r="M1136" s="14">
        <v>0</v>
      </c>
    </row>
    <row r="1137" spans="3:13" x14ac:dyDescent="0.2">
      <c r="C1137" s="87"/>
      <c r="D1137" s="84"/>
      <c r="E1137" s="1" t="s">
        <v>51</v>
      </c>
      <c r="F1137" s="2"/>
      <c r="G1137" s="60">
        <v>198</v>
      </c>
      <c r="H1137" s="72" t="str">
        <f t="shared" si="18"/>
        <v xml:space="preserve"> </v>
      </c>
      <c r="I1137" s="11">
        <v>10.101010101010001</v>
      </c>
      <c r="J1137" s="3">
        <v>56.565656565657001</v>
      </c>
      <c r="K1137" s="3">
        <v>27.777777777777999</v>
      </c>
      <c r="L1137" s="3">
        <v>5.5555555555560003</v>
      </c>
      <c r="M1137" s="14">
        <v>0</v>
      </c>
    </row>
    <row r="1138" spans="3:13" ht="24" x14ac:dyDescent="0.2">
      <c r="C1138" s="87"/>
      <c r="D1138" s="84"/>
      <c r="E1138" s="1" t="s">
        <v>52</v>
      </c>
      <c r="F1138" s="2"/>
      <c r="G1138" s="60">
        <v>318</v>
      </c>
      <c r="H1138" s="72" t="str">
        <f t="shared" si="18"/>
        <v xml:space="preserve"> </v>
      </c>
      <c r="I1138" s="11">
        <v>11.635220125786001</v>
      </c>
      <c r="J1138" s="3">
        <v>49.685534591195001</v>
      </c>
      <c r="K1138" s="3">
        <v>30.817610062892999</v>
      </c>
      <c r="L1138" s="3">
        <v>7.547169811321</v>
      </c>
      <c r="M1138" s="8">
        <v>0.31446540880500001</v>
      </c>
    </row>
    <row r="1139" spans="3:13" ht="24" x14ac:dyDescent="0.2">
      <c r="C1139" s="87"/>
      <c r="D1139" s="84"/>
      <c r="E1139" s="1" t="s">
        <v>53</v>
      </c>
      <c r="F1139" s="2"/>
      <c r="G1139" s="60">
        <v>900</v>
      </c>
      <c r="H1139" s="72" t="str">
        <f t="shared" si="18"/>
        <v xml:space="preserve"> </v>
      </c>
      <c r="I1139" s="11">
        <v>14.666666666667</v>
      </c>
      <c r="J1139" s="3">
        <v>53.777777777777999</v>
      </c>
      <c r="K1139" s="3">
        <v>25.111111111111001</v>
      </c>
      <c r="L1139" s="3">
        <v>6.2222222222220003</v>
      </c>
      <c r="M1139" s="8">
        <v>0.222222222222</v>
      </c>
    </row>
    <row r="1140" spans="3:13" ht="24" x14ac:dyDescent="0.2">
      <c r="C1140" s="87"/>
      <c r="D1140" s="84"/>
      <c r="E1140" s="1" t="s">
        <v>54</v>
      </c>
      <c r="F1140" s="2"/>
      <c r="G1140" s="60">
        <v>1493</v>
      </c>
      <c r="H1140" s="72" t="str">
        <f t="shared" si="18"/>
        <v xml:space="preserve"> </v>
      </c>
      <c r="I1140" s="11">
        <v>11.118553248493001</v>
      </c>
      <c r="J1140" s="3">
        <v>56.530475552578999</v>
      </c>
      <c r="K1140" s="3">
        <v>24.246483590086999</v>
      </c>
      <c r="L1140" s="3">
        <v>7.9035498995309998</v>
      </c>
      <c r="M1140" s="8">
        <v>0.20093770930999999</v>
      </c>
    </row>
    <row r="1141" spans="3:13" x14ac:dyDescent="0.2">
      <c r="C1141" s="87"/>
      <c r="D1141" s="84"/>
      <c r="E1141" s="1" t="s">
        <v>32</v>
      </c>
      <c r="F1141" s="2"/>
      <c r="G1141" s="60">
        <v>42</v>
      </c>
      <c r="H1141" s="72" t="str">
        <f t="shared" si="18"/>
        <v>*</v>
      </c>
      <c r="I1141" s="11">
        <v>11.904761904761999</v>
      </c>
      <c r="J1141" s="3">
        <v>45.238095238094999</v>
      </c>
      <c r="K1141" s="3">
        <v>19.047619047619001</v>
      </c>
      <c r="L1141" s="3">
        <v>16.666666666666998</v>
      </c>
      <c r="M1141" s="8">
        <v>7.1428571428570002</v>
      </c>
    </row>
    <row r="1142" spans="3:13" ht="24" x14ac:dyDescent="0.2">
      <c r="C1142" s="88" t="s">
        <v>55</v>
      </c>
      <c r="D1142" s="83" t="s">
        <v>17</v>
      </c>
      <c r="E1142" s="6" t="s">
        <v>48</v>
      </c>
      <c r="F1142" s="5"/>
      <c r="G1142" s="59">
        <v>118</v>
      </c>
      <c r="H1142" s="71" t="str">
        <f t="shared" si="18"/>
        <v xml:space="preserve"> </v>
      </c>
      <c r="I1142" s="12">
        <v>11.016949152542001</v>
      </c>
      <c r="J1142" s="4">
        <v>55.932203389831002</v>
      </c>
      <c r="K1142" s="4">
        <v>23.728813559321999</v>
      </c>
      <c r="L1142" s="4">
        <v>9.3220338983049995</v>
      </c>
      <c r="M1142" s="27">
        <v>0</v>
      </c>
    </row>
    <row r="1143" spans="3:13" ht="24" x14ac:dyDescent="0.2">
      <c r="C1143" s="87"/>
      <c r="D1143" s="84"/>
      <c r="E1143" s="1" t="s">
        <v>49</v>
      </c>
      <c r="F1143" s="2"/>
      <c r="G1143" s="60">
        <v>262</v>
      </c>
      <c r="H1143" s="72" t="str">
        <f t="shared" si="18"/>
        <v xml:space="preserve"> </v>
      </c>
      <c r="I1143" s="11">
        <v>12.213740458015</v>
      </c>
      <c r="J1143" s="3">
        <v>46.946564885496002</v>
      </c>
      <c r="K1143" s="3">
        <v>29.770992366411999</v>
      </c>
      <c r="L1143" s="3">
        <v>10.687022900763001</v>
      </c>
      <c r="M1143" s="8">
        <v>0.38167938931299999</v>
      </c>
    </row>
    <row r="1144" spans="3:13" x14ac:dyDescent="0.2">
      <c r="C1144" s="87"/>
      <c r="D1144" s="84"/>
      <c r="E1144" s="1" t="s">
        <v>50</v>
      </c>
      <c r="F1144" s="2"/>
      <c r="G1144" s="60">
        <v>486</v>
      </c>
      <c r="H1144" s="72" t="str">
        <f t="shared" si="18"/>
        <v xml:space="preserve"> </v>
      </c>
      <c r="I1144" s="11">
        <v>14.40329218107</v>
      </c>
      <c r="J1144" s="3">
        <v>58.847736625514003</v>
      </c>
      <c r="K1144" s="3">
        <v>22.016460905350002</v>
      </c>
      <c r="L1144" s="3">
        <v>4.7325102880659999</v>
      </c>
      <c r="M1144" s="14">
        <v>0</v>
      </c>
    </row>
    <row r="1145" spans="3:13" x14ac:dyDescent="0.2">
      <c r="C1145" s="87"/>
      <c r="D1145" s="84"/>
      <c r="E1145" s="1" t="s">
        <v>51</v>
      </c>
      <c r="F1145" s="2"/>
      <c r="G1145" s="60">
        <v>888</v>
      </c>
      <c r="H1145" s="72" t="str">
        <f t="shared" ref="H1145:H1192" si="19">IF(G1145&lt;49,"*"," ")</f>
        <v xml:space="preserve"> </v>
      </c>
      <c r="I1145" s="11">
        <v>11.373873873874</v>
      </c>
      <c r="J1145" s="3">
        <v>58.445945945946001</v>
      </c>
      <c r="K1145" s="3">
        <v>24.324324324323999</v>
      </c>
      <c r="L1145" s="3">
        <v>5.7432432432429996</v>
      </c>
      <c r="M1145" s="8">
        <v>0.112612612613</v>
      </c>
    </row>
    <row r="1146" spans="3:13" ht="24" x14ac:dyDescent="0.2">
      <c r="C1146" s="87"/>
      <c r="D1146" s="84"/>
      <c r="E1146" s="1" t="s">
        <v>52</v>
      </c>
      <c r="F1146" s="2"/>
      <c r="G1146" s="60">
        <v>323</v>
      </c>
      <c r="H1146" s="72" t="str">
        <f t="shared" si="19"/>
        <v xml:space="preserve"> </v>
      </c>
      <c r="I1146" s="11">
        <v>12.074303405573</v>
      </c>
      <c r="J1146" s="3">
        <v>49.535603715169998</v>
      </c>
      <c r="K1146" s="3">
        <v>27.863777089782999</v>
      </c>
      <c r="L1146" s="3">
        <v>10.526315789473999</v>
      </c>
      <c r="M1146" s="14">
        <v>0</v>
      </c>
    </row>
    <row r="1147" spans="3:13" x14ac:dyDescent="0.2">
      <c r="C1147" s="87"/>
      <c r="D1147" s="84"/>
      <c r="E1147" s="1" t="s">
        <v>56</v>
      </c>
      <c r="F1147" s="2"/>
      <c r="G1147" s="60">
        <v>275</v>
      </c>
      <c r="H1147" s="72" t="str">
        <f t="shared" si="19"/>
        <v xml:space="preserve"> </v>
      </c>
      <c r="I1147" s="11">
        <v>15.272727272727</v>
      </c>
      <c r="J1147" s="3">
        <v>57.454545454544999</v>
      </c>
      <c r="K1147" s="3">
        <v>20.363636363636001</v>
      </c>
      <c r="L1147" s="3">
        <v>6.5454545454549997</v>
      </c>
      <c r="M1147" s="8">
        <v>0.36363636363599999</v>
      </c>
    </row>
    <row r="1148" spans="3:13" x14ac:dyDescent="0.2">
      <c r="C1148" s="87"/>
      <c r="D1148" s="84"/>
      <c r="E1148" s="1" t="s">
        <v>57</v>
      </c>
      <c r="F1148" s="2"/>
      <c r="G1148" s="60">
        <v>32</v>
      </c>
      <c r="H1148" s="72" t="str">
        <f t="shared" si="19"/>
        <v>*</v>
      </c>
      <c r="I1148" s="11">
        <v>12.5</v>
      </c>
      <c r="J1148" s="3">
        <v>34.375</v>
      </c>
      <c r="K1148" s="3">
        <v>31.25</v>
      </c>
      <c r="L1148" s="3">
        <v>18.75</v>
      </c>
      <c r="M1148" s="8">
        <v>3.125</v>
      </c>
    </row>
    <row r="1149" spans="3:13" x14ac:dyDescent="0.2">
      <c r="C1149" s="87"/>
      <c r="D1149" s="84"/>
      <c r="E1149" s="1" t="s">
        <v>32</v>
      </c>
      <c r="F1149" s="2"/>
      <c r="G1149" s="60">
        <v>51</v>
      </c>
      <c r="H1149" s="72" t="str">
        <f t="shared" si="19"/>
        <v xml:space="preserve"> </v>
      </c>
      <c r="I1149" s="11">
        <v>3.9215686274510002</v>
      </c>
      <c r="J1149" s="3">
        <v>47.058823529412003</v>
      </c>
      <c r="K1149" s="3">
        <v>21.568627450979999</v>
      </c>
      <c r="L1149" s="3">
        <v>19.607843137254999</v>
      </c>
      <c r="M1149" s="8">
        <v>7.8431372549020004</v>
      </c>
    </row>
    <row r="1150" spans="3:13" x14ac:dyDescent="0.2">
      <c r="C1150" s="88" t="s">
        <v>58</v>
      </c>
      <c r="D1150" s="83" t="s">
        <v>17</v>
      </c>
      <c r="E1150" s="6" t="s">
        <v>59</v>
      </c>
      <c r="F1150" s="5"/>
      <c r="G1150" s="59">
        <v>1814</v>
      </c>
      <c r="H1150" s="71" t="str">
        <f t="shared" si="19"/>
        <v xml:space="preserve"> </v>
      </c>
      <c r="I1150" s="12">
        <v>13.561190738699</v>
      </c>
      <c r="J1150" s="4">
        <v>57.828004410143002</v>
      </c>
      <c r="K1150" s="4">
        <v>22.822491730981</v>
      </c>
      <c r="L1150" s="4">
        <v>5.567805953693</v>
      </c>
      <c r="M1150" s="13">
        <v>0.22050716648300001</v>
      </c>
    </row>
    <row r="1151" spans="3:13" ht="24" x14ac:dyDescent="0.2">
      <c r="C1151" s="87"/>
      <c r="D1151" s="84"/>
      <c r="E1151" s="1" t="s">
        <v>60</v>
      </c>
      <c r="F1151" s="2"/>
      <c r="G1151" s="60">
        <v>307</v>
      </c>
      <c r="H1151" s="72" t="str">
        <f t="shared" si="19"/>
        <v xml:space="preserve"> </v>
      </c>
      <c r="I1151" s="11">
        <v>14.00651465798</v>
      </c>
      <c r="J1151" s="3">
        <v>56.351791530945</v>
      </c>
      <c r="K1151" s="3">
        <v>25.732899022801</v>
      </c>
      <c r="L1151" s="3">
        <v>3.2573289902279998</v>
      </c>
      <c r="M1151" s="8">
        <v>0.65146579804600002</v>
      </c>
    </row>
    <row r="1152" spans="3:13" x14ac:dyDescent="0.2">
      <c r="C1152" s="87"/>
      <c r="D1152" s="84"/>
      <c r="E1152" s="1" t="s">
        <v>61</v>
      </c>
      <c r="F1152" s="2"/>
      <c r="G1152" s="60">
        <v>49</v>
      </c>
      <c r="H1152" s="72" t="s">
        <v>678</v>
      </c>
      <c r="I1152" s="11">
        <v>2.040816326531</v>
      </c>
      <c r="J1152" s="3">
        <v>28.571428571428999</v>
      </c>
      <c r="K1152" s="3">
        <v>48.979591836734997</v>
      </c>
      <c r="L1152" s="3">
        <v>20.408163265306001</v>
      </c>
      <c r="M1152" s="14">
        <v>0</v>
      </c>
    </row>
    <row r="1153" spans="3:13" ht="36" x14ac:dyDescent="0.2">
      <c r="C1153" s="87"/>
      <c r="D1153" s="84"/>
      <c r="E1153" s="1" t="s">
        <v>62</v>
      </c>
      <c r="F1153" s="2"/>
      <c r="G1153" s="60">
        <v>211</v>
      </c>
      <c r="H1153" s="72" t="str">
        <f t="shared" si="19"/>
        <v xml:space="preserve"> </v>
      </c>
      <c r="I1153" s="11">
        <v>4.7393364928909998</v>
      </c>
      <c r="J1153" s="3">
        <v>40.758293838862997</v>
      </c>
      <c r="K1153" s="3">
        <v>30.331753554502001</v>
      </c>
      <c r="L1153" s="3">
        <v>24.170616113744</v>
      </c>
      <c r="M1153" s="14">
        <v>0</v>
      </c>
    </row>
    <row r="1154" spans="3:13" ht="24" x14ac:dyDescent="0.2">
      <c r="C1154" s="87"/>
      <c r="D1154" s="84"/>
      <c r="E1154" s="1" t="s">
        <v>63</v>
      </c>
      <c r="F1154" s="2"/>
      <c r="G1154" s="60">
        <v>8</v>
      </c>
      <c r="H1154" s="72" t="str">
        <f t="shared" si="19"/>
        <v>*</v>
      </c>
      <c r="I1154" s="11">
        <v>12.5</v>
      </c>
      <c r="J1154" s="3">
        <v>37.5</v>
      </c>
      <c r="K1154" s="3">
        <v>50</v>
      </c>
      <c r="L1154" s="7">
        <v>0</v>
      </c>
      <c r="M1154" s="14">
        <v>0</v>
      </c>
    </row>
    <row r="1155" spans="3:13" x14ac:dyDescent="0.2">
      <c r="C1155" s="87"/>
      <c r="D1155" s="84"/>
      <c r="E1155" s="1" t="s">
        <v>64</v>
      </c>
      <c r="F1155" s="2"/>
      <c r="G1155" s="60">
        <v>24</v>
      </c>
      <c r="H1155" s="72" t="str">
        <f t="shared" si="19"/>
        <v>*</v>
      </c>
      <c r="I1155" s="11">
        <v>8.333333333333</v>
      </c>
      <c r="J1155" s="3">
        <v>54.166666666666998</v>
      </c>
      <c r="K1155" s="3">
        <v>20.833333333333002</v>
      </c>
      <c r="L1155" s="3">
        <v>16.666666666666998</v>
      </c>
      <c r="M1155" s="14">
        <v>0</v>
      </c>
    </row>
    <row r="1156" spans="3:13" x14ac:dyDescent="0.2">
      <c r="C1156" s="87"/>
      <c r="D1156" s="84"/>
      <c r="E1156" s="1" t="s">
        <v>46</v>
      </c>
      <c r="F1156" s="2"/>
      <c r="G1156" s="60">
        <v>17</v>
      </c>
      <c r="H1156" s="72" t="str">
        <f t="shared" si="19"/>
        <v>*</v>
      </c>
      <c r="I1156" s="21">
        <v>0</v>
      </c>
      <c r="J1156" s="3">
        <v>47.058823529412003</v>
      </c>
      <c r="K1156" s="3">
        <v>23.529411764706001</v>
      </c>
      <c r="L1156" s="3">
        <v>29.411764705882</v>
      </c>
      <c r="M1156" s="14">
        <v>0</v>
      </c>
    </row>
    <row r="1157" spans="3:13" x14ac:dyDescent="0.2">
      <c r="C1157" s="87"/>
      <c r="D1157" s="84"/>
      <c r="E1157" s="1" t="s">
        <v>32</v>
      </c>
      <c r="F1157" s="2"/>
      <c r="G1157" s="60">
        <v>5</v>
      </c>
      <c r="H1157" s="72" t="str">
        <f t="shared" si="19"/>
        <v>*</v>
      </c>
      <c r="I1157" s="21">
        <v>0</v>
      </c>
      <c r="J1157" s="3">
        <v>20</v>
      </c>
      <c r="K1157" s="3">
        <v>40</v>
      </c>
      <c r="L1157" s="7">
        <v>0</v>
      </c>
      <c r="M1157" s="8">
        <v>40</v>
      </c>
    </row>
    <row r="1158" spans="3:13" x14ac:dyDescent="0.2">
      <c r="C1158" s="87"/>
      <c r="D1158" s="84"/>
      <c r="E1158" s="1" t="s">
        <v>65</v>
      </c>
      <c r="F1158" s="2"/>
      <c r="G1158" s="60">
        <v>2121</v>
      </c>
      <c r="H1158" s="72" t="str">
        <f t="shared" si="19"/>
        <v xml:space="preserve"> </v>
      </c>
      <c r="I1158" s="11">
        <v>13.625648279113999</v>
      </c>
      <c r="J1158" s="3">
        <v>57.614332861858003</v>
      </c>
      <c r="K1158" s="3">
        <v>23.243752946722999</v>
      </c>
      <c r="L1158" s="3">
        <v>5.2333804809049997</v>
      </c>
      <c r="M1158" s="8">
        <v>0.2828854314</v>
      </c>
    </row>
    <row r="1159" spans="3:13" x14ac:dyDescent="0.2">
      <c r="C1159" s="87"/>
      <c r="D1159" s="84"/>
      <c r="E1159" s="1" t="s">
        <v>66</v>
      </c>
      <c r="F1159" s="2"/>
      <c r="G1159" s="60">
        <v>260</v>
      </c>
      <c r="H1159" s="72" t="str">
        <f t="shared" si="19"/>
        <v xml:space="preserve"> </v>
      </c>
      <c r="I1159" s="11">
        <v>4.2307692307689999</v>
      </c>
      <c r="J1159" s="3">
        <v>38.461538461537998</v>
      </c>
      <c r="K1159" s="3">
        <v>33.846153846154003</v>
      </c>
      <c r="L1159" s="3">
        <v>23.461538461538002</v>
      </c>
      <c r="M1159" s="14">
        <v>0</v>
      </c>
    </row>
    <row r="1160" spans="3:13" ht="24" x14ac:dyDescent="0.2">
      <c r="C1160" s="88" t="s">
        <v>67</v>
      </c>
      <c r="D1160" s="83" t="s">
        <v>17</v>
      </c>
      <c r="E1160" s="6" t="s">
        <v>68</v>
      </c>
      <c r="F1160" s="5"/>
      <c r="G1160" s="59">
        <v>303</v>
      </c>
      <c r="H1160" s="71" t="str">
        <f t="shared" si="19"/>
        <v xml:space="preserve"> </v>
      </c>
      <c r="I1160" s="12">
        <v>100</v>
      </c>
      <c r="J1160" s="20">
        <v>0</v>
      </c>
      <c r="K1160" s="20">
        <v>0</v>
      </c>
      <c r="L1160" s="20">
        <v>0</v>
      </c>
      <c r="M1160" s="27">
        <v>0</v>
      </c>
    </row>
    <row r="1161" spans="3:13" ht="36" x14ac:dyDescent="0.2">
      <c r="C1161" s="87"/>
      <c r="D1161" s="84"/>
      <c r="E1161" s="1" t="s">
        <v>69</v>
      </c>
      <c r="F1161" s="2"/>
      <c r="G1161" s="60">
        <v>1347</v>
      </c>
      <c r="H1161" s="72" t="str">
        <f t="shared" si="19"/>
        <v xml:space="preserve"> </v>
      </c>
      <c r="I1161" s="21">
        <v>0</v>
      </c>
      <c r="J1161" s="3">
        <v>100</v>
      </c>
      <c r="K1161" s="7">
        <v>0</v>
      </c>
      <c r="L1161" s="7">
        <v>0</v>
      </c>
      <c r="M1161" s="14">
        <v>0</v>
      </c>
    </row>
    <row r="1162" spans="3:13" ht="24" x14ac:dyDescent="0.2">
      <c r="C1162" s="87"/>
      <c r="D1162" s="84"/>
      <c r="E1162" s="1" t="s">
        <v>70</v>
      </c>
      <c r="F1162" s="2"/>
      <c r="G1162" s="60">
        <v>596</v>
      </c>
      <c r="H1162" s="72" t="str">
        <f t="shared" si="19"/>
        <v xml:space="preserve"> </v>
      </c>
      <c r="I1162" s="21">
        <v>0</v>
      </c>
      <c r="J1162" s="7">
        <v>0</v>
      </c>
      <c r="K1162" s="3">
        <v>100</v>
      </c>
      <c r="L1162" s="7">
        <v>0</v>
      </c>
      <c r="M1162" s="14">
        <v>0</v>
      </c>
    </row>
    <row r="1163" spans="3:13" ht="24" x14ac:dyDescent="0.2">
      <c r="C1163" s="87"/>
      <c r="D1163" s="84"/>
      <c r="E1163" s="1" t="s">
        <v>71</v>
      </c>
      <c r="F1163" s="2"/>
      <c r="G1163" s="60">
        <v>181</v>
      </c>
      <c r="H1163" s="72" t="str">
        <f t="shared" si="19"/>
        <v xml:space="preserve"> </v>
      </c>
      <c r="I1163" s="21">
        <v>0</v>
      </c>
      <c r="J1163" s="7">
        <v>0</v>
      </c>
      <c r="K1163" s="7">
        <v>0</v>
      </c>
      <c r="L1163" s="3">
        <v>100</v>
      </c>
      <c r="M1163" s="14">
        <v>0</v>
      </c>
    </row>
    <row r="1164" spans="3:13" x14ac:dyDescent="0.2">
      <c r="C1164" s="87"/>
      <c r="D1164" s="84"/>
      <c r="E1164" s="1" t="s">
        <v>32</v>
      </c>
      <c r="F1164" s="2"/>
      <c r="G1164" s="60">
        <v>8</v>
      </c>
      <c r="H1164" s="72" t="str">
        <f t="shared" si="19"/>
        <v>*</v>
      </c>
      <c r="I1164" s="21">
        <v>0</v>
      </c>
      <c r="J1164" s="7">
        <v>0</v>
      </c>
      <c r="K1164" s="7">
        <v>0</v>
      </c>
      <c r="L1164" s="7">
        <v>0</v>
      </c>
      <c r="M1164" s="8">
        <v>100</v>
      </c>
    </row>
    <row r="1165" spans="3:13" ht="24" x14ac:dyDescent="0.2">
      <c r="C1165" s="88" t="s">
        <v>72</v>
      </c>
      <c r="D1165" s="83" t="s">
        <v>17</v>
      </c>
      <c r="E1165" s="6" t="s">
        <v>73</v>
      </c>
      <c r="F1165" s="5"/>
      <c r="G1165" s="59">
        <v>52</v>
      </c>
      <c r="H1165" s="71" t="str">
        <f t="shared" si="19"/>
        <v xml:space="preserve"> </v>
      </c>
      <c r="I1165" s="12">
        <v>5.7692307692310001</v>
      </c>
      <c r="J1165" s="4">
        <v>40.384615384615003</v>
      </c>
      <c r="K1165" s="4">
        <v>26.923076923077002</v>
      </c>
      <c r="L1165" s="4">
        <v>26.923076923077002</v>
      </c>
      <c r="M1165" s="27">
        <v>0</v>
      </c>
    </row>
    <row r="1166" spans="3:13" ht="36" x14ac:dyDescent="0.2">
      <c r="C1166" s="87"/>
      <c r="D1166" s="84"/>
      <c r="E1166" s="1" t="s">
        <v>74</v>
      </c>
      <c r="F1166" s="2"/>
      <c r="G1166" s="60">
        <v>186</v>
      </c>
      <c r="H1166" s="72" t="str">
        <f t="shared" si="19"/>
        <v xml:space="preserve"> </v>
      </c>
      <c r="I1166" s="11">
        <v>8.6021505376339995</v>
      </c>
      <c r="J1166" s="3">
        <v>32.795698924730999</v>
      </c>
      <c r="K1166" s="3">
        <v>32.258064516128997</v>
      </c>
      <c r="L1166" s="3">
        <v>26.344086021504999</v>
      </c>
      <c r="M1166" s="14">
        <v>0</v>
      </c>
    </row>
    <row r="1167" spans="3:13" ht="36" x14ac:dyDescent="0.2">
      <c r="C1167" s="87"/>
      <c r="D1167" s="84"/>
      <c r="E1167" s="1" t="s">
        <v>75</v>
      </c>
      <c r="F1167" s="2"/>
      <c r="G1167" s="60">
        <v>336</v>
      </c>
      <c r="H1167" s="72" t="str">
        <f t="shared" si="19"/>
        <v xml:space="preserve"> </v>
      </c>
      <c r="I1167" s="11">
        <v>3.8690476190480001</v>
      </c>
      <c r="J1167" s="3">
        <v>48.809523809524002</v>
      </c>
      <c r="K1167" s="3">
        <v>34.226190476189998</v>
      </c>
      <c r="L1167" s="3">
        <v>13.095238095238001</v>
      </c>
      <c r="M1167" s="14">
        <v>0</v>
      </c>
    </row>
    <row r="1168" spans="3:13" ht="36" x14ac:dyDescent="0.2">
      <c r="C1168" s="87"/>
      <c r="D1168" s="84"/>
      <c r="E1168" s="1" t="s">
        <v>76</v>
      </c>
      <c r="F1168" s="2"/>
      <c r="G1168" s="60">
        <v>411</v>
      </c>
      <c r="H1168" s="72" t="str">
        <f t="shared" si="19"/>
        <v xml:space="preserve"> </v>
      </c>
      <c r="I1168" s="11">
        <v>6.0827250608270003</v>
      </c>
      <c r="J1168" s="3">
        <v>52.554744525547001</v>
      </c>
      <c r="K1168" s="3">
        <v>33.819951338199999</v>
      </c>
      <c r="L1168" s="3">
        <v>7.299270072993</v>
      </c>
      <c r="M1168" s="8">
        <v>0.24330900243299999</v>
      </c>
    </row>
    <row r="1169" spans="3:13" ht="36" x14ac:dyDescent="0.2">
      <c r="C1169" s="87"/>
      <c r="D1169" s="84"/>
      <c r="E1169" s="1" t="s">
        <v>77</v>
      </c>
      <c r="F1169" s="2"/>
      <c r="G1169" s="60">
        <v>425</v>
      </c>
      <c r="H1169" s="72" t="str">
        <f t="shared" si="19"/>
        <v xml:space="preserve"> </v>
      </c>
      <c r="I1169" s="11">
        <v>6.5882352941180002</v>
      </c>
      <c r="J1169" s="3">
        <v>65.411764705882007</v>
      </c>
      <c r="K1169" s="3">
        <v>24.470588235293999</v>
      </c>
      <c r="L1169" s="3">
        <v>3.5294117647059999</v>
      </c>
      <c r="M1169" s="14">
        <v>0</v>
      </c>
    </row>
    <row r="1170" spans="3:13" ht="36" x14ac:dyDescent="0.2">
      <c r="C1170" s="87"/>
      <c r="D1170" s="84"/>
      <c r="E1170" s="1" t="s">
        <v>78</v>
      </c>
      <c r="F1170" s="2"/>
      <c r="G1170" s="60">
        <v>328</v>
      </c>
      <c r="H1170" s="72" t="str">
        <f t="shared" si="19"/>
        <v xml:space="preserve"> </v>
      </c>
      <c r="I1170" s="11">
        <v>12.195121951220001</v>
      </c>
      <c r="J1170" s="3">
        <v>65.548780487805004</v>
      </c>
      <c r="K1170" s="3">
        <v>19.512195121950999</v>
      </c>
      <c r="L1170" s="3">
        <v>2.134146341463</v>
      </c>
      <c r="M1170" s="8">
        <v>0.60975609756100002</v>
      </c>
    </row>
    <row r="1171" spans="3:13" ht="36" x14ac:dyDescent="0.2">
      <c r="C1171" s="87"/>
      <c r="D1171" s="84"/>
      <c r="E1171" s="1" t="s">
        <v>79</v>
      </c>
      <c r="F1171" s="2"/>
      <c r="G1171" s="60">
        <v>294</v>
      </c>
      <c r="H1171" s="72" t="str">
        <f t="shared" si="19"/>
        <v xml:space="preserve"> </v>
      </c>
      <c r="I1171" s="11">
        <v>19.047619047619001</v>
      </c>
      <c r="J1171" s="3">
        <v>63.945578231292998</v>
      </c>
      <c r="K1171" s="3">
        <v>13.945578231293</v>
      </c>
      <c r="L1171" s="3">
        <v>2.7210884353739999</v>
      </c>
      <c r="M1171" s="8">
        <v>0.34013605442200001</v>
      </c>
    </row>
    <row r="1172" spans="3:13" ht="36" x14ac:dyDescent="0.2">
      <c r="C1172" s="87"/>
      <c r="D1172" s="84"/>
      <c r="E1172" s="1" t="s">
        <v>80</v>
      </c>
      <c r="F1172" s="2"/>
      <c r="G1172" s="60">
        <v>194</v>
      </c>
      <c r="H1172" s="72" t="str">
        <f t="shared" si="19"/>
        <v xml:space="preserve"> </v>
      </c>
      <c r="I1172" s="11">
        <v>29.381443298969</v>
      </c>
      <c r="J1172" s="3">
        <v>59.278350515463998</v>
      </c>
      <c r="K1172" s="3">
        <v>9.7938144329900005</v>
      </c>
      <c r="L1172" s="3">
        <v>1.5463917525769999</v>
      </c>
      <c r="M1172" s="14">
        <v>0</v>
      </c>
    </row>
    <row r="1173" spans="3:13" ht="36" x14ac:dyDescent="0.2">
      <c r="C1173" s="87"/>
      <c r="D1173" s="84"/>
      <c r="E1173" s="1" t="s">
        <v>81</v>
      </c>
      <c r="F1173" s="2"/>
      <c r="G1173" s="60">
        <v>50</v>
      </c>
      <c r="H1173" s="72" t="str">
        <f t="shared" si="19"/>
        <v xml:space="preserve"> </v>
      </c>
      <c r="I1173" s="11">
        <v>32</v>
      </c>
      <c r="J1173" s="3">
        <v>58</v>
      </c>
      <c r="K1173" s="3">
        <v>10</v>
      </c>
      <c r="L1173" s="7">
        <v>0</v>
      </c>
      <c r="M1173" s="14">
        <v>0</v>
      </c>
    </row>
    <row r="1174" spans="3:13" ht="24" x14ac:dyDescent="0.2">
      <c r="C1174" s="87"/>
      <c r="D1174" s="84"/>
      <c r="E1174" s="1" t="s">
        <v>82</v>
      </c>
      <c r="F1174" s="2"/>
      <c r="G1174" s="60">
        <v>48</v>
      </c>
      <c r="H1174" s="72" t="str">
        <f t="shared" si="19"/>
        <v>*</v>
      </c>
      <c r="I1174" s="11">
        <v>75</v>
      </c>
      <c r="J1174" s="3">
        <v>25</v>
      </c>
      <c r="K1174" s="7">
        <v>0</v>
      </c>
      <c r="L1174" s="7">
        <v>0</v>
      </c>
      <c r="M1174" s="14">
        <v>0</v>
      </c>
    </row>
    <row r="1175" spans="3:13" x14ac:dyDescent="0.2">
      <c r="C1175" s="87"/>
      <c r="D1175" s="84"/>
      <c r="E1175" s="1" t="s">
        <v>83</v>
      </c>
      <c r="F1175" s="2"/>
      <c r="G1175" s="60">
        <v>46</v>
      </c>
      <c r="H1175" s="72" t="str">
        <f t="shared" si="19"/>
        <v>*</v>
      </c>
      <c r="I1175" s="11">
        <v>8.6956521739130004</v>
      </c>
      <c r="J1175" s="3">
        <v>36.956521739129997</v>
      </c>
      <c r="K1175" s="3">
        <v>41.304347826087003</v>
      </c>
      <c r="L1175" s="3">
        <v>13.04347826087</v>
      </c>
      <c r="M1175" s="14">
        <v>0</v>
      </c>
    </row>
    <row r="1176" spans="3:13" x14ac:dyDescent="0.2">
      <c r="C1176" s="87"/>
      <c r="D1176" s="84"/>
      <c r="E1176" s="1" t="s">
        <v>32</v>
      </c>
      <c r="F1176" s="2"/>
      <c r="G1176" s="60">
        <v>65</v>
      </c>
      <c r="H1176" s="72" t="str">
        <f t="shared" si="19"/>
        <v xml:space="preserve"> </v>
      </c>
      <c r="I1176" s="11">
        <v>13.846153846153999</v>
      </c>
      <c r="J1176" s="3">
        <v>47.692307692307999</v>
      </c>
      <c r="K1176" s="3">
        <v>24.615384615385</v>
      </c>
      <c r="L1176" s="3">
        <v>7.6923076923079998</v>
      </c>
      <c r="M1176" s="8">
        <v>6.1538461538459996</v>
      </c>
    </row>
    <row r="1177" spans="3:13" x14ac:dyDescent="0.2">
      <c r="C1177" s="88" t="s">
        <v>84</v>
      </c>
      <c r="D1177" s="83" t="s">
        <v>17</v>
      </c>
      <c r="E1177" s="6" t="s">
        <v>85</v>
      </c>
      <c r="F1177" s="5"/>
      <c r="G1177" s="59">
        <v>315</v>
      </c>
      <c r="H1177" s="71" t="str">
        <f t="shared" si="19"/>
        <v xml:space="preserve"> </v>
      </c>
      <c r="I1177" s="12">
        <v>30.476190476189998</v>
      </c>
      <c r="J1177" s="4">
        <v>58.730158730158998</v>
      </c>
      <c r="K1177" s="4">
        <v>8.5714285714289993</v>
      </c>
      <c r="L1177" s="4">
        <v>1.269841269841</v>
      </c>
      <c r="M1177" s="13">
        <v>0.95238095238099996</v>
      </c>
    </row>
    <row r="1178" spans="3:13" x14ac:dyDescent="0.2">
      <c r="C1178" s="87"/>
      <c r="D1178" s="84"/>
      <c r="E1178" s="1" t="s">
        <v>86</v>
      </c>
      <c r="F1178" s="2"/>
      <c r="G1178" s="60">
        <v>493</v>
      </c>
      <c r="H1178" s="72" t="str">
        <f t="shared" si="19"/>
        <v xml:space="preserve"> </v>
      </c>
      <c r="I1178" s="11">
        <v>15.415821501013999</v>
      </c>
      <c r="J1178" s="3">
        <v>67.139959432048997</v>
      </c>
      <c r="K1178" s="3">
        <v>15.415821501013999</v>
      </c>
      <c r="L1178" s="3">
        <v>1.8255578093310001</v>
      </c>
      <c r="M1178" s="8">
        <v>0.20283975659199999</v>
      </c>
    </row>
    <row r="1179" spans="3:13" x14ac:dyDescent="0.2">
      <c r="C1179" s="87"/>
      <c r="D1179" s="84"/>
      <c r="E1179" s="1" t="s">
        <v>87</v>
      </c>
      <c r="F1179" s="2"/>
      <c r="G1179" s="60">
        <v>981</v>
      </c>
      <c r="H1179" s="72" t="str">
        <f t="shared" si="19"/>
        <v xml:space="preserve"> </v>
      </c>
      <c r="I1179" s="11">
        <v>9.6839959225280001</v>
      </c>
      <c r="J1179" s="3">
        <v>56.269113149847001</v>
      </c>
      <c r="K1179" s="3">
        <v>28.440366972477001</v>
      </c>
      <c r="L1179" s="3">
        <v>5.3007135575940003</v>
      </c>
      <c r="M1179" s="8">
        <v>0.30581039755400002</v>
      </c>
    </row>
    <row r="1180" spans="3:13" x14ac:dyDescent="0.2">
      <c r="C1180" s="87"/>
      <c r="D1180" s="84"/>
      <c r="E1180" s="1" t="s">
        <v>88</v>
      </c>
      <c r="F1180" s="2"/>
      <c r="G1180" s="60">
        <v>525</v>
      </c>
      <c r="H1180" s="72" t="str">
        <f t="shared" si="19"/>
        <v xml:space="preserve"> </v>
      </c>
      <c r="I1180" s="11">
        <v>5.5238095238099998</v>
      </c>
      <c r="J1180" s="3">
        <v>44.571428571429003</v>
      </c>
      <c r="K1180" s="3">
        <v>34.666666666666998</v>
      </c>
      <c r="L1180" s="3">
        <v>15.047619047618999</v>
      </c>
      <c r="M1180" s="8">
        <v>0.19047619047600001</v>
      </c>
    </row>
    <row r="1181" spans="3:13" x14ac:dyDescent="0.2">
      <c r="C1181" s="87"/>
      <c r="D1181" s="84"/>
      <c r="E1181" s="1" t="s">
        <v>89</v>
      </c>
      <c r="F1181" s="2"/>
      <c r="G1181" s="60">
        <v>113</v>
      </c>
      <c r="H1181" s="72" t="str">
        <f t="shared" si="19"/>
        <v xml:space="preserve"> </v>
      </c>
      <c r="I1181" s="11">
        <v>5.3097345132739999</v>
      </c>
      <c r="J1181" s="3">
        <v>38.053097345132997</v>
      </c>
      <c r="K1181" s="3">
        <v>25.663716814158999</v>
      </c>
      <c r="L1181" s="3">
        <v>30.973451327433999</v>
      </c>
      <c r="M1181" s="14">
        <v>0</v>
      </c>
    </row>
    <row r="1182" spans="3:13" x14ac:dyDescent="0.2">
      <c r="C1182" s="87"/>
      <c r="D1182" s="84"/>
      <c r="E1182" s="1" t="s">
        <v>32</v>
      </c>
      <c r="F1182" s="2"/>
      <c r="G1182" s="60">
        <v>8</v>
      </c>
      <c r="H1182" s="72" t="str">
        <f t="shared" si="19"/>
        <v>*</v>
      </c>
      <c r="I1182" s="11">
        <v>12.5</v>
      </c>
      <c r="J1182" s="3">
        <v>25</v>
      </c>
      <c r="K1182" s="3">
        <v>37.5</v>
      </c>
      <c r="L1182" s="3">
        <v>25</v>
      </c>
      <c r="M1182" s="14">
        <v>0</v>
      </c>
    </row>
    <row r="1183" spans="3:13" ht="24" x14ac:dyDescent="0.2">
      <c r="C1183" s="88" t="s">
        <v>90</v>
      </c>
      <c r="D1183" s="83" t="s">
        <v>17</v>
      </c>
      <c r="E1183" s="6" t="s">
        <v>91</v>
      </c>
      <c r="F1183" s="5"/>
      <c r="G1183" s="59">
        <v>608</v>
      </c>
      <c r="H1183" s="71" t="str">
        <f t="shared" si="19"/>
        <v xml:space="preserve"> </v>
      </c>
      <c r="I1183" s="12">
        <v>15.131578947368</v>
      </c>
      <c r="J1183" s="4">
        <v>52.302631578947</v>
      </c>
      <c r="K1183" s="4">
        <v>25.164473684211</v>
      </c>
      <c r="L1183" s="4">
        <v>7.0723684210529996</v>
      </c>
      <c r="M1183" s="13">
        <v>0.32894736842099997</v>
      </c>
    </row>
    <row r="1184" spans="3:13" ht="24" x14ac:dyDescent="0.2">
      <c r="C1184" s="87"/>
      <c r="D1184" s="84"/>
      <c r="E1184" s="1" t="s">
        <v>92</v>
      </c>
      <c r="F1184" s="2"/>
      <c r="G1184" s="60">
        <v>1036</v>
      </c>
      <c r="H1184" s="72" t="str">
        <f t="shared" si="19"/>
        <v xml:space="preserve"> </v>
      </c>
      <c r="I1184" s="11">
        <v>12.741312741312999</v>
      </c>
      <c r="J1184" s="3">
        <v>56.563706563707001</v>
      </c>
      <c r="K1184" s="3">
        <v>22.586872586873</v>
      </c>
      <c r="L1184" s="3">
        <v>7.7220077220079997</v>
      </c>
      <c r="M1184" s="8">
        <v>0.38610038610000003</v>
      </c>
    </row>
    <row r="1185" spans="2:20" ht="24" x14ac:dyDescent="0.2">
      <c r="C1185" s="87"/>
      <c r="D1185" s="84"/>
      <c r="E1185" s="1" t="s">
        <v>93</v>
      </c>
      <c r="F1185" s="2"/>
      <c r="G1185" s="60">
        <v>567</v>
      </c>
      <c r="H1185" s="72" t="str">
        <f t="shared" si="19"/>
        <v xml:space="preserve"> </v>
      </c>
      <c r="I1185" s="11">
        <v>10.582010582011</v>
      </c>
      <c r="J1185" s="3">
        <v>57.495590828924001</v>
      </c>
      <c r="K1185" s="3">
        <v>24.691358024690999</v>
      </c>
      <c r="L1185" s="3">
        <v>6.8783068783069998</v>
      </c>
      <c r="M1185" s="8">
        <v>0.35273368606700001</v>
      </c>
    </row>
    <row r="1186" spans="2:20" x14ac:dyDescent="0.2">
      <c r="C1186" s="87"/>
      <c r="D1186" s="84"/>
      <c r="E1186" s="1" t="s">
        <v>94</v>
      </c>
      <c r="F1186" s="2"/>
      <c r="G1186" s="60">
        <v>224</v>
      </c>
      <c r="H1186" s="72" t="str">
        <f t="shared" si="19"/>
        <v xml:space="preserve"> </v>
      </c>
      <c r="I1186" s="11">
        <v>8.4821428571429998</v>
      </c>
      <c r="J1186" s="3">
        <v>52.232142857143003</v>
      </c>
      <c r="K1186" s="3">
        <v>30.803571428571001</v>
      </c>
      <c r="L1186" s="3">
        <v>8.4821428571429998</v>
      </c>
      <c r="M1186" s="14">
        <v>0</v>
      </c>
    </row>
    <row r="1187" spans="2:20" x14ac:dyDescent="0.2">
      <c r="C1187" s="88" t="s">
        <v>95</v>
      </c>
      <c r="D1187" s="83" t="s">
        <v>17</v>
      </c>
      <c r="E1187" s="6" t="s">
        <v>96</v>
      </c>
      <c r="F1187" s="5"/>
      <c r="G1187" s="59">
        <v>308</v>
      </c>
      <c r="H1187" s="71" t="str">
        <f t="shared" si="19"/>
        <v xml:space="preserve"> </v>
      </c>
      <c r="I1187" s="12">
        <v>10.064935064935</v>
      </c>
      <c r="J1187" s="4">
        <v>53.896103896104002</v>
      </c>
      <c r="K1187" s="4">
        <v>28.571428571428999</v>
      </c>
      <c r="L1187" s="4">
        <v>7.1428571428570002</v>
      </c>
      <c r="M1187" s="13">
        <v>0.32467532467499999</v>
      </c>
    </row>
    <row r="1188" spans="2:20" x14ac:dyDescent="0.2">
      <c r="C1188" s="89"/>
      <c r="D1188" s="84"/>
      <c r="E1188" s="1" t="s">
        <v>97</v>
      </c>
      <c r="F1188" s="2"/>
      <c r="G1188" s="60">
        <v>728</v>
      </c>
      <c r="H1188" s="72" t="str">
        <f t="shared" si="19"/>
        <v xml:space="preserve"> </v>
      </c>
      <c r="I1188" s="11">
        <v>14.010989010989</v>
      </c>
      <c r="J1188" s="3">
        <v>57.692307692307999</v>
      </c>
      <c r="K1188" s="3">
        <v>20.329670329670002</v>
      </c>
      <c r="L1188" s="3">
        <v>7.4175824175820004</v>
      </c>
      <c r="M1188" s="8">
        <v>0.54945054945100003</v>
      </c>
    </row>
    <row r="1189" spans="2:20" ht="24" x14ac:dyDescent="0.2">
      <c r="C1189" s="89"/>
      <c r="D1189" s="84"/>
      <c r="E1189" s="1" t="s">
        <v>98</v>
      </c>
      <c r="F1189" s="2"/>
      <c r="G1189" s="60">
        <v>474</v>
      </c>
      <c r="H1189" s="72" t="str">
        <f t="shared" si="19"/>
        <v xml:space="preserve"> </v>
      </c>
      <c r="I1189" s="11">
        <v>14.135021097046</v>
      </c>
      <c r="J1189" s="3">
        <v>56.962025316456</v>
      </c>
      <c r="K1189" s="3">
        <v>23.417721518987001</v>
      </c>
      <c r="L1189" s="3">
        <v>5.4852320675110002</v>
      </c>
      <c r="M1189" s="14">
        <v>0</v>
      </c>
    </row>
    <row r="1190" spans="2:20" x14ac:dyDescent="0.2">
      <c r="C1190" s="89"/>
      <c r="D1190" s="84"/>
      <c r="E1190" s="1" t="s">
        <v>99</v>
      </c>
      <c r="F1190" s="2"/>
      <c r="G1190" s="60">
        <v>402</v>
      </c>
      <c r="H1190" s="72" t="str">
        <f t="shared" si="19"/>
        <v xml:space="preserve"> </v>
      </c>
      <c r="I1190" s="11">
        <v>12.686567164178999</v>
      </c>
      <c r="J1190" s="3">
        <v>53.233830845771003</v>
      </c>
      <c r="K1190" s="3">
        <v>26.368159203979999</v>
      </c>
      <c r="L1190" s="3">
        <v>7.7114427860700001</v>
      </c>
      <c r="M1190" s="14">
        <v>0</v>
      </c>
    </row>
    <row r="1191" spans="2:20" x14ac:dyDescent="0.2">
      <c r="C1191" s="89"/>
      <c r="D1191" s="84"/>
      <c r="E1191" s="1" t="s">
        <v>100</v>
      </c>
      <c r="F1191" s="2"/>
      <c r="G1191" s="60">
        <v>231</v>
      </c>
      <c r="H1191" s="72" t="str">
        <f t="shared" si="19"/>
        <v xml:space="preserve"> </v>
      </c>
      <c r="I1191" s="11">
        <v>9.5238095238099998</v>
      </c>
      <c r="J1191" s="3">
        <v>56.277056277055998</v>
      </c>
      <c r="K1191" s="3">
        <v>24.242424242424001</v>
      </c>
      <c r="L1191" s="3">
        <v>9.5238095238099998</v>
      </c>
      <c r="M1191" s="8">
        <v>0.43290043290000002</v>
      </c>
    </row>
    <row r="1192" spans="2:20" x14ac:dyDescent="0.2">
      <c r="C1192" s="90"/>
      <c r="D1192" s="85"/>
      <c r="E1192" s="29" t="s">
        <v>101</v>
      </c>
      <c r="F1192" s="28"/>
      <c r="G1192" s="61">
        <v>292</v>
      </c>
      <c r="H1192" s="73" t="str">
        <f t="shared" si="19"/>
        <v xml:space="preserve"> </v>
      </c>
      <c r="I1192" s="35">
        <v>10.273972602740001</v>
      </c>
      <c r="J1192" s="16">
        <v>50.342465753425003</v>
      </c>
      <c r="K1192" s="16">
        <v>29.794520547945002</v>
      </c>
      <c r="L1192" s="16">
        <v>8.9041095890409991</v>
      </c>
      <c r="M1192" s="36">
        <v>0.68493150684899995</v>
      </c>
    </row>
    <row r="1193" spans="2:20" x14ac:dyDescent="0.2">
      <c r="G1193" s="62"/>
      <c r="H1193" s="74"/>
    </row>
    <row r="1194" spans="2:20" x14ac:dyDescent="0.2">
      <c r="B1194" s="25" t="str">
        <f xml:space="preserve"> HYPERLINK("#'目次'!B17", "[11]")</f>
        <v>[11]</v>
      </c>
      <c r="C1194" s="17" t="s">
        <v>146</v>
      </c>
      <c r="G1194" s="62"/>
      <c r="H1194" s="74"/>
    </row>
    <row r="1195" spans="2:20" x14ac:dyDescent="0.2">
      <c r="G1195" s="62"/>
      <c r="H1195" s="74"/>
    </row>
    <row r="1196" spans="2:20" x14ac:dyDescent="0.2">
      <c r="G1196" s="62"/>
      <c r="H1196" s="74"/>
    </row>
    <row r="1197" spans="2:20" x14ac:dyDescent="0.2">
      <c r="C1197" s="17" t="s">
        <v>12</v>
      </c>
      <c r="G1197" s="62"/>
      <c r="H1197" s="74"/>
    </row>
    <row r="1198" spans="2:20" ht="24" x14ac:dyDescent="0.2">
      <c r="C1198" s="91"/>
      <c r="D1198" s="92"/>
      <c r="E1198" s="92"/>
      <c r="F1198" s="92"/>
      <c r="G1198" s="56" t="s">
        <v>13</v>
      </c>
      <c r="H1198" s="68"/>
      <c r="I1198" s="22" t="s">
        <v>147</v>
      </c>
      <c r="J1198" s="10" t="s">
        <v>148</v>
      </c>
      <c r="K1198" s="10" t="s">
        <v>149</v>
      </c>
      <c r="L1198" s="10" t="s">
        <v>150</v>
      </c>
      <c r="M1198" s="10" t="s">
        <v>151</v>
      </c>
      <c r="N1198" s="10" t="s">
        <v>152</v>
      </c>
      <c r="O1198" s="10" t="s">
        <v>153</v>
      </c>
      <c r="P1198" s="10" t="s">
        <v>154</v>
      </c>
      <c r="Q1198" s="10" t="s">
        <v>155</v>
      </c>
      <c r="R1198" s="10" t="s">
        <v>156</v>
      </c>
      <c r="S1198" s="10" t="s">
        <v>83</v>
      </c>
      <c r="T1198" s="23" t="s">
        <v>32</v>
      </c>
    </row>
    <row r="1199" spans="2:20" x14ac:dyDescent="0.2">
      <c r="C1199" s="93"/>
      <c r="D1199" s="94"/>
      <c r="E1199" s="94"/>
      <c r="F1199" s="94"/>
      <c r="G1199" s="57"/>
      <c r="H1199" s="69"/>
      <c r="I1199" s="26"/>
      <c r="J1199" s="9"/>
      <c r="K1199" s="9"/>
      <c r="L1199" s="9"/>
      <c r="M1199" s="9"/>
      <c r="N1199" s="9"/>
      <c r="O1199" s="9"/>
      <c r="P1199" s="9"/>
      <c r="Q1199" s="9"/>
      <c r="R1199" s="9"/>
      <c r="S1199" s="9"/>
      <c r="T1199" s="24"/>
    </row>
    <row r="1200" spans="2:20" x14ac:dyDescent="0.2">
      <c r="C1200" s="31"/>
      <c r="D1200" s="33"/>
      <c r="E1200" s="32" t="s">
        <v>13</v>
      </c>
      <c r="F1200" s="30"/>
      <c r="G1200" s="58">
        <v>2435</v>
      </c>
      <c r="H1200" s="70" t="str">
        <f t="shared" ref="H1200:H1263" si="20">IF(G1200&lt;49,"*"," ")</f>
        <v xml:space="preserve"> </v>
      </c>
      <c r="I1200" s="15">
        <v>2.1355236139630001</v>
      </c>
      <c r="J1200" s="15">
        <v>7.6386036960989996</v>
      </c>
      <c r="K1200" s="15">
        <v>13.798767967146</v>
      </c>
      <c r="L1200" s="15">
        <v>16.878850102668999</v>
      </c>
      <c r="M1200" s="15">
        <v>17.453798767967001</v>
      </c>
      <c r="N1200" s="15">
        <v>13.470225872689999</v>
      </c>
      <c r="O1200" s="15">
        <v>12.073921971253</v>
      </c>
      <c r="P1200" s="15">
        <v>7.9671457905540004</v>
      </c>
      <c r="Q1200" s="15">
        <v>2.0533880903489998</v>
      </c>
      <c r="R1200" s="15">
        <v>1.971252566735</v>
      </c>
      <c r="S1200" s="15">
        <v>1.889117043121</v>
      </c>
      <c r="T1200" s="34">
        <v>2.6694045174540002</v>
      </c>
    </row>
    <row r="1201" spans="3:20" x14ac:dyDescent="0.2">
      <c r="C1201" s="86" t="s">
        <v>16</v>
      </c>
      <c r="D1201" s="83" t="s">
        <v>17</v>
      </c>
      <c r="E1201" s="6" t="s">
        <v>14</v>
      </c>
      <c r="F1201" s="5"/>
      <c r="G1201" s="59">
        <v>1188</v>
      </c>
      <c r="H1201" s="71" t="str">
        <f t="shared" si="20"/>
        <v xml:space="preserve"> </v>
      </c>
      <c r="I1201" s="12">
        <v>1.010101010101</v>
      </c>
      <c r="J1201" s="4">
        <v>5.6397306397309999</v>
      </c>
      <c r="K1201" s="4">
        <v>11.868686868687</v>
      </c>
      <c r="L1201" s="4">
        <v>16.835016835017001</v>
      </c>
      <c r="M1201" s="4">
        <v>17.340067340067002</v>
      </c>
      <c r="N1201" s="4">
        <v>15.572390572391001</v>
      </c>
      <c r="O1201" s="4">
        <v>14.983164983165</v>
      </c>
      <c r="P1201" s="4">
        <v>9.0909090909089993</v>
      </c>
      <c r="Q1201" s="4">
        <v>2.6094276094279998</v>
      </c>
      <c r="R1201" s="4">
        <v>2.8619528619530001</v>
      </c>
      <c r="S1201" s="4">
        <v>1.2626262626260001</v>
      </c>
      <c r="T1201" s="13">
        <v>0.92592592592599998</v>
      </c>
    </row>
    <row r="1202" spans="3:20" x14ac:dyDescent="0.2">
      <c r="C1202" s="87"/>
      <c r="D1202" s="84"/>
      <c r="E1202" s="1" t="s">
        <v>15</v>
      </c>
      <c r="F1202" s="2"/>
      <c r="G1202" s="60">
        <v>1247</v>
      </c>
      <c r="H1202" s="72" t="str">
        <f t="shared" si="20"/>
        <v xml:space="preserve"> </v>
      </c>
      <c r="I1202" s="11">
        <v>3.2076984763429999</v>
      </c>
      <c r="J1202" s="3">
        <v>9.5429029671209999</v>
      </c>
      <c r="K1202" s="3">
        <v>15.637530072173</v>
      </c>
      <c r="L1202" s="3">
        <v>16.920609462710999</v>
      </c>
      <c r="M1202" s="3">
        <v>17.562149157979</v>
      </c>
      <c r="N1202" s="3">
        <v>11.467522052927</v>
      </c>
      <c r="O1202" s="3">
        <v>9.3023255813949994</v>
      </c>
      <c r="P1202" s="3">
        <v>6.8965517241379999</v>
      </c>
      <c r="Q1202" s="3">
        <v>1.523656776263</v>
      </c>
      <c r="R1202" s="3">
        <v>1.1226944667200001</v>
      </c>
      <c r="S1202" s="3">
        <v>2.4859663191660002</v>
      </c>
      <c r="T1202" s="8">
        <v>4.3303929430629999</v>
      </c>
    </row>
    <row r="1203" spans="3:20" x14ac:dyDescent="0.2">
      <c r="C1203" s="88" t="s">
        <v>18</v>
      </c>
      <c r="D1203" s="88" t="s">
        <v>19</v>
      </c>
      <c r="E1203" s="6" t="s">
        <v>20</v>
      </c>
      <c r="F1203" s="5"/>
      <c r="G1203" s="59">
        <v>386</v>
      </c>
      <c r="H1203" s="71" t="str">
        <f t="shared" si="20"/>
        <v xml:space="preserve"> </v>
      </c>
      <c r="I1203" s="12">
        <v>1.554404145078</v>
      </c>
      <c r="J1203" s="4">
        <v>5.6994818652849997</v>
      </c>
      <c r="K1203" s="4">
        <v>7.5129533678760003</v>
      </c>
      <c r="L1203" s="4">
        <v>10.621761658031</v>
      </c>
      <c r="M1203" s="4">
        <v>15.80310880829</v>
      </c>
      <c r="N1203" s="4">
        <v>12.953367875648</v>
      </c>
      <c r="O1203" s="4">
        <v>16.580310880829</v>
      </c>
      <c r="P1203" s="4">
        <v>16.321243523315999</v>
      </c>
      <c r="Q1203" s="4">
        <v>4.922279792746</v>
      </c>
      <c r="R1203" s="4">
        <v>4.6632124352330004</v>
      </c>
      <c r="S1203" s="4">
        <v>1.813471502591</v>
      </c>
      <c r="T1203" s="13">
        <v>1.554404145078</v>
      </c>
    </row>
    <row r="1204" spans="3:20" x14ac:dyDescent="0.2">
      <c r="C1204" s="87"/>
      <c r="D1204" s="89"/>
      <c r="E1204" s="1" t="s">
        <v>21</v>
      </c>
      <c r="F1204" s="2"/>
      <c r="G1204" s="60">
        <v>484</v>
      </c>
      <c r="H1204" s="72" t="str">
        <f t="shared" si="20"/>
        <v xml:space="preserve"> </v>
      </c>
      <c r="I1204" s="11">
        <v>2.0661157024789998</v>
      </c>
      <c r="J1204" s="3">
        <v>5.3719008264459998</v>
      </c>
      <c r="K1204" s="3">
        <v>11.363636363635999</v>
      </c>
      <c r="L1204" s="3">
        <v>15.082644628099001</v>
      </c>
      <c r="M1204" s="3">
        <v>16.942148760331001</v>
      </c>
      <c r="N1204" s="3">
        <v>14.876033057851</v>
      </c>
      <c r="O1204" s="3">
        <v>16.735537190083001</v>
      </c>
      <c r="P1204" s="3">
        <v>11.157024793388</v>
      </c>
      <c r="Q1204" s="3">
        <v>1.859504132231</v>
      </c>
      <c r="R1204" s="3">
        <v>2.4793388429749998</v>
      </c>
      <c r="S1204" s="3">
        <v>0.82644628099200002</v>
      </c>
      <c r="T1204" s="8">
        <v>1.239669421488</v>
      </c>
    </row>
    <row r="1205" spans="3:20" x14ac:dyDescent="0.2">
      <c r="C1205" s="87"/>
      <c r="D1205" s="89"/>
      <c r="E1205" s="1" t="s">
        <v>22</v>
      </c>
      <c r="F1205" s="2"/>
      <c r="G1205" s="60">
        <v>626</v>
      </c>
      <c r="H1205" s="72" t="str">
        <f t="shared" si="20"/>
        <v xml:space="preserve"> </v>
      </c>
      <c r="I1205" s="11">
        <v>1.4376996805110001</v>
      </c>
      <c r="J1205" s="3">
        <v>5.9105431309899998</v>
      </c>
      <c r="K1205" s="3">
        <v>15.654952076677001</v>
      </c>
      <c r="L1205" s="3">
        <v>18.370607028754002</v>
      </c>
      <c r="M1205" s="3">
        <v>21.086261980831001</v>
      </c>
      <c r="N1205" s="3">
        <v>13.578274760383</v>
      </c>
      <c r="O1205" s="3">
        <v>11.022364217252001</v>
      </c>
      <c r="P1205" s="3">
        <v>6.7092651757189996</v>
      </c>
      <c r="Q1205" s="3">
        <v>1.757188498403</v>
      </c>
      <c r="R1205" s="3">
        <v>1.277955271565</v>
      </c>
      <c r="S1205" s="3">
        <v>1.11821086262</v>
      </c>
      <c r="T1205" s="8">
        <v>2.076677316294</v>
      </c>
    </row>
    <row r="1206" spans="3:20" x14ac:dyDescent="0.2">
      <c r="C1206" s="87"/>
      <c r="D1206" s="89"/>
      <c r="E1206" s="1" t="s">
        <v>23</v>
      </c>
      <c r="F1206" s="2"/>
      <c r="G1206" s="60">
        <v>400</v>
      </c>
      <c r="H1206" s="72" t="str">
        <f t="shared" si="20"/>
        <v xml:space="preserve"> </v>
      </c>
      <c r="I1206" s="11">
        <v>1.25</v>
      </c>
      <c r="J1206" s="3">
        <v>8.75</v>
      </c>
      <c r="K1206" s="3">
        <v>16</v>
      </c>
      <c r="L1206" s="3">
        <v>20.5</v>
      </c>
      <c r="M1206" s="3">
        <v>18</v>
      </c>
      <c r="N1206" s="3">
        <v>15</v>
      </c>
      <c r="O1206" s="3">
        <v>9.25</v>
      </c>
      <c r="P1206" s="3">
        <v>4.75</v>
      </c>
      <c r="Q1206" s="3">
        <v>1.5</v>
      </c>
      <c r="R1206" s="3">
        <v>1</v>
      </c>
      <c r="S1206" s="3">
        <v>1.75</v>
      </c>
      <c r="T1206" s="8">
        <v>2.25</v>
      </c>
    </row>
    <row r="1207" spans="3:20" x14ac:dyDescent="0.2">
      <c r="C1207" s="87"/>
      <c r="D1207" s="89"/>
      <c r="E1207" s="1" t="s">
        <v>24</v>
      </c>
      <c r="F1207" s="2"/>
      <c r="G1207" s="60">
        <v>539</v>
      </c>
      <c r="H1207" s="72" t="str">
        <f t="shared" si="20"/>
        <v xml:space="preserve"> </v>
      </c>
      <c r="I1207" s="11">
        <v>4.0816326530609999</v>
      </c>
      <c r="J1207" s="3">
        <v>12.244897959184</v>
      </c>
      <c r="K1207" s="3">
        <v>16.697588126159999</v>
      </c>
      <c r="L1207" s="3">
        <v>18.552875695733</v>
      </c>
      <c r="M1207" s="3">
        <v>14.471243042672</v>
      </c>
      <c r="N1207" s="3">
        <v>11.317254174397</v>
      </c>
      <c r="O1207" s="3">
        <v>7.9777365491649999</v>
      </c>
      <c r="P1207" s="3">
        <v>2.9684601113169999</v>
      </c>
      <c r="Q1207" s="3">
        <v>0.92764378478700005</v>
      </c>
      <c r="R1207" s="3">
        <v>1.1131725417439999</v>
      </c>
      <c r="S1207" s="3">
        <v>3.896103896104</v>
      </c>
      <c r="T1207" s="8">
        <v>5.751391465677</v>
      </c>
    </row>
    <row r="1208" spans="3:20" x14ac:dyDescent="0.2">
      <c r="C1208" s="87"/>
      <c r="D1208" s="89"/>
      <c r="E1208" s="1" t="s">
        <v>25</v>
      </c>
      <c r="F1208" s="2"/>
      <c r="G1208" s="60">
        <v>2049</v>
      </c>
      <c r="H1208" s="72" t="str">
        <f t="shared" si="20"/>
        <v xml:space="preserve"> </v>
      </c>
      <c r="I1208" s="11">
        <v>2.2449975597849998</v>
      </c>
      <c r="J1208" s="3">
        <v>8.0039043435820005</v>
      </c>
      <c r="K1208" s="3">
        <v>14.982918496828001</v>
      </c>
      <c r="L1208" s="3">
        <v>18.057589067837998</v>
      </c>
      <c r="M1208" s="3">
        <v>17.764763299169999</v>
      </c>
      <c r="N1208" s="3">
        <v>13.567593948267</v>
      </c>
      <c r="O1208" s="3">
        <v>11.224987798926</v>
      </c>
      <c r="P1208" s="3">
        <v>6.3933626159100001</v>
      </c>
      <c r="Q1208" s="3">
        <v>1.5129331381160001</v>
      </c>
      <c r="R1208" s="3">
        <v>1.464128843338</v>
      </c>
      <c r="S1208" s="3">
        <v>1.90336749634</v>
      </c>
      <c r="T1208" s="8">
        <v>2.8794533918980001</v>
      </c>
    </row>
    <row r="1209" spans="3:20" x14ac:dyDescent="0.2">
      <c r="C1209" s="87"/>
      <c r="D1209" s="89"/>
      <c r="E1209" s="1" t="s">
        <v>26</v>
      </c>
      <c r="F1209" s="2"/>
      <c r="G1209" s="60">
        <v>939</v>
      </c>
      <c r="H1209" s="72" t="str">
        <f t="shared" si="20"/>
        <v xml:space="preserve"> </v>
      </c>
      <c r="I1209" s="11">
        <v>2.8753993610220001</v>
      </c>
      <c r="J1209" s="3">
        <v>10.756123535676</v>
      </c>
      <c r="K1209" s="3">
        <v>16.400425985091001</v>
      </c>
      <c r="L1209" s="3">
        <v>19.382321618742999</v>
      </c>
      <c r="M1209" s="3">
        <v>15.974440894569</v>
      </c>
      <c r="N1209" s="3">
        <v>12.886048988284999</v>
      </c>
      <c r="O1209" s="3">
        <v>8.5197018104370006</v>
      </c>
      <c r="P1209" s="3">
        <v>3.727369542066</v>
      </c>
      <c r="Q1209" s="3">
        <v>1.1714589989349999</v>
      </c>
      <c r="R1209" s="3">
        <v>1.0649627263050001</v>
      </c>
      <c r="S1209" s="3">
        <v>2.981895633653</v>
      </c>
      <c r="T1209" s="8">
        <v>4.2598509052180002</v>
      </c>
    </row>
    <row r="1210" spans="3:20" x14ac:dyDescent="0.2">
      <c r="C1210" s="87"/>
      <c r="D1210" s="88" t="s">
        <v>14</v>
      </c>
      <c r="E1210" s="6" t="s">
        <v>20</v>
      </c>
      <c r="F1210" s="5"/>
      <c r="G1210" s="59">
        <v>204</v>
      </c>
      <c r="H1210" s="71" t="str">
        <f t="shared" si="20"/>
        <v xml:space="preserve"> </v>
      </c>
      <c r="I1210" s="12">
        <v>2.4509803921570001</v>
      </c>
      <c r="J1210" s="4">
        <v>5.8823529411760003</v>
      </c>
      <c r="K1210" s="4">
        <v>6.8627450980390003</v>
      </c>
      <c r="L1210" s="4">
        <v>11.764705882353001</v>
      </c>
      <c r="M1210" s="4">
        <v>12.254901960784</v>
      </c>
      <c r="N1210" s="4">
        <v>16.666666666666998</v>
      </c>
      <c r="O1210" s="4">
        <v>17.156862745098</v>
      </c>
      <c r="P1210" s="4">
        <v>13.235294117646999</v>
      </c>
      <c r="Q1210" s="4">
        <v>5.3921568627449998</v>
      </c>
      <c r="R1210" s="4">
        <v>5.3921568627449998</v>
      </c>
      <c r="S1210" s="4">
        <v>2.9411764705880001</v>
      </c>
      <c r="T1210" s="27">
        <v>0</v>
      </c>
    </row>
    <row r="1211" spans="3:20" x14ac:dyDescent="0.2">
      <c r="C1211" s="87"/>
      <c r="D1211" s="89"/>
      <c r="E1211" s="1" t="s">
        <v>21</v>
      </c>
      <c r="F1211" s="2"/>
      <c r="G1211" s="60">
        <v>254</v>
      </c>
      <c r="H1211" s="72" t="str">
        <f t="shared" si="20"/>
        <v xml:space="preserve"> </v>
      </c>
      <c r="I1211" s="11">
        <v>0.78740157480299999</v>
      </c>
      <c r="J1211" s="3">
        <v>3.9370078740159999</v>
      </c>
      <c r="K1211" s="3">
        <v>11.023622047244</v>
      </c>
      <c r="L1211" s="3">
        <v>13.779527559054999</v>
      </c>
      <c r="M1211" s="3">
        <v>16.141732283465</v>
      </c>
      <c r="N1211" s="3">
        <v>12.992125984252</v>
      </c>
      <c r="O1211" s="3">
        <v>20.078740157479999</v>
      </c>
      <c r="P1211" s="3">
        <v>13.385826771653999</v>
      </c>
      <c r="Q1211" s="3">
        <v>2.3622047244090001</v>
      </c>
      <c r="R1211" s="3">
        <v>4.3307086614169998</v>
      </c>
      <c r="S1211" s="3">
        <v>0.78740157480299999</v>
      </c>
      <c r="T1211" s="8">
        <v>0.39370078740199999</v>
      </c>
    </row>
    <row r="1212" spans="3:20" x14ac:dyDescent="0.2">
      <c r="C1212" s="87"/>
      <c r="D1212" s="89"/>
      <c r="E1212" s="1" t="s">
        <v>22</v>
      </c>
      <c r="F1212" s="2"/>
      <c r="G1212" s="60">
        <v>311</v>
      </c>
      <c r="H1212" s="72" t="str">
        <f t="shared" si="20"/>
        <v xml:space="preserve"> </v>
      </c>
      <c r="I1212" s="11">
        <v>0.96463022507999996</v>
      </c>
      <c r="J1212" s="3">
        <v>4.8231511254020001</v>
      </c>
      <c r="K1212" s="3">
        <v>14.147909967845999</v>
      </c>
      <c r="L1212" s="3">
        <v>15.755627009646</v>
      </c>
      <c r="M1212" s="3">
        <v>21.864951768489</v>
      </c>
      <c r="N1212" s="3">
        <v>16.398713826367</v>
      </c>
      <c r="O1212" s="3">
        <v>12.861736334405</v>
      </c>
      <c r="P1212" s="3">
        <v>8.0385852090029992</v>
      </c>
      <c r="Q1212" s="3">
        <v>2.250803858521</v>
      </c>
      <c r="R1212" s="3">
        <v>1.6077170418010001</v>
      </c>
      <c r="S1212" s="3">
        <v>0.96463022507999996</v>
      </c>
      <c r="T1212" s="8">
        <v>0.32154340836</v>
      </c>
    </row>
    <row r="1213" spans="3:20" x14ac:dyDescent="0.2">
      <c r="C1213" s="87"/>
      <c r="D1213" s="89"/>
      <c r="E1213" s="1" t="s">
        <v>23</v>
      </c>
      <c r="F1213" s="2"/>
      <c r="G1213" s="60">
        <v>202</v>
      </c>
      <c r="H1213" s="72" t="str">
        <f t="shared" si="20"/>
        <v xml:space="preserve"> </v>
      </c>
      <c r="I1213" s="11">
        <v>0.49504950495</v>
      </c>
      <c r="J1213" s="3">
        <v>6.4356435643559999</v>
      </c>
      <c r="K1213" s="3">
        <v>12.871287128713</v>
      </c>
      <c r="L1213" s="3">
        <v>22.772277227722999</v>
      </c>
      <c r="M1213" s="3">
        <v>18.811881188118999</v>
      </c>
      <c r="N1213" s="3">
        <v>15.841584158416</v>
      </c>
      <c r="O1213" s="3">
        <v>11.386138613861</v>
      </c>
      <c r="P1213" s="3">
        <v>5.940594059406</v>
      </c>
      <c r="Q1213" s="3">
        <v>2.4752475247520001</v>
      </c>
      <c r="R1213" s="3">
        <v>1.485148514851</v>
      </c>
      <c r="S1213" s="3">
        <v>0.99009900990099997</v>
      </c>
      <c r="T1213" s="8">
        <v>0.49504950495</v>
      </c>
    </row>
    <row r="1214" spans="3:20" x14ac:dyDescent="0.2">
      <c r="C1214" s="87"/>
      <c r="D1214" s="89"/>
      <c r="E1214" s="1" t="s">
        <v>24</v>
      </c>
      <c r="F1214" s="2"/>
      <c r="G1214" s="60">
        <v>217</v>
      </c>
      <c r="H1214" s="72" t="str">
        <f t="shared" si="20"/>
        <v xml:space="preserve"> </v>
      </c>
      <c r="I1214" s="11">
        <v>0.46082949308799998</v>
      </c>
      <c r="J1214" s="3">
        <v>7.8341013824879999</v>
      </c>
      <c r="K1214" s="3">
        <v>13.364055299539</v>
      </c>
      <c r="L1214" s="3">
        <v>21.198156682027999</v>
      </c>
      <c r="M1214" s="3">
        <v>15.668202764977</v>
      </c>
      <c r="N1214" s="3">
        <v>16.129032258064999</v>
      </c>
      <c r="O1214" s="3">
        <v>13.364055299539</v>
      </c>
      <c r="P1214" s="3">
        <v>4.6082949308760002</v>
      </c>
      <c r="Q1214" s="3">
        <v>0.92165898617499997</v>
      </c>
      <c r="R1214" s="3">
        <v>1.8433179723499999</v>
      </c>
      <c r="S1214" s="3">
        <v>0.92165898617499997</v>
      </c>
      <c r="T1214" s="8">
        <v>3.6866359446999999</v>
      </c>
    </row>
    <row r="1215" spans="3:20" x14ac:dyDescent="0.2">
      <c r="C1215" s="87"/>
      <c r="D1215" s="89"/>
      <c r="E1215" s="1" t="s">
        <v>25</v>
      </c>
      <c r="F1215" s="2"/>
      <c r="G1215" s="60">
        <v>984</v>
      </c>
      <c r="H1215" s="72" t="str">
        <f t="shared" si="20"/>
        <v xml:space="preserve"> </v>
      </c>
      <c r="I1215" s="11">
        <v>0.71138211382100003</v>
      </c>
      <c r="J1215" s="3">
        <v>5.5894308943090003</v>
      </c>
      <c r="K1215" s="3">
        <v>12.906504065041</v>
      </c>
      <c r="L1215" s="3">
        <v>17.886178861788999</v>
      </c>
      <c r="M1215" s="3">
        <v>18.394308943089001</v>
      </c>
      <c r="N1215" s="3">
        <v>15.345528455285001</v>
      </c>
      <c r="O1215" s="3">
        <v>14.532520325203</v>
      </c>
      <c r="P1215" s="3">
        <v>8.2317073170730009</v>
      </c>
      <c r="Q1215" s="3">
        <v>2.032520325203</v>
      </c>
      <c r="R1215" s="3">
        <v>2.3373983739840001</v>
      </c>
      <c r="S1215" s="3">
        <v>0.91463414634100004</v>
      </c>
      <c r="T1215" s="8">
        <v>1.117886178862</v>
      </c>
    </row>
    <row r="1216" spans="3:20" x14ac:dyDescent="0.2">
      <c r="C1216" s="87"/>
      <c r="D1216" s="89"/>
      <c r="E1216" s="1" t="s">
        <v>26</v>
      </c>
      <c r="F1216" s="2"/>
      <c r="G1216" s="60">
        <v>419</v>
      </c>
      <c r="H1216" s="72" t="str">
        <f t="shared" si="20"/>
        <v xml:space="preserve"> </v>
      </c>
      <c r="I1216" s="11">
        <v>0.47732696897400001</v>
      </c>
      <c r="J1216" s="3">
        <v>7.1599045346060004</v>
      </c>
      <c r="K1216" s="3">
        <v>13.126491646778</v>
      </c>
      <c r="L1216" s="3">
        <v>21.957040572792</v>
      </c>
      <c r="M1216" s="3">
        <v>17.183770883055001</v>
      </c>
      <c r="N1216" s="3">
        <v>15.990453460621</v>
      </c>
      <c r="O1216" s="3">
        <v>12.410501193317</v>
      </c>
      <c r="P1216" s="3">
        <v>5.2505966587110002</v>
      </c>
      <c r="Q1216" s="3">
        <v>1.670644391408</v>
      </c>
      <c r="R1216" s="3">
        <v>1.670644391408</v>
      </c>
      <c r="S1216" s="3">
        <v>0.95465393794700004</v>
      </c>
      <c r="T1216" s="8">
        <v>2.1479713603819999</v>
      </c>
    </row>
    <row r="1217" spans="3:20" x14ac:dyDescent="0.2">
      <c r="C1217" s="87"/>
      <c r="D1217" s="88" t="s">
        <v>15</v>
      </c>
      <c r="E1217" s="6" t="s">
        <v>20</v>
      </c>
      <c r="F1217" s="5"/>
      <c r="G1217" s="59">
        <v>182</v>
      </c>
      <c r="H1217" s="71" t="str">
        <f t="shared" si="20"/>
        <v xml:space="preserve"> </v>
      </c>
      <c r="I1217" s="12">
        <v>0.54945054945100003</v>
      </c>
      <c r="J1217" s="4">
        <v>5.4945054945049998</v>
      </c>
      <c r="K1217" s="4">
        <v>8.2417582417579993</v>
      </c>
      <c r="L1217" s="4">
        <v>9.3406593406590002</v>
      </c>
      <c r="M1217" s="4">
        <v>19.780219780220001</v>
      </c>
      <c r="N1217" s="4">
        <v>8.7912087912089998</v>
      </c>
      <c r="O1217" s="4">
        <v>15.934065934066</v>
      </c>
      <c r="P1217" s="4">
        <v>19.780219780220001</v>
      </c>
      <c r="Q1217" s="4">
        <v>4.3956043956039998</v>
      </c>
      <c r="R1217" s="4">
        <v>3.8461538461539999</v>
      </c>
      <c r="S1217" s="4">
        <v>0.54945054945100003</v>
      </c>
      <c r="T1217" s="13">
        <v>3.2967032967029999</v>
      </c>
    </row>
    <row r="1218" spans="3:20" x14ac:dyDescent="0.2">
      <c r="C1218" s="87"/>
      <c r="D1218" s="89"/>
      <c r="E1218" s="1" t="s">
        <v>21</v>
      </c>
      <c r="F1218" s="2"/>
      <c r="G1218" s="60">
        <v>230</v>
      </c>
      <c r="H1218" s="72" t="str">
        <f t="shared" si="20"/>
        <v xml:space="preserve"> </v>
      </c>
      <c r="I1218" s="11">
        <v>3.4782608695650001</v>
      </c>
      <c r="J1218" s="3">
        <v>6.9565217391300003</v>
      </c>
      <c r="K1218" s="3">
        <v>11.739130434783</v>
      </c>
      <c r="L1218" s="3">
        <v>16.521739130435002</v>
      </c>
      <c r="M1218" s="3">
        <v>17.826086956522001</v>
      </c>
      <c r="N1218" s="3">
        <v>16.95652173913</v>
      </c>
      <c r="O1218" s="3">
        <v>13.04347826087</v>
      </c>
      <c r="P1218" s="3">
        <v>8.6956521739130004</v>
      </c>
      <c r="Q1218" s="3">
        <v>1.3043478260870001</v>
      </c>
      <c r="R1218" s="3">
        <v>0.43478260869599999</v>
      </c>
      <c r="S1218" s="3">
        <v>0.86956521739100001</v>
      </c>
      <c r="T1218" s="8">
        <v>2.1739130434780001</v>
      </c>
    </row>
    <row r="1219" spans="3:20" x14ac:dyDescent="0.2">
      <c r="C1219" s="87"/>
      <c r="D1219" s="89"/>
      <c r="E1219" s="1" t="s">
        <v>22</v>
      </c>
      <c r="F1219" s="2"/>
      <c r="G1219" s="60">
        <v>315</v>
      </c>
      <c r="H1219" s="72" t="str">
        <f t="shared" si="20"/>
        <v xml:space="preserve"> </v>
      </c>
      <c r="I1219" s="11">
        <v>1.9047619047619999</v>
      </c>
      <c r="J1219" s="3">
        <v>6.9841269841270002</v>
      </c>
      <c r="K1219" s="3">
        <v>17.142857142857</v>
      </c>
      <c r="L1219" s="3">
        <v>20.952380952380999</v>
      </c>
      <c r="M1219" s="3">
        <v>20.31746031746</v>
      </c>
      <c r="N1219" s="3">
        <v>10.793650793651</v>
      </c>
      <c r="O1219" s="3">
        <v>9.2063492063489996</v>
      </c>
      <c r="P1219" s="3">
        <v>5.3968253968250002</v>
      </c>
      <c r="Q1219" s="3">
        <v>1.269841269841</v>
      </c>
      <c r="R1219" s="3">
        <v>0.95238095238099996</v>
      </c>
      <c r="S1219" s="3">
        <v>1.269841269841</v>
      </c>
      <c r="T1219" s="8">
        <v>3.8095238095239998</v>
      </c>
    </row>
    <row r="1220" spans="3:20" x14ac:dyDescent="0.2">
      <c r="C1220" s="87"/>
      <c r="D1220" s="89"/>
      <c r="E1220" s="1" t="s">
        <v>23</v>
      </c>
      <c r="F1220" s="2"/>
      <c r="G1220" s="60">
        <v>198</v>
      </c>
      <c r="H1220" s="72" t="str">
        <f t="shared" si="20"/>
        <v xml:space="preserve"> </v>
      </c>
      <c r="I1220" s="11">
        <v>2.0202020202019999</v>
      </c>
      <c r="J1220" s="3">
        <v>11.111111111111001</v>
      </c>
      <c r="K1220" s="3">
        <v>19.191919191918998</v>
      </c>
      <c r="L1220" s="3">
        <v>18.181818181817999</v>
      </c>
      <c r="M1220" s="3">
        <v>17.171717171716999</v>
      </c>
      <c r="N1220" s="3">
        <v>14.141414141414</v>
      </c>
      <c r="O1220" s="3">
        <v>7.0707070707069999</v>
      </c>
      <c r="P1220" s="3">
        <v>3.535353535354</v>
      </c>
      <c r="Q1220" s="3">
        <v>0.50505050505100002</v>
      </c>
      <c r="R1220" s="3">
        <v>0.50505050505100002</v>
      </c>
      <c r="S1220" s="3">
        <v>2.5252525252529998</v>
      </c>
      <c r="T1220" s="8">
        <v>4.0404040404039998</v>
      </c>
    </row>
    <row r="1221" spans="3:20" x14ac:dyDescent="0.2">
      <c r="C1221" s="87"/>
      <c r="D1221" s="89"/>
      <c r="E1221" s="1" t="s">
        <v>24</v>
      </c>
      <c r="F1221" s="2"/>
      <c r="G1221" s="60">
        <v>322</v>
      </c>
      <c r="H1221" s="72" t="str">
        <f t="shared" si="20"/>
        <v xml:space="preserve"> </v>
      </c>
      <c r="I1221" s="11">
        <v>6.5217391304349999</v>
      </c>
      <c r="J1221" s="3">
        <v>15.217391304348</v>
      </c>
      <c r="K1221" s="3">
        <v>18.944099378882001</v>
      </c>
      <c r="L1221" s="3">
        <v>16.770186335403999</v>
      </c>
      <c r="M1221" s="3">
        <v>13.664596273292</v>
      </c>
      <c r="N1221" s="3">
        <v>8.074534161491</v>
      </c>
      <c r="O1221" s="3">
        <v>4.3478260869570002</v>
      </c>
      <c r="P1221" s="3">
        <v>1.8633540372670001</v>
      </c>
      <c r="Q1221" s="3">
        <v>0.93167701863399999</v>
      </c>
      <c r="R1221" s="3">
        <v>0.62111801242200004</v>
      </c>
      <c r="S1221" s="3">
        <v>5.9006211180120003</v>
      </c>
      <c r="T1221" s="8">
        <v>7.1428571428570002</v>
      </c>
    </row>
    <row r="1222" spans="3:20" x14ac:dyDescent="0.2">
      <c r="C1222" s="87"/>
      <c r="D1222" s="89"/>
      <c r="E1222" s="1" t="s">
        <v>25</v>
      </c>
      <c r="F1222" s="2"/>
      <c r="G1222" s="60">
        <v>1065</v>
      </c>
      <c r="H1222" s="72" t="str">
        <f t="shared" si="20"/>
        <v xml:space="preserve"> </v>
      </c>
      <c r="I1222" s="11">
        <v>3.6619718309859999</v>
      </c>
      <c r="J1222" s="3">
        <v>10.234741784038</v>
      </c>
      <c r="K1222" s="3">
        <v>16.901408450704</v>
      </c>
      <c r="L1222" s="3">
        <v>18.215962441315</v>
      </c>
      <c r="M1222" s="3">
        <v>17.183098591549001</v>
      </c>
      <c r="N1222" s="3">
        <v>11.924882629108</v>
      </c>
      <c r="O1222" s="3">
        <v>8.1690140845069994</v>
      </c>
      <c r="P1222" s="3">
        <v>4.6948356807509999</v>
      </c>
      <c r="Q1222" s="3">
        <v>1.032863849765</v>
      </c>
      <c r="R1222" s="3">
        <v>0.65727699530499994</v>
      </c>
      <c r="S1222" s="3">
        <v>2.8169014084509998</v>
      </c>
      <c r="T1222" s="8">
        <v>4.507042253521</v>
      </c>
    </row>
    <row r="1223" spans="3:20" x14ac:dyDescent="0.2">
      <c r="C1223" s="87"/>
      <c r="D1223" s="89"/>
      <c r="E1223" s="1" t="s">
        <v>26</v>
      </c>
      <c r="F1223" s="2"/>
      <c r="G1223" s="60">
        <v>520</v>
      </c>
      <c r="H1223" s="72" t="str">
        <f t="shared" si="20"/>
        <v xml:space="preserve"> </v>
      </c>
      <c r="I1223" s="11">
        <v>4.8076923076920002</v>
      </c>
      <c r="J1223" s="3">
        <v>13.653846153846001</v>
      </c>
      <c r="K1223" s="3">
        <v>19.038461538461998</v>
      </c>
      <c r="L1223" s="3">
        <v>17.307692307692001</v>
      </c>
      <c r="M1223" s="3">
        <v>15</v>
      </c>
      <c r="N1223" s="3">
        <v>10.384615384615</v>
      </c>
      <c r="O1223" s="3">
        <v>5.3846153846150004</v>
      </c>
      <c r="P1223" s="3">
        <v>2.5</v>
      </c>
      <c r="Q1223" s="3">
        <v>0.76923076923099998</v>
      </c>
      <c r="R1223" s="3">
        <v>0.57692307692300004</v>
      </c>
      <c r="S1223" s="3">
        <v>4.6153846153850004</v>
      </c>
      <c r="T1223" s="8">
        <v>5.9615384615379998</v>
      </c>
    </row>
    <row r="1224" spans="3:20" x14ac:dyDescent="0.2">
      <c r="C1224" s="88" t="s">
        <v>27</v>
      </c>
      <c r="D1224" s="88" t="s">
        <v>19</v>
      </c>
      <c r="E1224" s="6" t="s">
        <v>28</v>
      </c>
      <c r="F1224" s="5"/>
      <c r="G1224" s="59">
        <v>147</v>
      </c>
      <c r="H1224" s="71" t="str">
        <f t="shared" si="20"/>
        <v xml:space="preserve"> </v>
      </c>
      <c r="I1224" s="12">
        <v>5.4421768707479998</v>
      </c>
      <c r="J1224" s="4">
        <v>19.727891156462999</v>
      </c>
      <c r="K1224" s="4">
        <v>22.448979591836999</v>
      </c>
      <c r="L1224" s="4">
        <v>20.408163265306001</v>
      </c>
      <c r="M1224" s="4">
        <v>10.204081632653001</v>
      </c>
      <c r="N1224" s="4">
        <v>5.4421768707479998</v>
      </c>
      <c r="O1224" s="4">
        <v>4.0816326530609999</v>
      </c>
      <c r="P1224" s="4">
        <v>4.0816326530609999</v>
      </c>
      <c r="Q1224" s="20">
        <v>0</v>
      </c>
      <c r="R1224" s="4">
        <v>0.68027210884400002</v>
      </c>
      <c r="S1224" s="4">
        <v>5.4421768707479998</v>
      </c>
      <c r="T1224" s="13">
        <v>2.040816326531</v>
      </c>
    </row>
    <row r="1225" spans="3:20" ht="24" x14ac:dyDescent="0.2">
      <c r="C1225" s="87"/>
      <c r="D1225" s="89"/>
      <c r="E1225" s="1" t="s">
        <v>29</v>
      </c>
      <c r="F1225" s="2"/>
      <c r="G1225" s="60">
        <v>1706</v>
      </c>
      <c r="H1225" s="72" t="str">
        <f t="shared" si="20"/>
        <v xml:space="preserve"> </v>
      </c>
      <c r="I1225" s="11">
        <v>0.93786635404499996</v>
      </c>
      <c r="J1225" s="3">
        <v>3.3997655334110002</v>
      </c>
      <c r="K1225" s="3">
        <v>8.3821805392729996</v>
      </c>
      <c r="L1225" s="3">
        <v>15.474794841734999</v>
      </c>
      <c r="M1225" s="3">
        <v>20.926143024619002</v>
      </c>
      <c r="N1225" s="3">
        <v>17.291910902695999</v>
      </c>
      <c r="O1225" s="3">
        <v>15.474794841734999</v>
      </c>
      <c r="P1225" s="3">
        <v>10.316529894489999</v>
      </c>
      <c r="Q1225" s="3">
        <v>2.8135990621340001</v>
      </c>
      <c r="R1225" s="3">
        <v>2.5791324736229999</v>
      </c>
      <c r="S1225" s="3">
        <v>0.82063305978900003</v>
      </c>
      <c r="T1225" s="8">
        <v>1.58264947245</v>
      </c>
    </row>
    <row r="1226" spans="3:20" ht="24" x14ac:dyDescent="0.2">
      <c r="C1226" s="87"/>
      <c r="D1226" s="89"/>
      <c r="E1226" s="1" t="s">
        <v>30</v>
      </c>
      <c r="F1226" s="2"/>
      <c r="G1226" s="60">
        <v>137</v>
      </c>
      <c r="H1226" s="72" t="str">
        <f t="shared" si="20"/>
        <v xml:space="preserve"> </v>
      </c>
      <c r="I1226" s="11">
        <v>5.8394160583939998</v>
      </c>
      <c r="J1226" s="3">
        <v>13.868613138685999</v>
      </c>
      <c r="K1226" s="3">
        <v>32.116788321168002</v>
      </c>
      <c r="L1226" s="3">
        <v>16.058394160584001</v>
      </c>
      <c r="M1226" s="3">
        <v>11.678832116788</v>
      </c>
      <c r="N1226" s="3">
        <v>5.1094890510950002</v>
      </c>
      <c r="O1226" s="3">
        <v>4.3795620437959997</v>
      </c>
      <c r="P1226" s="3">
        <v>2.9197080291969999</v>
      </c>
      <c r="Q1226" s="7">
        <v>0</v>
      </c>
      <c r="R1226" s="3">
        <v>0.72992700729899995</v>
      </c>
      <c r="S1226" s="3">
        <v>5.8394160583939998</v>
      </c>
      <c r="T1226" s="8">
        <v>1.459854014599</v>
      </c>
    </row>
    <row r="1227" spans="3:20" ht="24" x14ac:dyDescent="0.2">
      <c r="C1227" s="87"/>
      <c r="D1227" s="89"/>
      <c r="E1227" s="1" t="s">
        <v>31</v>
      </c>
      <c r="F1227" s="2"/>
      <c r="G1227" s="60">
        <v>440</v>
      </c>
      <c r="H1227" s="72" t="str">
        <f t="shared" si="20"/>
        <v xml:space="preserve"> </v>
      </c>
      <c r="I1227" s="11">
        <v>4.5454545454549997</v>
      </c>
      <c r="J1227" s="3">
        <v>17.954545454544999</v>
      </c>
      <c r="K1227" s="3">
        <v>26.136363636363999</v>
      </c>
      <c r="L1227" s="3">
        <v>21.590909090909001</v>
      </c>
      <c r="M1227" s="3">
        <v>8.4090909090910007</v>
      </c>
      <c r="N1227" s="3">
        <v>3.863636363636</v>
      </c>
      <c r="O1227" s="3">
        <v>4.0909090909090002</v>
      </c>
      <c r="P1227" s="3">
        <v>1.590909090909</v>
      </c>
      <c r="Q1227" s="3">
        <v>0.45454545454500001</v>
      </c>
      <c r="R1227" s="3">
        <v>0.45454545454500001</v>
      </c>
      <c r="S1227" s="3">
        <v>3.636363636364</v>
      </c>
      <c r="T1227" s="8">
        <v>7.2727272727269998</v>
      </c>
    </row>
    <row r="1228" spans="3:20" x14ac:dyDescent="0.2">
      <c r="C1228" s="87"/>
      <c r="D1228" s="89"/>
      <c r="E1228" s="1" t="s">
        <v>32</v>
      </c>
      <c r="F1228" s="2"/>
      <c r="G1228" s="60">
        <v>5</v>
      </c>
      <c r="H1228" s="72" t="str">
        <f t="shared" si="20"/>
        <v>*</v>
      </c>
      <c r="I1228" s="21">
        <v>0</v>
      </c>
      <c r="J1228" s="3">
        <v>20</v>
      </c>
      <c r="K1228" s="3">
        <v>20</v>
      </c>
      <c r="L1228" s="7">
        <v>0</v>
      </c>
      <c r="M1228" s="7">
        <v>0</v>
      </c>
      <c r="N1228" s="3">
        <v>20</v>
      </c>
      <c r="O1228" s="7">
        <v>0</v>
      </c>
      <c r="P1228" s="3">
        <v>20</v>
      </c>
      <c r="Q1228" s="7">
        <v>0</v>
      </c>
      <c r="R1228" s="7">
        <v>0</v>
      </c>
      <c r="S1228" s="7">
        <v>0</v>
      </c>
      <c r="T1228" s="8">
        <v>20</v>
      </c>
    </row>
    <row r="1229" spans="3:20" x14ac:dyDescent="0.2">
      <c r="C1229" s="87"/>
      <c r="D1229" s="88" t="s">
        <v>14</v>
      </c>
      <c r="E1229" s="6" t="s">
        <v>28</v>
      </c>
      <c r="F1229" s="5"/>
      <c r="G1229" s="59">
        <v>95</v>
      </c>
      <c r="H1229" s="71" t="str">
        <f t="shared" si="20"/>
        <v xml:space="preserve"> </v>
      </c>
      <c r="I1229" s="12">
        <v>7.3684210526319998</v>
      </c>
      <c r="J1229" s="4">
        <v>18.947368421053</v>
      </c>
      <c r="K1229" s="4">
        <v>22.105263157894999</v>
      </c>
      <c r="L1229" s="4">
        <v>20</v>
      </c>
      <c r="M1229" s="4">
        <v>8.4210526315790002</v>
      </c>
      <c r="N1229" s="4">
        <v>6.3157894736840001</v>
      </c>
      <c r="O1229" s="4">
        <v>3.1578947368420001</v>
      </c>
      <c r="P1229" s="4">
        <v>5.2631578947369997</v>
      </c>
      <c r="Q1229" s="20">
        <v>0</v>
      </c>
      <c r="R1229" s="4">
        <v>1.052631578947</v>
      </c>
      <c r="S1229" s="4">
        <v>5.2631578947369997</v>
      </c>
      <c r="T1229" s="13">
        <v>2.1052631578950001</v>
      </c>
    </row>
    <row r="1230" spans="3:20" ht="24" x14ac:dyDescent="0.2">
      <c r="C1230" s="87"/>
      <c r="D1230" s="89"/>
      <c r="E1230" s="1" t="s">
        <v>29</v>
      </c>
      <c r="F1230" s="2"/>
      <c r="G1230" s="60">
        <v>953</v>
      </c>
      <c r="H1230" s="72" t="str">
        <f t="shared" si="20"/>
        <v xml:space="preserve"> </v>
      </c>
      <c r="I1230" s="11">
        <v>0.52465897166800002</v>
      </c>
      <c r="J1230" s="3">
        <v>3.567681007345</v>
      </c>
      <c r="K1230" s="3">
        <v>8.2896117523609991</v>
      </c>
      <c r="L1230" s="3">
        <v>15.94963273872</v>
      </c>
      <c r="M1230" s="3">
        <v>18.677859391396002</v>
      </c>
      <c r="N1230" s="3">
        <v>17.733473242392002</v>
      </c>
      <c r="O1230" s="3">
        <v>16.894018887723</v>
      </c>
      <c r="P1230" s="3">
        <v>10.388247639035001</v>
      </c>
      <c r="Q1230" s="3">
        <v>3.2528856243440001</v>
      </c>
      <c r="R1230" s="3">
        <v>3.3578174186780001</v>
      </c>
      <c r="S1230" s="3">
        <v>0.73452256033600005</v>
      </c>
      <c r="T1230" s="8">
        <v>0.62959076600200004</v>
      </c>
    </row>
    <row r="1231" spans="3:20" ht="24" x14ac:dyDescent="0.2">
      <c r="C1231" s="87"/>
      <c r="D1231" s="89"/>
      <c r="E1231" s="1" t="s">
        <v>30</v>
      </c>
      <c r="F1231" s="2"/>
      <c r="G1231" s="60">
        <v>60</v>
      </c>
      <c r="H1231" s="72" t="str">
        <f t="shared" si="20"/>
        <v xml:space="preserve"> </v>
      </c>
      <c r="I1231" s="21">
        <v>0</v>
      </c>
      <c r="J1231" s="3">
        <v>15</v>
      </c>
      <c r="K1231" s="3">
        <v>41.666666666666998</v>
      </c>
      <c r="L1231" s="3">
        <v>11.666666666667</v>
      </c>
      <c r="M1231" s="3">
        <v>16.666666666666998</v>
      </c>
      <c r="N1231" s="3">
        <v>1.666666666667</v>
      </c>
      <c r="O1231" s="3">
        <v>6.666666666667</v>
      </c>
      <c r="P1231" s="3">
        <v>1.666666666667</v>
      </c>
      <c r="Q1231" s="7">
        <v>0</v>
      </c>
      <c r="R1231" s="7">
        <v>0</v>
      </c>
      <c r="S1231" s="3">
        <v>5</v>
      </c>
      <c r="T1231" s="14">
        <v>0</v>
      </c>
    </row>
    <row r="1232" spans="3:20" ht="24" x14ac:dyDescent="0.2">
      <c r="C1232" s="87"/>
      <c r="D1232" s="89"/>
      <c r="E1232" s="1" t="s">
        <v>31</v>
      </c>
      <c r="F1232" s="2"/>
      <c r="G1232" s="60">
        <v>77</v>
      </c>
      <c r="H1232" s="72" t="str">
        <f t="shared" si="20"/>
        <v xml:space="preserve"> </v>
      </c>
      <c r="I1232" s="21">
        <v>0</v>
      </c>
      <c r="J1232" s="3">
        <v>7.792207792208</v>
      </c>
      <c r="K1232" s="3">
        <v>19.480519480519</v>
      </c>
      <c r="L1232" s="3">
        <v>28.571428571428999</v>
      </c>
      <c r="M1232" s="3">
        <v>12.987012987012999</v>
      </c>
      <c r="N1232" s="3">
        <v>10.38961038961</v>
      </c>
      <c r="O1232" s="3">
        <v>12.987012987012999</v>
      </c>
      <c r="P1232" s="3">
        <v>2.5974025974030002</v>
      </c>
      <c r="Q1232" s="7">
        <v>0</v>
      </c>
      <c r="R1232" s="3">
        <v>1.298701298701</v>
      </c>
      <c r="S1232" s="7">
        <v>0</v>
      </c>
      <c r="T1232" s="8">
        <v>3.896103896104</v>
      </c>
    </row>
    <row r="1233" spans="3:20" x14ac:dyDescent="0.2">
      <c r="C1233" s="87"/>
      <c r="D1233" s="89"/>
      <c r="E1233" s="1" t="s">
        <v>32</v>
      </c>
      <c r="F1233" s="2"/>
      <c r="G1233" s="60">
        <v>3</v>
      </c>
      <c r="H1233" s="72" t="str">
        <f t="shared" si="20"/>
        <v>*</v>
      </c>
      <c r="I1233" s="21">
        <v>0</v>
      </c>
      <c r="J1233" s="7">
        <v>0</v>
      </c>
      <c r="K1233" s="3">
        <v>33.333333333333002</v>
      </c>
      <c r="L1233" s="7">
        <v>0</v>
      </c>
      <c r="M1233" s="7">
        <v>0</v>
      </c>
      <c r="N1233" s="3">
        <v>33.333333333333002</v>
      </c>
      <c r="O1233" s="7">
        <v>0</v>
      </c>
      <c r="P1233" s="3">
        <v>33.333333333333002</v>
      </c>
      <c r="Q1233" s="7">
        <v>0</v>
      </c>
      <c r="R1233" s="7">
        <v>0</v>
      </c>
      <c r="S1233" s="7">
        <v>0</v>
      </c>
      <c r="T1233" s="14">
        <v>0</v>
      </c>
    </row>
    <row r="1234" spans="3:20" x14ac:dyDescent="0.2">
      <c r="C1234" s="87"/>
      <c r="D1234" s="88" t="s">
        <v>15</v>
      </c>
      <c r="E1234" s="6" t="s">
        <v>28</v>
      </c>
      <c r="F1234" s="5"/>
      <c r="G1234" s="59">
        <v>52</v>
      </c>
      <c r="H1234" s="71" t="str">
        <f t="shared" si="20"/>
        <v xml:space="preserve"> </v>
      </c>
      <c r="I1234" s="12">
        <v>1.923076923077</v>
      </c>
      <c r="J1234" s="4">
        <v>21.153846153846001</v>
      </c>
      <c r="K1234" s="4">
        <v>23.076923076922998</v>
      </c>
      <c r="L1234" s="4">
        <v>21.153846153846001</v>
      </c>
      <c r="M1234" s="4">
        <v>13.461538461538</v>
      </c>
      <c r="N1234" s="4">
        <v>3.8461538461539999</v>
      </c>
      <c r="O1234" s="4">
        <v>5.7692307692310001</v>
      </c>
      <c r="P1234" s="4">
        <v>1.923076923077</v>
      </c>
      <c r="Q1234" s="20">
        <v>0</v>
      </c>
      <c r="R1234" s="20">
        <v>0</v>
      </c>
      <c r="S1234" s="4">
        <v>5.7692307692310001</v>
      </c>
      <c r="T1234" s="13">
        <v>1.923076923077</v>
      </c>
    </row>
    <row r="1235" spans="3:20" ht="24" x14ac:dyDescent="0.2">
      <c r="C1235" s="87"/>
      <c r="D1235" s="89"/>
      <c r="E1235" s="1" t="s">
        <v>29</v>
      </c>
      <c r="F1235" s="2"/>
      <c r="G1235" s="60">
        <v>753</v>
      </c>
      <c r="H1235" s="72" t="str">
        <f t="shared" si="20"/>
        <v xml:space="preserve"> </v>
      </c>
      <c r="I1235" s="11">
        <v>1.4608233731739999</v>
      </c>
      <c r="J1235" s="3">
        <v>3.187250996016</v>
      </c>
      <c r="K1235" s="3">
        <v>8.4993359893760001</v>
      </c>
      <c r="L1235" s="3">
        <v>14.873837981408</v>
      </c>
      <c r="M1235" s="3">
        <v>23.771580345286001</v>
      </c>
      <c r="N1235" s="3">
        <v>16.733067729083999</v>
      </c>
      <c r="O1235" s="3">
        <v>13.678618857902</v>
      </c>
      <c r="P1235" s="3">
        <v>10.225763612218</v>
      </c>
      <c r="Q1235" s="3">
        <v>2.2576361221779999</v>
      </c>
      <c r="R1235" s="3">
        <v>1.593625498008</v>
      </c>
      <c r="S1235" s="3">
        <v>0.92961487383800001</v>
      </c>
      <c r="T1235" s="8">
        <v>2.7888446215139999</v>
      </c>
    </row>
    <row r="1236" spans="3:20" ht="24" x14ac:dyDescent="0.2">
      <c r="C1236" s="87"/>
      <c r="D1236" s="89"/>
      <c r="E1236" s="1" t="s">
        <v>30</v>
      </c>
      <c r="F1236" s="2"/>
      <c r="G1236" s="60">
        <v>77</v>
      </c>
      <c r="H1236" s="72" t="str">
        <f t="shared" si="20"/>
        <v xml:space="preserve"> </v>
      </c>
      <c r="I1236" s="11">
        <v>10.38961038961</v>
      </c>
      <c r="J1236" s="3">
        <v>12.987012987012999</v>
      </c>
      <c r="K1236" s="3">
        <v>24.675324675325001</v>
      </c>
      <c r="L1236" s="3">
        <v>19.480519480519</v>
      </c>
      <c r="M1236" s="3">
        <v>7.792207792208</v>
      </c>
      <c r="N1236" s="3">
        <v>7.792207792208</v>
      </c>
      <c r="O1236" s="3">
        <v>2.5974025974030002</v>
      </c>
      <c r="P1236" s="3">
        <v>3.896103896104</v>
      </c>
      <c r="Q1236" s="7">
        <v>0</v>
      </c>
      <c r="R1236" s="3">
        <v>1.298701298701</v>
      </c>
      <c r="S1236" s="3">
        <v>6.4935064935059996</v>
      </c>
      <c r="T1236" s="8">
        <v>2.5974025974030002</v>
      </c>
    </row>
    <row r="1237" spans="3:20" ht="24" x14ac:dyDescent="0.2">
      <c r="C1237" s="87"/>
      <c r="D1237" s="89"/>
      <c r="E1237" s="1" t="s">
        <v>31</v>
      </c>
      <c r="F1237" s="2"/>
      <c r="G1237" s="60">
        <v>363</v>
      </c>
      <c r="H1237" s="72" t="str">
        <f t="shared" si="20"/>
        <v xml:space="preserve"> </v>
      </c>
      <c r="I1237" s="11">
        <v>5.5096418732780004</v>
      </c>
      <c r="J1237" s="3">
        <v>20.110192837465998</v>
      </c>
      <c r="K1237" s="3">
        <v>27.548209366390999</v>
      </c>
      <c r="L1237" s="3">
        <v>20.110192837465998</v>
      </c>
      <c r="M1237" s="3">
        <v>7.4380165289260001</v>
      </c>
      <c r="N1237" s="3">
        <v>2.4793388429749998</v>
      </c>
      <c r="O1237" s="3">
        <v>2.203856749311</v>
      </c>
      <c r="P1237" s="3">
        <v>1.3774104683199999</v>
      </c>
      <c r="Q1237" s="3">
        <v>0.55096418732800001</v>
      </c>
      <c r="R1237" s="3">
        <v>0.27548209366400001</v>
      </c>
      <c r="S1237" s="3">
        <v>4.407713498623</v>
      </c>
      <c r="T1237" s="8">
        <v>7.9889807162529998</v>
      </c>
    </row>
    <row r="1238" spans="3:20" x14ac:dyDescent="0.2">
      <c r="C1238" s="87"/>
      <c r="D1238" s="89"/>
      <c r="E1238" s="1" t="s">
        <v>32</v>
      </c>
      <c r="F1238" s="2"/>
      <c r="G1238" s="60">
        <v>2</v>
      </c>
      <c r="H1238" s="72" t="str">
        <f t="shared" si="20"/>
        <v>*</v>
      </c>
      <c r="I1238" s="21">
        <v>0</v>
      </c>
      <c r="J1238" s="3">
        <v>50</v>
      </c>
      <c r="K1238" s="7">
        <v>0</v>
      </c>
      <c r="L1238" s="7">
        <v>0</v>
      </c>
      <c r="M1238" s="7">
        <v>0</v>
      </c>
      <c r="N1238" s="7">
        <v>0</v>
      </c>
      <c r="O1238" s="7">
        <v>0</v>
      </c>
      <c r="P1238" s="7">
        <v>0</v>
      </c>
      <c r="Q1238" s="7">
        <v>0</v>
      </c>
      <c r="R1238" s="7">
        <v>0</v>
      </c>
      <c r="S1238" s="7">
        <v>0</v>
      </c>
      <c r="T1238" s="8">
        <v>50</v>
      </c>
    </row>
    <row r="1239" spans="3:20" x14ac:dyDescent="0.2">
      <c r="C1239" s="88" t="s">
        <v>33</v>
      </c>
      <c r="D1239" s="83" t="s">
        <v>17</v>
      </c>
      <c r="E1239" s="6" t="s">
        <v>34</v>
      </c>
      <c r="F1239" s="5"/>
      <c r="G1239" s="59">
        <v>341</v>
      </c>
      <c r="H1239" s="71" t="str">
        <f t="shared" si="20"/>
        <v xml:space="preserve"> </v>
      </c>
      <c r="I1239" s="12">
        <v>3.5190615835779999</v>
      </c>
      <c r="J1239" s="4">
        <v>8.2111436950150001</v>
      </c>
      <c r="K1239" s="4">
        <v>19.061583577713002</v>
      </c>
      <c r="L1239" s="4">
        <v>15.24926686217</v>
      </c>
      <c r="M1239" s="4">
        <v>17.888563049853001</v>
      </c>
      <c r="N1239" s="4">
        <v>11.143695014663001</v>
      </c>
      <c r="O1239" s="4">
        <v>9.0909090909089993</v>
      </c>
      <c r="P1239" s="4">
        <v>6.1583577712609996</v>
      </c>
      <c r="Q1239" s="4">
        <v>1.173020527859</v>
      </c>
      <c r="R1239" s="4">
        <v>1.4662756598240001</v>
      </c>
      <c r="S1239" s="4">
        <v>2.052785923754</v>
      </c>
      <c r="T1239" s="13">
        <v>4.9853372434020002</v>
      </c>
    </row>
    <row r="1240" spans="3:20" x14ac:dyDescent="0.2">
      <c r="C1240" s="87"/>
      <c r="D1240" s="84"/>
      <c r="E1240" s="1" t="s">
        <v>35</v>
      </c>
      <c r="F1240" s="2"/>
      <c r="G1240" s="60">
        <v>1149</v>
      </c>
      <c r="H1240" s="72" t="str">
        <f t="shared" si="20"/>
        <v xml:space="preserve"> </v>
      </c>
      <c r="I1240" s="11">
        <v>1.47954743255</v>
      </c>
      <c r="J1240" s="3">
        <v>6.5274151436030001</v>
      </c>
      <c r="K1240" s="3">
        <v>12.097476066144001</v>
      </c>
      <c r="L1240" s="3">
        <v>15.752828546562</v>
      </c>
      <c r="M1240" s="3">
        <v>18.189730200174001</v>
      </c>
      <c r="N1240" s="3">
        <v>15.317667536988999</v>
      </c>
      <c r="O1240" s="3">
        <v>13.402959094865</v>
      </c>
      <c r="P1240" s="3">
        <v>8.8772845953000008</v>
      </c>
      <c r="Q1240" s="3">
        <v>2.4369016536119998</v>
      </c>
      <c r="R1240" s="3">
        <v>2.1758050478680002</v>
      </c>
      <c r="S1240" s="3">
        <v>1.7406440382940001</v>
      </c>
      <c r="T1240" s="8">
        <v>2.0017406440380001</v>
      </c>
    </row>
    <row r="1241" spans="3:20" ht="24" x14ac:dyDescent="0.2">
      <c r="C1241" s="87"/>
      <c r="D1241" s="84"/>
      <c r="E1241" s="1" t="s">
        <v>36</v>
      </c>
      <c r="F1241" s="2"/>
      <c r="G1241" s="60">
        <v>659</v>
      </c>
      <c r="H1241" s="72" t="str">
        <f t="shared" si="20"/>
        <v xml:space="preserve"> </v>
      </c>
      <c r="I1241" s="11">
        <v>1.8209408194229999</v>
      </c>
      <c r="J1241" s="3">
        <v>6.9802731411229999</v>
      </c>
      <c r="K1241" s="3">
        <v>12.139605462822001</v>
      </c>
      <c r="L1241" s="3">
        <v>17.450682852806999</v>
      </c>
      <c r="M1241" s="3">
        <v>18.057663125948</v>
      </c>
      <c r="N1241" s="3">
        <v>12.898330804248999</v>
      </c>
      <c r="O1241" s="3">
        <v>13.201820940818999</v>
      </c>
      <c r="P1241" s="3">
        <v>9.4081942336870004</v>
      </c>
      <c r="Q1241" s="3">
        <v>2.57966616085</v>
      </c>
      <c r="R1241" s="3">
        <v>1.9726858877090001</v>
      </c>
      <c r="S1241" s="3">
        <v>1.213960546282</v>
      </c>
      <c r="T1241" s="8">
        <v>2.2761760242790001</v>
      </c>
    </row>
    <row r="1242" spans="3:20" x14ac:dyDescent="0.2">
      <c r="C1242" s="87"/>
      <c r="D1242" s="84"/>
      <c r="E1242" s="1" t="s">
        <v>37</v>
      </c>
      <c r="F1242" s="2"/>
      <c r="G1242" s="60">
        <v>274</v>
      </c>
      <c r="H1242" s="72" t="str">
        <f t="shared" si="20"/>
        <v xml:space="preserve"> </v>
      </c>
      <c r="I1242" s="11">
        <v>4.0145985401460003</v>
      </c>
      <c r="J1242" s="3">
        <v>13.503649635036</v>
      </c>
      <c r="K1242" s="3">
        <v>18.248175182482001</v>
      </c>
      <c r="L1242" s="3">
        <v>22.262773722628001</v>
      </c>
      <c r="M1242" s="3">
        <v>12.773722627737</v>
      </c>
      <c r="N1242" s="3">
        <v>9.4890510948909998</v>
      </c>
      <c r="O1242" s="3">
        <v>8.0291970802920005</v>
      </c>
      <c r="P1242" s="3">
        <v>3.2846715328470002</v>
      </c>
      <c r="Q1242" s="3">
        <v>0.36496350365000002</v>
      </c>
      <c r="R1242" s="3">
        <v>1.824817518248</v>
      </c>
      <c r="S1242" s="3">
        <v>3.649635036496</v>
      </c>
      <c r="T1242" s="8">
        <v>2.554744525547</v>
      </c>
    </row>
    <row r="1243" spans="3:20" x14ac:dyDescent="0.2">
      <c r="C1243" s="87"/>
      <c r="D1243" s="84"/>
      <c r="E1243" s="1" t="s">
        <v>32</v>
      </c>
      <c r="F1243" s="2"/>
      <c r="G1243" s="60">
        <v>12</v>
      </c>
      <c r="H1243" s="72" t="str">
        <f t="shared" si="20"/>
        <v>*</v>
      </c>
      <c r="I1243" s="21">
        <v>0</v>
      </c>
      <c r="J1243" s="7">
        <v>0</v>
      </c>
      <c r="K1243" s="3">
        <v>16.666666666666998</v>
      </c>
      <c r="L1243" s="3">
        <v>16.666666666666998</v>
      </c>
      <c r="M1243" s="3">
        <v>8.333333333333</v>
      </c>
      <c r="N1243" s="3">
        <v>25</v>
      </c>
      <c r="O1243" s="7">
        <v>0</v>
      </c>
      <c r="P1243" s="7">
        <v>0</v>
      </c>
      <c r="Q1243" s="7">
        <v>0</v>
      </c>
      <c r="R1243" s="7">
        <v>0</v>
      </c>
      <c r="S1243" s="3">
        <v>8.333333333333</v>
      </c>
      <c r="T1243" s="8">
        <v>25</v>
      </c>
    </row>
    <row r="1244" spans="3:20" x14ac:dyDescent="0.2">
      <c r="C1244" s="88" t="s">
        <v>38</v>
      </c>
      <c r="D1244" s="83" t="s">
        <v>17</v>
      </c>
      <c r="E1244" s="6" t="s">
        <v>39</v>
      </c>
      <c r="F1244" s="5"/>
      <c r="G1244" s="59">
        <v>368</v>
      </c>
      <c r="H1244" s="71" t="str">
        <f t="shared" si="20"/>
        <v xml:space="preserve"> </v>
      </c>
      <c r="I1244" s="12">
        <v>3.8043478260870001</v>
      </c>
      <c r="J1244" s="4">
        <v>17.663043478260999</v>
      </c>
      <c r="K1244" s="4">
        <v>25.815217391304</v>
      </c>
      <c r="L1244" s="4">
        <v>21.739130434783</v>
      </c>
      <c r="M1244" s="4">
        <v>9.5108695652169999</v>
      </c>
      <c r="N1244" s="4">
        <v>5.1630434782609997</v>
      </c>
      <c r="O1244" s="4">
        <v>2.9891304347830001</v>
      </c>
      <c r="P1244" s="4">
        <v>3.2608695652169999</v>
      </c>
      <c r="Q1244" s="4">
        <v>0.54347826086999995</v>
      </c>
      <c r="R1244" s="4">
        <v>0.81521739130399995</v>
      </c>
      <c r="S1244" s="4">
        <v>4.3478260869570002</v>
      </c>
      <c r="T1244" s="13">
        <v>4.3478260869570002</v>
      </c>
    </row>
    <row r="1245" spans="3:20" x14ac:dyDescent="0.2">
      <c r="C1245" s="87"/>
      <c r="D1245" s="84"/>
      <c r="E1245" s="1" t="s">
        <v>40</v>
      </c>
      <c r="F1245" s="2"/>
      <c r="G1245" s="60">
        <v>1591</v>
      </c>
      <c r="H1245" s="72" t="str">
        <f t="shared" si="20"/>
        <v xml:space="preserve"> </v>
      </c>
      <c r="I1245" s="11">
        <v>0.81709616593300005</v>
      </c>
      <c r="J1245" s="3">
        <v>3.2055311125079999</v>
      </c>
      <c r="K1245" s="3">
        <v>8.2338152105589995</v>
      </c>
      <c r="L1245" s="3">
        <v>15.650534255185001</v>
      </c>
      <c r="M1245" s="3">
        <v>20.741671904463001</v>
      </c>
      <c r="N1245" s="3">
        <v>17.661847894406002</v>
      </c>
      <c r="O1245" s="3">
        <v>15.524827152734</v>
      </c>
      <c r="P1245" s="3">
        <v>10.307982401006001</v>
      </c>
      <c r="Q1245" s="3">
        <v>2.7655562539280001</v>
      </c>
      <c r="R1245" s="3">
        <v>2.6398491514770002</v>
      </c>
      <c r="S1245" s="3">
        <v>0.81709616593300005</v>
      </c>
      <c r="T1245" s="8">
        <v>1.634192331867</v>
      </c>
    </row>
    <row r="1246" spans="3:20" x14ac:dyDescent="0.2">
      <c r="C1246" s="87"/>
      <c r="D1246" s="84"/>
      <c r="E1246" s="1" t="s">
        <v>41</v>
      </c>
      <c r="F1246" s="2"/>
      <c r="G1246" s="60">
        <v>151</v>
      </c>
      <c r="H1246" s="72" t="str">
        <f t="shared" si="20"/>
        <v xml:space="preserve"> </v>
      </c>
      <c r="I1246" s="11">
        <v>1.324503311258</v>
      </c>
      <c r="J1246" s="3">
        <v>5.9602649006619997</v>
      </c>
      <c r="K1246" s="3">
        <v>8.6092715231790002</v>
      </c>
      <c r="L1246" s="3">
        <v>9.9337748344369992</v>
      </c>
      <c r="M1246" s="3">
        <v>16.556291390727999</v>
      </c>
      <c r="N1246" s="3">
        <v>12.582781456954001</v>
      </c>
      <c r="O1246" s="3">
        <v>17.218543046358</v>
      </c>
      <c r="P1246" s="3">
        <v>15.23178807947</v>
      </c>
      <c r="Q1246" s="3">
        <v>3.311258278146</v>
      </c>
      <c r="R1246" s="3">
        <v>5.9602649006619997</v>
      </c>
      <c r="S1246" s="3">
        <v>1.9867549668869999</v>
      </c>
      <c r="T1246" s="8">
        <v>1.324503311258</v>
      </c>
    </row>
    <row r="1247" spans="3:20" x14ac:dyDescent="0.2">
      <c r="C1247" s="87"/>
      <c r="D1247" s="84"/>
      <c r="E1247" s="1" t="s">
        <v>42</v>
      </c>
      <c r="F1247" s="2"/>
      <c r="G1247" s="60">
        <v>884</v>
      </c>
      <c r="H1247" s="72" t="str">
        <f t="shared" si="20"/>
        <v xml:space="preserve"> </v>
      </c>
      <c r="I1247" s="11">
        <v>2.262443438914</v>
      </c>
      <c r="J1247" s="3">
        <v>6.6742081447960002</v>
      </c>
      <c r="K1247" s="3">
        <v>14.705882352941</v>
      </c>
      <c r="L1247" s="3">
        <v>16.85520361991</v>
      </c>
      <c r="M1247" s="3">
        <v>17.533936651584</v>
      </c>
      <c r="N1247" s="3">
        <v>12.89592760181</v>
      </c>
      <c r="O1247" s="3">
        <v>12.556561085973</v>
      </c>
      <c r="P1247" s="3">
        <v>8.1447963800899998</v>
      </c>
      <c r="Q1247" s="3">
        <v>2.3755656108599998</v>
      </c>
      <c r="R1247" s="3">
        <v>1.6968325791859999</v>
      </c>
      <c r="S1247" s="3">
        <v>1.2443438914030001</v>
      </c>
      <c r="T1247" s="8">
        <v>3.054298642534</v>
      </c>
    </row>
    <row r="1248" spans="3:20" x14ac:dyDescent="0.2">
      <c r="C1248" s="87"/>
      <c r="D1248" s="84"/>
      <c r="E1248" s="1" t="s">
        <v>43</v>
      </c>
      <c r="F1248" s="2"/>
      <c r="G1248" s="60">
        <v>191</v>
      </c>
      <c r="H1248" s="72" t="str">
        <f t="shared" si="20"/>
        <v xml:space="preserve"> </v>
      </c>
      <c r="I1248" s="11">
        <v>4.1884816753929996</v>
      </c>
      <c r="J1248" s="3">
        <v>10.994764397906</v>
      </c>
      <c r="K1248" s="3">
        <v>16.753926701571</v>
      </c>
      <c r="L1248" s="3">
        <v>15.183246073297999</v>
      </c>
      <c r="M1248" s="3">
        <v>16.230366492146999</v>
      </c>
      <c r="N1248" s="3">
        <v>10.471204188482</v>
      </c>
      <c r="O1248" s="3">
        <v>11.518324607329999</v>
      </c>
      <c r="P1248" s="3">
        <v>7.3298429319369998</v>
      </c>
      <c r="Q1248" s="3">
        <v>3.6649214659689999</v>
      </c>
      <c r="R1248" s="3">
        <v>1.0471204188479999</v>
      </c>
      <c r="S1248" s="3">
        <v>0.52356020942399994</v>
      </c>
      <c r="T1248" s="8">
        <v>2.0942408376959998</v>
      </c>
    </row>
    <row r="1249" spans="3:20" x14ac:dyDescent="0.2">
      <c r="C1249" s="87"/>
      <c r="D1249" s="84"/>
      <c r="E1249" s="1" t="s">
        <v>44</v>
      </c>
      <c r="F1249" s="2"/>
      <c r="G1249" s="60">
        <v>239</v>
      </c>
      <c r="H1249" s="72" t="str">
        <f t="shared" si="20"/>
        <v xml:space="preserve"> </v>
      </c>
      <c r="I1249" s="11">
        <v>1.2552301255230001</v>
      </c>
      <c r="J1249" s="3">
        <v>8.7866108786609995</v>
      </c>
      <c r="K1249" s="3">
        <v>15.062761506276001</v>
      </c>
      <c r="L1249" s="3">
        <v>13.807531380753</v>
      </c>
      <c r="M1249" s="3">
        <v>17.991631799162999</v>
      </c>
      <c r="N1249" s="3">
        <v>12.552301255230001</v>
      </c>
      <c r="O1249" s="3">
        <v>12.552301255230001</v>
      </c>
      <c r="P1249" s="3">
        <v>8.7866108786609995</v>
      </c>
      <c r="Q1249" s="3">
        <v>2.5104602510460001</v>
      </c>
      <c r="R1249" s="3">
        <v>0.418410041841</v>
      </c>
      <c r="S1249" s="3">
        <v>2.9288702928869998</v>
      </c>
      <c r="T1249" s="8">
        <v>3.347280334728</v>
      </c>
    </row>
    <row r="1250" spans="3:20" x14ac:dyDescent="0.2">
      <c r="C1250" s="87"/>
      <c r="D1250" s="84"/>
      <c r="E1250" s="1" t="s">
        <v>45</v>
      </c>
      <c r="F1250" s="2"/>
      <c r="G1250" s="60">
        <v>58</v>
      </c>
      <c r="H1250" s="72" t="str">
        <f t="shared" si="20"/>
        <v xml:space="preserve"> </v>
      </c>
      <c r="I1250" s="11">
        <v>8.6206896551720007</v>
      </c>
      <c r="J1250" s="3">
        <v>10.344827586207</v>
      </c>
      <c r="K1250" s="3">
        <v>10.344827586207</v>
      </c>
      <c r="L1250" s="3">
        <v>22.413793103448</v>
      </c>
      <c r="M1250" s="3">
        <v>10.344827586207</v>
      </c>
      <c r="N1250" s="3">
        <v>8.6206896551720007</v>
      </c>
      <c r="O1250" s="3">
        <v>12.068965517241001</v>
      </c>
      <c r="P1250" s="3">
        <v>3.4482758620689999</v>
      </c>
      <c r="Q1250" s="7">
        <v>0</v>
      </c>
      <c r="R1250" s="7">
        <v>0</v>
      </c>
      <c r="S1250" s="3">
        <v>8.6206896551720007</v>
      </c>
      <c r="T1250" s="8">
        <v>5.1724137931029999</v>
      </c>
    </row>
    <row r="1251" spans="3:20" x14ac:dyDescent="0.2">
      <c r="C1251" s="87"/>
      <c r="D1251" s="84"/>
      <c r="E1251" s="1" t="s">
        <v>46</v>
      </c>
      <c r="F1251" s="2"/>
      <c r="G1251" s="60">
        <v>32</v>
      </c>
      <c r="H1251" s="72" t="str">
        <f t="shared" si="20"/>
        <v>*</v>
      </c>
      <c r="I1251" s="21">
        <v>0</v>
      </c>
      <c r="J1251" s="3">
        <v>12.5</v>
      </c>
      <c r="K1251" s="3">
        <v>15.625</v>
      </c>
      <c r="L1251" s="3">
        <v>25</v>
      </c>
      <c r="M1251" s="3">
        <v>12.5</v>
      </c>
      <c r="N1251" s="3">
        <v>12.5</v>
      </c>
      <c r="O1251" s="3">
        <v>6.25</v>
      </c>
      <c r="P1251" s="3">
        <v>3.125</v>
      </c>
      <c r="Q1251" s="7">
        <v>0</v>
      </c>
      <c r="R1251" s="3">
        <v>3.125</v>
      </c>
      <c r="S1251" s="3">
        <v>9.375</v>
      </c>
      <c r="T1251" s="14">
        <v>0</v>
      </c>
    </row>
    <row r="1252" spans="3:20" x14ac:dyDescent="0.2">
      <c r="C1252" s="87"/>
      <c r="D1252" s="84"/>
      <c r="E1252" s="1" t="s">
        <v>32</v>
      </c>
      <c r="F1252" s="2"/>
      <c r="G1252" s="60">
        <v>50</v>
      </c>
      <c r="H1252" s="72" t="str">
        <f t="shared" si="20"/>
        <v xml:space="preserve"> </v>
      </c>
      <c r="I1252" s="11">
        <v>6</v>
      </c>
      <c r="J1252" s="3">
        <v>14</v>
      </c>
      <c r="K1252" s="3">
        <v>10</v>
      </c>
      <c r="L1252" s="3">
        <v>14</v>
      </c>
      <c r="M1252" s="3">
        <v>20</v>
      </c>
      <c r="N1252" s="3">
        <v>8</v>
      </c>
      <c r="O1252" s="3">
        <v>8</v>
      </c>
      <c r="P1252" s="3">
        <v>6</v>
      </c>
      <c r="Q1252" s="3">
        <v>2</v>
      </c>
      <c r="R1252" s="7">
        <v>0</v>
      </c>
      <c r="S1252" s="3">
        <v>2</v>
      </c>
      <c r="T1252" s="8">
        <v>10</v>
      </c>
    </row>
    <row r="1253" spans="3:20" ht="24" x14ac:dyDescent="0.2">
      <c r="C1253" s="88" t="s">
        <v>47</v>
      </c>
      <c r="D1253" s="83" t="s">
        <v>17</v>
      </c>
      <c r="E1253" s="6" t="s">
        <v>48</v>
      </c>
      <c r="F1253" s="5"/>
      <c r="G1253" s="59">
        <v>93</v>
      </c>
      <c r="H1253" s="71" t="str">
        <f t="shared" si="20"/>
        <v xml:space="preserve"> </v>
      </c>
      <c r="I1253" s="12">
        <v>3.2258064516129998</v>
      </c>
      <c r="J1253" s="4">
        <v>5.3763440860219998</v>
      </c>
      <c r="K1253" s="4">
        <v>15.053763440859999</v>
      </c>
      <c r="L1253" s="4">
        <v>9.6774193548389995</v>
      </c>
      <c r="M1253" s="4">
        <v>23.655913978495001</v>
      </c>
      <c r="N1253" s="4">
        <v>10.752688172042999</v>
      </c>
      <c r="O1253" s="4">
        <v>7.5268817204299996</v>
      </c>
      <c r="P1253" s="4">
        <v>16.129032258064999</v>
      </c>
      <c r="Q1253" s="4">
        <v>3.2258064516129998</v>
      </c>
      <c r="R1253" s="4">
        <v>3.2258064516129998</v>
      </c>
      <c r="S1253" s="20">
        <v>0</v>
      </c>
      <c r="T1253" s="13">
        <v>2.1505376344089999</v>
      </c>
    </row>
    <row r="1254" spans="3:20" ht="24" x14ac:dyDescent="0.2">
      <c r="C1254" s="87"/>
      <c r="D1254" s="84"/>
      <c r="E1254" s="1" t="s">
        <v>49</v>
      </c>
      <c r="F1254" s="2"/>
      <c r="G1254" s="60">
        <v>143</v>
      </c>
      <c r="H1254" s="72" t="str">
        <f t="shared" si="20"/>
        <v xml:space="preserve"> </v>
      </c>
      <c r="I1254" s="11">
        <v>2.797202797203</v>
      </c>
      <c r="J1254" s="3">
        <v>4.8951048951049998</v>
      </c>
      <c r="K1254" s="3">
        <v>13.286713286713001</v>
      </c>
      <c r="L1254" s="3">
        <v>16.783216783217</v>
      </c>
      <c r="M1254" s="3">
        <v>13.986013986013999</v>
      </c>
      <c r="N1254" s="3">
        <v>14.685314685314999</v>
      </c>
      <c r="O1254" s="3">
        <v>7.6923076923079998</v>
      </c>
      <c r="P1254" s="3">
        <v>11.888111888112</v>
      </c>
      <c r="Q1254" s="3">
        <v>7.6923076923079998</v>
      </c>
      <c r="R1254" s="3">
        <v>3.4965034965030002</v>
      </c>
      <c r="S1254" s="7">
        <v>0</v>
      </c>
      <c r="T1254" s="8">
        <v>2.797202797203</v>
      </c>
    </row>
    <row r="1255" spans="3:20" x14ac:dyDescent="0.2">
      <c r="C1255" s="87"/>
      <c r="D1255" s="84"/>
      <c r="E1255" s="1" t="s">
        <v>50</v>
      </c>
      <c r="F1255" s="2"/>
      <c r="G1255" s="60">
        <v>148</v>
      </c>
      <c r="H1255" s="72" t="str">
        <f t="shared" si="20"/>
        <v xml:space="preserve"> </v>
      </c>
      <c r="I1255" s="11">
        <v>0.67567567567599995</v>
      </c>
      <c r="J1255" s="3">
        <v>1.351351351351</v>
      </c>
      <c r="K1255" s="3">
        <v>2.0270270270270001</v>
      </c>
      <c r="L1255" s="3">
        <v>9.4594594594589996</v>
      </c>
      <c r="M1255" s="3">
        <v>10.135135135135</v>
      </c>
      <c r="N1255" s="3">
        <v>12.837837837838</v>
      </c>
      <c r="O1255" s="3">
        <v>17.567567567567998</v>
      </c>
      <c r="P1255" s="3">
        <v>20.27027027027</v>
      </c>
      <c r="Q1255" s="3">
        <v>8.1081081081080004</v>
      </c>
      <c r="R1255" s="3">
        <v>16.216216216216001</v>
      </c>
      <c r="S1255" s="7">
        <v>0</v>
      </c>
      <c r="T1255" s="8">
        <v>1.351351351351</v>
      </c>
    </row>
    <row r="1256" spans="3:20" x14ac:dyDescent="0.2">
      <c r="C1256" s="87"/>
      <c r="D1256" s="84"/>
      <c r="E1256" s="1" t="s">
        <v>51</v>
      </c>
      <c r="F1256" s="2"/>
      <c r="G1256" s="60">
        <v>198</v>
      </c>
      <c r="H1256" s="72" t="str">
        <f t="shared" si="20"/>
        <v xml:space="preserve"> </v>
      </c>
      <c r="I1256" s="21">
        <v>0</v>
      </c>
      <c r="J1256" s="7">
        <v>0</v>
      </c>
      <c r="K1256" s="3">
        <v>5.5555555555560003</v>
      </c>
      <c r="L1256" s="3">
        <v>7.5757575757579998</v>
      </c>
      <c r="M1256" s="3">
        <v>14.646464646465001</v>
      </c>
      <c r="N1256" s="3">
        <v>14.646464646465001</v>
      </c>
      <c r="O1256" s="3">
        <v>27.777777777777999</v>
      </c>
      <c r="P1256" s="3">
        <v>22.222222222222001</v>
      </c>
      <c r="Q1256" s="3">
        <v>4.5454545454549997</v>
      </c>
      <c r="R1256" s="3">
        <v>2.0202020202019999</v>
      </c>
      <c r="S1256" s="7">
        <v>0</v>
      </c>
      <c r="T1256" s="8">
        <v>1.010101010101</v>
      </c>
    </row>
    <row r="1257" spans="3:20" ht="24" x14ac:dyDescent="0.2">
      <c r="C1257" s="87"/>
      <c r="D1257" s="84"/>
      <c r="E1257" s="1" t="s">
        <v>52</v>
      </c>
      <c r="F1257" s="2"/>
      <c r="G1257" s="60">
        <v>318</v>
      </c>
      <c r="H1257" s="72" t="str">
        <f t="shared" si="20"/>
        <v xml:space="preserve"> </v>
      </c>
      <c r="I1257" s="11">
        <v>1.5723270440249999</v>
      </c>
      <c r="J1257" s="3">
        <v>5.3459119496860001</v>
      </c>
      <c r="K1257" s="3">
        <v>14.779874213836001</v>
      </c>
      <c r="L1257" s="3">
        <v>16.037735849057</v>
      </c>
      <c r="M1257" s="3">
        <v>19.182389937107001</v>
      </c>
      <c r="N1257" s="3">
        <v>14.779874213836001</v>
      </c>
      <c r="O1257" s="3">
        <v>16.352201257861999</v>
      </c>
      <c r="P1257" s="3">
        <v>8.1761006289309996</v>
      </c>
      <c r="Q1257" s="3">
        <v>0.94339622641499998</v>
      </c>
      <c r="R1257" s="3">
        <v>1.88679245283</v>
      </c>
      <c r="S1257" s="7">
        <v>0</v>
      </c>
      <c r="T1257" s="8">
        <v>0.94339622641499998</v>
      </c>
    </row>
    <row r="1258" spans="3:20" ht="24" x14ac:dyDescent="0.2">
      <c r="C1258" s="87"/>
      <c r="D1258" s="84"/>
      <c r="E1258" s="1" t="s">
        <v>53</v>
      </c>
      <c r="F1258" s="2"/>
      <c r="G1258" s="60">
        <v>900</v>
      </c>
      <c r="H1258" s="72" t="str">
        <f t="shared" si="20"/>
        <v xml:space="preserve"> </v>
      </c>
      <c r="I1258" s="11">
        <v>1.4444444444440001</v>
      </c>
      <c r="J1258" s="3">
        <v>3.4444444444440001</v>
      </c>
      <c r="K1258" s="3">
        <v>10.444444444444001</v>
      </c>
      <c r="L1258" s="3">
        <v>12.555555555555999</v>
      </c>
      <c r="M1258" s="3">
        <v>16.333333333333002</v>
      </c>
      <c r="N1258" s="3">
        <v>14</v>
      </c>
      <c r="O1258" s="3">
        <v>16.777777777777999</v>
      </c>
      <c r="P1258" s="3">
        <v>14.666666666667</v>
      </c>
      <c r="Q1258" s="3">
        <v>4.2222222222220003</v>
      </c>
      <c r="R1258" s="3">
        <v>4.666666666667</v>
      </c>
      <c r="S1258" s="7">
        <v>0</v>
      </c>
      <c r="T1258" s="8">
        <v>1.4444444444440001</v>
      </c>
    </row>
    <row r="1259" spans="3:20" ht="24" x14ac:dyDescent="0.2">
      <c r="C1259" s="87"/>
      <c r="D1259" s="84"/>
      <c r="E1259" s="1" t="s">
        <v>54</v>
      </c>
      <c r="F1259" s="2"/>
      <c r="G1259" s="60">
        <v>1493</v>
      </c>
      <c r="H1259" s="72" t="str">
        <f t="shared" si="20"/>
        <v xml:space="preserve"> </v>
      </c>
      <c r="I1259" s="11">
        <v>2.4782317481580001</v>
      </c>
      <c r="J1259" s="3">
        <v>9.9129269926320003</v>
      </c>
      <c r="K1259" s="3">
        <v>15.539182853314999</v>
      </c>
      <c r="L1259" s="3">
        <v>19.624916275954</v>
      </c>
      <c r="M1259" s="3">
        <v>18.352310783657</v>
      </c>
      <c r="N1259" s="3">
        <v>13.060951105157001</v>
      </c>
      <c r="O1259" s="3">
        <v>9.5110515740120007</v>
      </c>
      <c r="P1259" s="3">
        <v>4.0857334226389996</v>
      </c>
      <c r="Q1259" s="3">
        <v>0.80375083723999996</v>
      </c>
      <c r="R1259" s="3">
        <v>0.40187541861999998</v>
      </c>
      <c r="S1259" s="3">
        <v>3.0810448760879998</v>
      </c>
      <c r="T1259" s="8">
        <v>3.1480241125249999</v>
      </c>
    </row>
    <row r="1260" spans="3:20" x14ac:dyDescent="0.2">
      <c r="C1260" s="87"/>
      <c r="D1260" s="84"/>
      <c r="E1260" s="1" t="s">
        <v>32</v>
      </c>
      <c r="F1260" s="2"/>
      <c r="G1260" s="60">
        <v>42</v>
      </c>
      <c r="H1260" s="72" t="str">
        <f t="shared" si="20"/>
        <v>*</v>
      </c>
      <c r="I1260" s="11">
        <v>4.7619047619049999</v>
      </c>
      <c r="J1260" s="3">
        <v>16.666666666666998</v>
      </c>
      <c r="K1260" s="3">
        <v>23.809523809523998</v>
      </c>
      <c r="L1260" s="3">
        <v>11.904761904761999</v>
      </c>
      <c r="M1260" s="3">
        <v>9.5238095238099998</v>
      </c>
      <c r="N1260" s="3">
        <v>16.666666666666998</v>
      </c>
      <c r="O1260" s="3">
        <v>2.3809523809519999</v>
      </c>
      <c r="P1260" s="3">
        <v>2.3809523809519999</v>
      </c>
      <c r="Q1260" s="7">
        <v>0</v>
      </c>
      <c r="R1260" s="7">
        <v>0</v>
      </c>
      <c r="S1260" s="7">
        <v>0</v>
      </c>
      <c r="T1260" s="8">
        <v>11.904761904761999</v>
      </c>
    </row>
    <row r="1261" spans="3:20" ht="24" x14ac:dyDescent="0.2">
      <c r="C1261" s="88" t="s">
        <v>55</v>
      </c>
      <c r="D1261" s="83" t="s">
        <v>17</v>
      </c>
      <c r="E1261" s="6" t="s">
        <v>48</v>
      </c>
      <c r="F1261" s="5"/>
      <c r="G1261" s="59">
        <v>118</v>
      </c>
      <c r="H1261" s="71" t="str">
        <f t="shared" si="20"/>
        <v xml:space="preserve"> </v>
      </c>
      <c r="I1261" s="12">
        <v>5.9322033898309998</v>
      </c>
      <c r="J1261" s="4">
        <v>18.644067796609999</v>
      </c>
      <c r="K1261" s="4">
        <v>22.881355932203</v>
      </c>
      <c r="L1261" s="4">
        <v>11.016949152542001</v>
      </c>
      <c r="M1261" s="4">
        <v>16.101694915254001</v>
      </c>
      <c r="N1261" s="4">
        <v>5.0847457627120001</v>
      </c>
      <c r="O1261" s="4">
        <v>5.0847457627120001</v>
      </c>
      <c r="P1261" s="4">
        <v>5.9322033898309998</v>
      </c>
      <c r="Q1261" s="4">
        <v>1.6949152542370001</v>
      </c>
      <c r="R1261" s="4">
        <v>2.542372881356</v>
      </c>
      <c r="S1261" s="4">
        <v>2.542372881356</v>
      </c>
      <c r="T1261" s="13">
        <v>2.542372881356</v>
      </c>
    </row>
    <row r="1262" spans="3:20" ht="24" x14ac:dyDescent="0.2">
      <c r="C1262" s="87"/>
      <c r="D1262" s="84"/>
      <c r="E1262" s="1" t="s">
        <v>49</v>
      </c>
      <c r="F1262" s="2"/>
      <c r="G1262" s="60">
        <v>262</v>
      </c>
      <c r="H1262" s="72" t="str">
        <f t="shared" si="20"/>
        <v xml:space="preserve"> </v>
      </c>
      <c r="I1262" s="11">
        <v>3.053435114504</v>
      </c>
      <c r="J1262" s="3">
        <v>15.267175572518999</v>
      </c>
      <c r="K1262" s="3">
        <v>20.992366412214</v>
      </c>
      <c r="L1262" s="3">
        <v>17.175572519084</v>
      </c>
      <c r="M1262" s="3">
        <v>11.450381679389</v>
      </c>
      <c r="N1262" s="3">
        <v>12.213740458015</v>
      </c>
      <c r="O1262" s="3">
        <v>4.5801526717560002</v>
      </c>
      <c r="P1262" s="3">
        <v>6.4885496183209996</v>
      </c>
      <c r="Q1262" s="3">
        <v>3.053435114504</v>
      </c>
      <c r="R1262" s="3">
        <v>2.2900763358780001</v>
      </c>
      <c r="S1262" s="3">
        <v>1.145038167939</v>
      </c>
      <c r="T1262" s="8">
        <v>2.2900763358780001</v>
      </c>
    </row>
    <row r="1263" spans="3:20" x14ac:dyDescent="0.2">
      <c r="C1263" s="87"/>
      <c r="D1263" s="84"/>
      <c r="E1263" s="1" t="s">
        <v>50</v>
      </c>
      <c r="F1263" s="2"/>
      <c r="G1263" s="60">
        <v>486</v>
      </c>
      <c r="H1263" s="72" t="str">
        <f t="shared" si="20"/>
        <v xml:space="preserve"> </v>
      </c>
      <c r="I1263" s="11">
        <v>0.61728395061700003</v>
      </c>
      <c r="J1263" s="3">
        <v>3.086419753086</v>
      </c>
      <c r="K1263" s="3">
        <v>11.934156378600999</v>
      </c>
      <c r="L1263" s="3">
        <v>17.078189300411999</v>
      </c>
      <c r="M1263" s="3">
        <v>17.489711934155999</v>
      </c>
      <c r="N1263" s="3">
        <v>15.020576131686999</v>
      </c>
      <c r="O1263" s="3">
        <v>14.40329218107</v>
      </c>
      <c r="P1263" s="3">
        <v>10.082304526749001</v>
      </c>
      <c r="Q1263" s="3">
        <v>2.4691358024690002</v>
      </c>
      <c r="R1263" s="3">
        <v>3.909465020576</v>
      </c>
      <c r="S1263" s="3">
        <v>2.057613168724</v>
      </c>
      <c r="T1263" s="8">
        <v>1.851851851852</v>
      </c>
    </row>
    <row r="1264" spans="3:20" x14ac:dyDescent="0.2">
      <c r="C1264" s="87"/>
      <c r="D1264" s="84"/>
      <c r="E1264" s="1" t="s">
        <v>51</v>
      </c>
      <c r="F1264" s="2"/>
      <c r="G1264" s="60">
        <v>888</v>
      </c>
      <c r="H1264" s="72" t="str">
        <f t="shared" ref="H1264:H1311" si="21">IF(G1264&lt;49,"*"," ")</f>
        <v xml:space="preserve"> </v>
      </c>
      <c r="I1264" s="11">
        <v>0.67567567567599995</v>
      </c>
      <c r="J1264" s="3">
        <v>5.5180180180180001</v>
      </c>
      <c r="K1264" s="3">
        <v>10.472972972973</v>
      </c>
      <c r="L1264" s="3">
        <v>16.666666666666998</v>
      </c>
      <c r="M1264" s="3">
        <v>17.792792792793001</v>
      </c>
      <c r="N1264" s="3">
        <v>15.878378378378001</v>
      </c>
      <c r="O1264" s="3">
        <v>16.666666666666998</v>
      </c>
      <c r="P1264" s="3">
        <v>10.022522522522999</v>
      </c>
      <c r="Q1264" s="3">
        <v>2.3648648648649999</v>
      </c>
      <c r="R1264" s="3">
        <v>1.8018018018019999</v>
      </c>
      <c r="S1264" s="3">
        <v>0.78828828828800002</v>
      </c>
      <c r="T1264" s="8">
        <v>1.351351351351</v>
      </c>
    </row>
    <row r="1265" spans="3:20" ht="24" x14ac:dyDescent="0.2">
      <c r="C1265" s="87"/>
      <c r="D1265" s="84"/>
      <c r="E1265" s="1" t="s">
        <v>52</v>
      </c>
      <c r="F1265" s="2"/>
      <c r="G1265" s="60">
        <v>323</v>
      </c>
      <c r="H1265" s="72" t="str">
        <f t="shared" si="21"/>
        <v xml:space="preserve"> </v>
      </c>
      <c r="I1265" s="11">
        <v>4.9535603715169998</v>
      </c>
      <c r="J1265" s="3">
        <v>10.526315789473999</v>
      </c>
      <c r="K1265" s="3">
        <v>15.789473684211</v>
      </c>
      <c r="L1265" s="3">
        <v>17.647058823529001</v>
      </c>
      <c r="M1265" s="3">
        <v>17.33746130031</v>
      </c>
      <c r="N1265" s="3">
        <v>12.693498452011999</v>
      </c>
      <c r="O1265" s="3">
        <v>10.216718266254</v>
      </c>
      <c r="P1265" s="3">
        <v>4.9535603715169998</v>
      </c>
      <c r="Q1265" s="3">
        <v>0.61919504644000001</v>
      </c>
      <c r="R1265" s="3">
        <v>0.30959752322</v>
      </c>
      <c r="S1265" s="3">
        <v>1.547987616099</v>
      </c>
      <c r="T1265" s="8">
        <v>3.405572755418</v>
      </c>
    </row>
    <row r="1266" spans="3:20" x14ac:dyDescent="0.2">
      <c r="C1266" s="87"/>
      <c r="D1266" s="84"/>
      <c r="E1266" s="1" t="s">
        <v>56</v>
      </c>
      <c r="F1266" s="2"/>
      <c r="G1266" s="60">
        <v>275</v>
      </c>
      <c r="H1266" s="72" t="str">
        <f t="shared" si="21"/>
        <v xml:space="preserve"> </v>
      </c>
      <c r="I1266" s="11">
        <v>1.818181818182</v>
      </c>
      <c r="J1266" s="3">
        <v>5.0909090909090002</v>
      </c>
      <c r="K1266" s="3">
        <v>15.636363636364001</v>
      </c>
      <c r="L1266" s="3">
        <v>19.272727272727</v>
      </c>
      <c r="M1266" s="3">
        <v>23.636363636363999</v>
      </c>
      <c r="N1266" s="3">
        <v>10.545454545455</v>
      </c>
      <c r="O1266" s="3">
        <v>8</v>
      </c>
      <c r="P1266" s="3">
        <v>5.4545454545450003</v>
      </c>
      <c r="Q1266" s="3">
        <v>1.090909090909</v>
      </c>
      <c r="R1266" s="3">
        <v>0.72727272727299996</v>
      </c>
      <c r="S1266" s="3">
        <v>3.2727272727269998</v>
      </c>
      <c r="T1266" s="8">
        <v>5.4545454545450003</v>
      </c>
    </row>
    <row r="1267" spans="3:20" x14ac:dyDescent="0.2">
      <c r="C1267" s="87"/>
      <c r="D1267" s="84"/>
      <c r="E1267" s="1" t="s">
        <v>57</v>
      </c>
      <c r="F1267" s="2"/>
      <c r="G1267" s="60">
        <v>32</v>
      </c>
      <c r="H1267" s="72" t="str">
        <f t="shared" si="21"/>
        <v>*</v>
      </c>
      <c r="I1267" s="11">
        <v>18.75</v>
      </c>
      <c r="J1267" s="3">
        <v>21.875</v>
      </c>
      <c r="K1267" s="3">
        <v>12.5</v>
      </c>
      <c r="L1267" s="3">
        <v>6.25</v>
      </c>
      <c r="M1267" s="3">
        <v>6.25</v>
      </c>
      <c r="N1267" s="7">
        <v>0</v>
      </c>
      <c r="O1267" s="7">
        <v>0</v>
      </c>
      <c r="P1267" s="3">
        <v>3.125</v>
      </c>
      <c r="Q1267" s="3">
        <v>3.125</v>
      </c>
      <c r="R1267" s="3">
        <v>3.125</v>
      </c>
      <c r="S1267" s="3">
        <v>18.75</v>
      </c>
      <c r="T1267" s="8">
        <v>6.25</v>
      </c>
    </row>
    <row r="1268" spans="3:20" x14ac:dyDescent="0.2">
      <c r="C1268" s="87"/>
      <c r="D1268" s="84"/>
      <c r="E1268" s="1" t="s">
        <v>32</v>
      </c>
      <c r="F1268" s="2"/>
      <c r="G1268" s="60">
        <v>51</v>
      </c>
      <c r="H1268" s="72" t="str">
        <f t="shared" si="21"/>
        <v xml:space="preserve"> </v>
      </c>
      <c r="I1268" s="11">
        <v>1.9607843137250001</v>
      </c>
      <c r="J1268" s="3">
        <v>9.8039215686270005</v>
      </c>
      <c r="K1268" s="3">
        <v>9.8039215686270005</v>
      </c>
      <c r="L1268" s="3">
        <v>19.607843137254999</v>
      </c>
      <c r="M1268" s="3">
        <v>19.607843137254999</v>
      </c>
      <c r="N1268" s="3">
        <v>11.764705882353001</v>
      </c>
      <c r="O1268" s="3">
        <v>5.8823529411760003</v>
      </c>
      <c r="P1268" s="7">
        <v>0</v>
      </c>
      <c r="Q1268" s="3">
        <v>1.9607843137250001</v>
      </c>
      <c r="R1268" s="7">
        <v>0</v>
      </c>
      <c r="S1268" s="3">
        <v>5.8823529411760003</v>
      </c>
      <c r="T1268" s="8">
        <v>13.725490196078001</v>
      </c>
    </row>
    <row r="1269" spans="3:20" x14ac:dyDescent="0.2">
      <c r="C1269" s="88" t="s">
        <v>58</v>
      </c>
      <c r="D1269" s="83" t="s">
        <v>17</v>
      </c>
      <c r="E1269" s="6" t="s">
        <v>59</v>
      </c>
      <c r="F1269" s="5"/>
      <c r="G1269" s="59">
        <v>1814</v>
      </c>
      <c r="H1269" s="71" t="str">
        <f t="shared" si="21"/>
        <v xml:space="preserve"> </v>
      </c>
      <c r="I1269" s="12">
        <v>2.3153252480709998</v>
      </c>
      <c r="J1269" s="4">
        <v>7.3318632855569996</v>
      </c>
      <c r="K1269" s="4">
        <v>13.230429988975001</v>
      </c>
      <c r="L1269" s="4">
        <v>16.427783902977001</v>
      </c>
      <c r="M1269" s="4">
        <v>18.357221609701998</v>
      </c>
      <c r="N1269" s="4">
        <v>14.498346196250999</v>
      </c>
      <c r="O1269" s="4">
        <v>11.686879823593999</v>
      </c>
      <c r="P1269" s="4">
        <v>8.1036383682469992</v>
      </c>
      <c r="Q1269" s="4">
        <v>1.9294377067249999</v>
      </c>
      <c r="R1269" s="4">
        <v>2.094818081588</v>
      </c>
      <c r="S1269" s="4">
        <v>1.433296582139</v>
      </c>
      <c r="T1269" s="13">
        <v>2.5909592061739999</v>
      </c>
    </row>
    <row r="1270" spans="3:20" ht="24" x14ac:dyDescent="0.2">
      <c r="C1270" s="87"/>
      <c r="D1270" s="84"/>
      <c r="E1270" s="1" t="s">
        <v>60</v>
      </c>
      <c r="F1270" s="2"/>
      <c r="G1270" s="60">
        <v>307</v>
      </c>
      <c r="H1270" s="72" t="str">
        <f t="shared" si="21"/>
        <v xml:space="preserve"> </v>
      </c>
      <c r="I1270" s="11">
        <v>0.65146579804600002</v>
      </c>
      <c r="J1270" s="3">
        <v>3.9087947882740002</v>
      </c>
      <c r="K1270" s="3">
        <v>7.8175895765470003</v>
      </c>
      <c r="L1270" s="3">
        <v>17.263843648207999</v>
      </c>
      <c r="M1270" s="3">
        <v>14.983713355049</v>
      </c>
      <c r="N1270" s="3">
        <v>13.355048859935</v>
      </c>
      <c r="O1270" s="3">
        <v>19.869706840391</v>
      </c>
      <c r="P1270" s="3">
        <v>11.400651465797999</v>
      </c>
      <c r="Q1270" s="3">
        <v>3.5830618892510002</v>
      </c>
      <c r="R1270" s="3">
        <v>2.28013029316</v>
      </c>
      <c r="S1270" s="3">
        <v>2.6058631921819999</v>
      </c>
      <c r="T1270" s="8">
        <v>2.28013029316</v>
      </c>
    </row>
    <row r="1271" spans="3:20" x14ac:dyDescent="0.2">
      <c r="C1271" s="87"/>
      <c r="D1271" s="84"/>
      <c r="E1271" s="1" t="s">
        <v>61</v>
      </c>
      <c r="F1271" s="2"/>
      <c r="G1271" s="60">
        <v>49</v>
      </c>
      <c r="H1271" s="72" t="s">
        <v>678</v>
      </c>
      <c r="I1271" s="11">
        <v>2.040816326531</v>
      </c>
      <c r="J1271" s="3">
        <v>10.204081632653001</v>
      </c>
      <c r="K1271" s="3">
        <v>30.612244897958998</v>
      </c>
      <c r="L1271" s="3">
        <v>14.285714285714</v>
      </c>
      <c r="M1271" s="3">
        <v>10.204081632653001</v>
      </c>
      <c r="N1271" s="3">
        <v>10.204081632653001</v>
      </c>
      <c r="O1271" s="3">
        <v>4.0816326530609999</v>
      </c>
      <c r="P1271" s="3">
        <v>6.1224489795919999</v>
      </c>
      <c r="Q1271" s="7">
        <v>0</v>
      </c>
      <c r="R1271" s="3">
        <v>2.040816326531</v>
      </c>
      <c r="S1271" s="3">
        <v>8.1632653061219997</v>
      </c>
      <c r="T1271" s="8">
        <v>2.040816326531</v>
      </c>
    </row>
    <row r="1272" spans="3:20" ht="36" x14ac:dyDescent="0.2">
      <c r="C1272" s="87"/>
      <c r="D1272" s="84"/>
      <c r="E1272" s="1" t="s">
        <v>62</v>
      </c>
      <c r="F1272" s="2"/>
      <c r="G1272" s="60">
        <v>211</v>
      </c>
      <c r="H1272" s="72" t="str">
        <f t="shared" si="21"/>
        <v xml:space="preserve"> </v>
      </c>
      <c r="I1272" s="11">
        <v>2.843601895735</v>
      </c>
      <c r="J1272" s="3">
        <v>12.796208530806</v>
      </c>
      <c r="K1272" s="3">
        <v>21.800947867299001</v>
      </c>
      <c r="L1272" s="3">
        <v>21.327014218009001</v>
      </c>
      <c r="M1272" s="3">
        <v>14.218009478673</v>
      </c>
      <c r="N1272" s="3">
        <v>7.1090047393360001</v>
      </c>
      <c r="O1272" s="3">
        <v>9.0047393364929995</v>
      </c>
      <c r="P1272" s="3">
        <v>3.7914691943130001</v>
      </c>
      <c r="Q1272" s="3">
        <v>0.473933649289</v>
      </c>
      <c r="R1272" s="3">
        <v>0.473933649289</v>
      </c>
      <c r="S1272" s="3">
        <v>2.843601895735</v>
      </c>
      <c r="T1272" s="8">
        <v>3.3175355450240001</v>
      </c>
    </row>
    <row r="1273" spans="3:20" ht="24" x14ac:dyDescent="0.2">
      <c r="C1273" s="87"/>
      <c r="D1273" s="84"/>
      <c r="E1273" s="1" t="s">
        <v>63</v>
      </c>
      <c r="F1273" s="2"/>
      <c r="G1273" s="60">
        <v>8</v>
      </c>
      <c r="H1273" s="72" t="str">
        <f t="shared" si="21"/>
        <v>*</v>
      </c>
      <c r="I1273" s="21">
        <v>0</v>
      </c>
      <c r="J1273" s="7">
        <v>0</v>
      </c>
      <c r="K1273" s="3">
        <v>25</v>
      </c>
      <c r="L1273" s="7">
        <v>0</v>
      </c>
      <c r="M1273" s="3">
        <v>25</v>
      </c>
      <c r="N1273" s="7">
        <v>0</v>
      </c>
      <c r="O1273" s="7">
        <v>0</v>
      </c>
      <c r="P1273" s="3">
        <v>12.5</v>
      </c>
      <c r="Q1273" s="3">
        <v>12.5</v>
      </c>
      <c r="R1273" s="3">
        <v>12.5</v>
      </c>
      <c r="S1273" s="7">
        <v>0</v>
      </c>
      <c r="T1273" s="8">
        <v>12.5</v>
      </c>
    </row>
    <row r="1274" spans="3:20" x14ac:dyDescent="0.2">
      <c r="C1274" s="87"/>
      <c r="D1274" s="84"/>
      <c r="E1274" s="1" t="s">
        <v>64</v>
      </c>
      <c r="F1274" s="2"/>
      <c r="G1274" s="60">
        <v>24</v>
      </c>
      <c r="H1274" s="72" t="str">
        <f t="shared" si="21"/>
        <v>*</v>
      </c>
      <c r="I1274" s="21">
        <v>0</v>
      </c>
      <c r="J1274" s="3">
        <v>20.833333333333002</v>
      </c>
      <c r="K1274" s="3">
        <v>25</v>
      </c>
      <c r="L1274" s="3">
        <v>16.666666666666998</v>
      </c>
      <c r="M1274" s="3">
        <v>25</v>
      </c>
      <c r="N1274" s="3">
        <v>4.166666666667</v>
      </c>
      <c r="O1274" s="7">
        <v>0</v>
      </c>
      <c r="P1274" s="7">
        <v>0</v>
      </c>
      <c r="Q1274" s="3">
        <v>4.166666666667</v>
      </c>
      <c r="R1274" s="7">
        <v>0</v>
      </c>
      <c r="S1274" s="3">
        <v>4.166666666667</v>
      </c>
      <c r="T1274" s="14">
        <v>0</v>
      </c>
    </row>
    <row r="1275" spans="3:20" x14ac:dyDescent="0.2">
      <c r="C1275" s="87"/>
      <c r="D1275" s="84"/>
      <c r="E1275" s="1" t="s">
        <v>46</v>
      </c>
      <c r="F1275" s="2"/>
      <c r="G1275" s="60">
        <v>17</v>
      </c>
      <c r="H1275" s="72" t="str">
        <f t="shared" si="21"/>
        <v>*</v>
      </c>
      <c r="I1275" s="11">
        <v>5.8823529411760003</v>
      </c>
      <c r="J1275" s="3">
        <v>23.529411764706001</v>
      </c>
      <c r="K1275" s="3">
        <v>17.647058823529001</v>
      </c>
      <c r="L1275" s="3">
        <v>23.529411764706001</v>
      </c>
      <c r="M1275" s="3">
        <v>5.8823529411760003</v>
      </c>
      <c r="N1275" s="3">
        <v>5.8823529411760003</v>
      </c>
      <c r="O1275" s="7">
        <v>0</v>
      </c>
      <c r="P1275" s="7">
        <v>0</v>
      </c>
      <c r="Q1275" s="3">
        <v>5.8823529411760003</v>
      </c>
      <c r="R1275" s="7">
        <v>0</v>
      </c>
      <c r="S1275" s="3">
        <v>5.8823529411760003</v>
      </c>
      <c r="T1275" s="8">
        <v>5.8823529411760003</v>
      </c>
    </row>
    <row r="1276" spans="3:20" x14ac:dyDescent="0.2">
      <c r="C1276" s="87"/>
      <c r="D1276" s="84"/>
      <c r="E1276" s="1" t="s">
        <v>32</v>
      </c>
      <c r="F1276" s="2"/>
      <c r="G1276" s="60">
        <v>5</v>
      </c>
      <c r="H1276" s="72" t="str">
        <f t="shared" si="21"/>
        <v>*</v>
      </c>
      <c r="I1276" s="21">
        <v>0</v>
      </c>
      <c r="J1276" s="7">
        <v>0</v>
      </c>
      <c r="K1276" s="7">
        <v>0</v>
      </c>
      <c r="L1276" s="7">
        <v>0</v>
      </c>
      <c r="M1276" s="3">
        <v>40</v>
      </c>
      <c r="N1276" s="3">
        <v>40</v>
      </c>
      <c r="O1276" s="7">
        <v>0</v>
      </c>
      <c r="P1276" s="7">
        <v>0</v>
      </c>
      <c r="Q1276" s="7">
        <v>0</v>
      </c>
      <c r="R1276" s="7">
        <v>0</v>
      </c>
      <c r="S1276" s="7">
        <v>0</v>
      </c>
      <c r="T1276" s="8">
        <v>20</v>
      </c>
    </row>
    <row r="1277" spans="3:20" x14ac:dyDescent="0.2">
      <c r="C1277" s="87"/>
      <c r="D1277" s="84"/>
      <c r="E1277" s="1" t="s">
        <v>65</v>
      </c>
      <c r="F1277" s="2"/>
      <c r="G1277" s="60">
        <v>2121</v>
      </c>
      <c r="H1277" s="72" t="str">
        <f t="shared" si="21"/>
        <v xml:space="preserve"> </v>
      </c>
      <c r="I1277" s="11">
        <v>2.0744931636019999</v>
      </c>
      <c r="J1277" s="3">
        <v>6.8363979255069998</v>
      </c>
      <c r="K1277" s="3">
        <v>12.446958981611999</v>
      </c>
      <c r="L1277" s="3">
        <v>16.548797736916999</v>
      </c>
      <c r="M1277" s="3">
        <v>17.868929750117999</v>
      </c>
      <c r="N1277" s="3">
        <v>14.332861857614001</v>
      </c>
      <c r="O1277" s="3">
        <v>12.871287128713</v>
      </c>
      <c r="P1277" s="3">
        <v>8.580858085809</v>
      </c>
      <c r="Q1277" s="3">
        <v>2.168788307402</v>
      </c>
      <c r="R1277" s="3">
        <v>2.1216407355019999</v>
      </c>
      <c r="S1277" s="3">
        <v>1.603017444602</v>
      </c>
      <c r="T1277" s="8">
        <v>2.5459688826029998</v>
      </c>
    </row>
    <row r="1278" spans="3:20" x14ac:dyDescent="0.2">
      <c r="C1278" s="87"/>
      <c r="D1278" s="84"/>
      <c r="E1278" s="1" t="s">
        <v>66</v>
      </c>
      <c r="F1278" s="2"/>
      <c r="G1278" s="60">
        <v>260</v>
      </c>
      <c r="H1278" s="72" t="str">
        <f t="shared" si="21"/>
        <v xml:space="preserve"> </v>
      </c>
      <c r="I1278" s="11">
        <v>2.6923076923079998</v>
      </c>
      <c r="J1278" s="3">
        <v>12.307692307691999</v>
      </c>
      <c r="K1278" s="3">
        <v>23.461538461538002</v>
      </c>
      <c r="L1278" s="3">
        <v>20</v>
      </c>
      <c r="M1278" s="3">
        <v>13.461538461538</v>
      </c>
      <c r="N1278" s="3">
        <v>7.6923076923079998</v>
      </c>
      <c r="O1278" s="3">
        <v>8.0769230769230003</v>
      </c>
      <c r="P1278" s="3">
        <v>4.2307692307689999</v>
      </c>
      <c r="Q1278" s="3">
        <v>0.384615384615</v>
      </c>
      <c r="R1278" s="3">
        <v>0.76923076923099998</v>
      </c>
      <c r="S1278" s="3">
        <v>3.8461538461539999</v>
      </c>
      <c r="T1278" s="8">
        <v>3.0769230769229998</v>
      </c>
    </row>
    <row r="1279" spans="3:20" ht="24" x14ac:dyDescent="0.2">
      <c r="C1279" s="88" t="s">
        <v>67</v>
      </c>
      <c r="D1279" s="83" t="s">
        <v>17</v>
      </c>
      <c r="E1279" s="6" t="s">
        <v>68</v>
      </c>
      <c r="F1279" s="5"/>
      <c r="G1279" s="59">
        <v>303</v>
      </c>
      <c r="H1279" s="71" t="str">
        <f t="shared" si="21"/>
        <v xml:space="preserve"> </v>
      </c>
      <c r="I1279" s="12">
        <v>0.99009900990099997</v>
      </c>
      <c r="J1279" s="4">
        <v>5.2805280528049998</v>
      </c>
      <c r="K1279" s="4">
        <v>4.290429042904</v>
      </c>
      <c r="L1279" s="4">
        <v>8.2508250825079994</v>
      </c>
      <c r="M1279" s="4">
        <v>9.2409240924089993</v>
      </c>
      <c r="N1279" s="4">
        <v>13.201320132013</v>
      </c>
      <c r="O1279" s="4">
        <v>18.481848184817999</v>
      </c>
      <c r="P1279" s="4">
        <v>18.811881188118999</v>
      </c>
      <c r="Q1279" s="4">
        <v>5.2805280528049998</v>
      </c>
      <c r="R1279" s="4">
        <v>11.881188118812</v>
      </c>
      <c r="S1279" s="4">
        <v>1.3201320132009999</v>
      </c>
      <c r="T1279" s="13">
        <v>2.970297029703</v>
      </c>
    </row>
    <row r="1280" spans="3:20" ht="36" x14ac:dyDescent="0.2">
      <c r="C1280" s="87"/>
      <c r="D1280" s="84"/>
      <c r="E1280" s="1" t="s">
        <v>69</v>
      </c>
      <c r="F1280" s="2"/>
      <c r="G1280" s="60">
        <v>1347</v>
      </c>
      <c r="H1280" s="72" t="str">
        <f t="shared" si="21"/>
        <v xml:space="preserve"> </v>
      </c>
      <c r="I1280" s="11">
        <v>1.559020044543</v>
      </c>
      <c r="J1280" s="3">
        <v>4.5285820341500003</v>
      </c>
      <c r="K1280" s="3">
        <v>12.175204157387</v>
      </c>
      <c r="L1280" s="3">
        <v>16.035634743875001</v>
      </c>
      <c r="M1280" s="3">
        <v>20.638455827765</v>
      </c>
      <c r="N1280" s="3">
        <v>15.961395694135</v>
      </c>
      <c r="O1280" s="3">
        <v>13.956941351151</v>
      </c>
      <c r="P1280" s="3">
        <v>8.5374907201189991</v>
      </c>
      <c r="Q1280" s="3">
        <v>2.152932442465</v>
      </c>
      <c r="R1280" s="3">
        <v>0.89086859688200004</v>
      </c>
      <c r="S1280" s="3">
        <v>1.262063845583</v>
      </c>
      <c r="T1280" s="8">
        <v>2.3014105419450002</v>
      </c>
    </row>
    <row r="1281" spans="3:20" ht="24" x14ac:dyDescent="0.2">
      <c r="C1281" s="87"/>
      <c r="D1281" s="84"/>
      <c r="E1281" s="1" t="s">
        <v>70</v>
      </c>
      <c r="F1281" s="2"/>
      <c r="G1281" s="60">
        <v>596</v>
      </c>
      <c r="H1281" s="72" t="str">
        <f t="shared" si="21"/>
        <v xml:space="preserve"> </v>
      </c>
      <c r="I1281" s="11">
        <v>2.3489932885910001</v>
      </c>
      <c r="J1281" s="3">
        <v>10.067114093960001</v>
      </c>
      <c r="K1281" s="3">
        <v>19.295302013423001</v>
      </c>
      <c r="L1281" s="3">
        <v>23.322147651007</v>
      </c>
      <c r="M1281" s="3">
        <v>17.449664429529999</v>
      </c>
      <c r="N1281" s="3">
        <v>10.738255033557</v>
      </c>
      <c r="O1281" s="3">
        <v>6.879194630872</v>
      </c>
      <c r="P1281" s="3">
        <v>3.1879194630869998</v>
      </c>
      <c r="Q1281" s="3">
        <v>0.83892617449700002</v>
      </c>
      <c r="R1281" s="7">
        <v>0</v>
      </c>
      <c r="S1281" s="3">
        <v>3.1879194630869998</v>
      </c>
      <c r="T1281" s="8">
        <v>2.6845637583889999</v>
      </c>
    </row>
    <row r="1282" spans="3:20" ht="24" x14ac:dyDescent="0.2">
      <c r="C1282" s="87"/>
      <c r="D1282" s="84"/>
      <c r="E1282" s="1" t="s">
        <v>71</v>
      </c>
      <c r="F1282" s="2"/>
      <c r="G1282" s="60">
        <v>181</v>
      </c>
      <c r="H1282" s="72" t="str">
        <f t="shared" si="21"/>
        <v xml:space="preserve"> </v>
      </c>
      <c r="I1282" s="11">
        <v>7.7348066298339999</v>
      </c>
      <c r="J1282" s="3">
        <v>27.071823204419999</v>
      </c>
      <c r="K1282" s="3">
        <v>24.309392265193001</v>
      </c>
      <c r="L1282" s="3">
        <v>16.574585635359</v>
      </c>
      <c r="M1282" s="3">
        <v>8.2872928176799991</v>
      </c>
      <c r="N1282" s="3">
        <v>3.867403314917</v>
      </c>
      <c r="O1282" s="3">
        <v>4.4198895027620004</v>
      </c>
      <c r="P1282" s="3">
        <v>1.657458563536</v>
      </c>
      <c r="Q1282" s="7">
        <v>0</v>
      </c>
      <c r="R1282" s="7">
        <v>0</v>
      </c>
      <c r="S1282" s="3">
        <v>3.3149171270719999</v>
      </c>
      <c r="T1282" s="8">
        <v>2.7624309392269999</v>
      </c>
    </row>
    <row r="1283" spans="3:20" x14ac:dyDescent="0.2">
      <c r="C1283" s="87"/>
      <c r="D1283" s="84"/>
      <c r="E1283" s="1" t="s">
        <v>32</v>
      </c>
      <c r="F1283" s="2"/>
      <c r="G1283" s="60">
        <v>8</v>
      </c>
      <c r="H1283" s="72" t="str">
        <f t="shared" si="21"/>
        <v>*</v>
      </c>
      <c r="I1283" s="21">
        <v>0</v>
      </c>
      <c r="J1283" s="7">
        <v>0</v>
      </c>
      <c r="K1283" s="7">
        <v>0</v>
      </c>
      <c r="L1283" s="3">
        <v>12.5</v>
      </c>
      <c r="M1283" s="7">
        <v>0</v>
      </c>
      <c r="N1283" s="3">
        <v>25</v>
      </c>
      <c r="O1283" s="3">
        <v>12.5</v>
      </c>
      <c r="P1283" s="7">
        <v>0</v>
      </c>
      <c r="Q1283" s="7">
        <v>0</v>
      </c>
      <c r="R1283" s="7">
        <v>0</v>
      </c>
      <c r="S1283" s="7">
        <v>0</v>
      </c>
      <c r="T1283" s="8">
        <v>50</v>
      </c>
    </row>
    <row r="1284" spans="3:20" ht="24" x14ac:dyDescent="0.2">
      <c r="C1284" s="88" t="s">
        <v>72</v>
      </c>
      <c r="D1284" s="83" t="s">
        <v>17</v>
      </c>
      <c r="E1284" s="6" t="s">
        <v>73</v>
      </c>
      <c r="F1284" s="5"/>
      <c r="G1284" s="59">
        <v>52</v>
      </c>
      <c r="H1284" s="71" t="str">
        <f t="shared" si="21"/>
        <v xml:space="preserve"> </v>
      </c>
      <c r="I1284" s="12">
        <v>100</v>
      </c>
      <c r="J1284" s="20">
        <v>0</v>
      </c>
      <c r="K1284" s="20">
        <v>0</v>
      </c>
      <c r="L1284" s="20">
        <v>0</v>
      </c>
      <c r="M1284" s="20">
        <v>0</v>
      </c>
      <c r="N1284" s="20">
        <v>0</v>
      </c>
      <c r="O1284" s="20">
        <v>0</v>
      </c>
      <c r="P1284" s="20">
        <v>0</v>
      </c>
      <c r="Q1284" s="20">
        <v>0</v>
      </c>
      <c r="R1284" s="20">
        <v>0</v>
      </c>
      <c r="S1284" s="20">
        <v>0</v>
      </c>
      <c r="T1284" s="27">
        <v>0</v>
      </c>
    </row>
    <row r="1285" spans="3:20" ht="36" x14ac:dyDescent="0.2">
      <c r="C1285" s="87"/>
      <c r="D1285" s="84"/>
      <c r="E1285" s="1" t="s">
        <v>74</v>
      </c>
      <c r="F1285" s="2"/>
      <c r="G1285" s="60">
        <v>186</v>
      </c>
      <c r="H1285" s="72" t="str">
        <f t="shared" si="21"/>
        <v xml:space="preserve"> </v>
      </c>
      <c r="I1285" s="21">
        <v>0</v>
      </c>
      <c r="J1285" s="3">
        <v>100</v>
      </c>
      <c r="K1285" s="7">
        <v>0</v>
      </c>
      <c r="L1285" s="7">
        <v>0</v>
      </c>
      <c r="M1285" s="7">
        <v>0</v>
      </c>
      <c r="N1285" s="7">
        <v>0</v>
      </c>
      <c r="O1285" s="7">
        <v>0</v>
      </c>
      <c r="P1285" s="7">
        <v>0</v>
      </c>
      <c r="Q1285" s="7">
        <v>0</v>
      </c>
      <c r="R1285" s="7">
        <v>0</v>
      </c>
      <c r="S1285" s="7">
        <v>0</v>
      </c>
      <c r="T1285" s="14">
        <v>0</v>
      </c>
    </row>
    <row r="1286" spans="3:20" ht="36" x14ac:dyDescent="0.2">
      <c r="C1286" s="87"/>
      <c r="D1286" s="84"/>
      <c r="E1286" s="1" t="s">
        <v>75</v>
      </c>
      <c r="F1286" s="2"/>
      <c r="G1286" s="60">
        <v>336</v>
      </c>
      <c r="H1286" s="72" t="str">
        <f t="shared" si="21"/>
        <v xml:space="preserve"> </v>
      </c>
      <c r="I1286" s="21">
        <v>0</v>
      </c>
      <c r="J1286" s="7">
        <v>0</v>
      </c>
      <c r="K1286" s="3">
        <v>100</v>
      </c>
      <c r="L1286" s="7">
        <v>0</v>
      </c>
      <c r="M1286" s="7">
        <v>0</v>
      </c>
      <c r="N1286" s="7">
        <v>0</v>
      </c>
      <c r="O1286" s="7">
        <v>0</v>
      </c>
      <c r="P1286" s="7">
        <v>0</v>
      </c>
      <c r="Q1286" s="7">
        <v>0</v>
      </c>
      <c r="R1286" s="7">
        <v>0</v>
      </c>
      <c r="S1286" s="7">
        <v>0</v>
      </c>
      <c r="T1286" s="14">
        <v>0</v>
      </c>
    </row>
    <row r="1287" spans="3:20" ht="36" x14ac:dyDescent="0.2">
      <c r="C1287" s="87"/>
      <c r="D1287" s="84"/>
      <c r="E1287" s="1" t="s">
        <v>76</v>
      </c>
      <c r="F1287" s="2"/>
      <c r="G1287" s="60">
        <v>411</v>
      </c>
      <c r="H1287" s="72" t="str">
        <f t="shared" si="21"/>
        <v xml:space="preserve"> </v>
      </c>
      <c r="I1287" s="21">
        <v>0</v>
      </c>
      <c r="J1287" s="7">
        <v>0</v>
      </c>
      <c r="K1287" s="7">
        <v>0</v>
      </c>
      <c r="L1287" s="3">
        <v>100</v>
      </c>
      <c r="M1287" s="7">
        <v>0</v>
      </c>
      <c r="N1287" s="7">
        <v>0</v>
      </c>
      <c r="O1287" s="7">
        <v>0</v>
      </c>
      <c r="P1287" s="7">
        <v>0</v>
      </c>
      <c r="Q1287" s="7">
        <v>0</v>
      </c>
      <c r="R1287" s="7">
        <v>0</v>
      </c>
      <c r="S1287" s="7">
        <v>0</v>
      </c>
      <c r="T1287" s="14">
        <v>0</v>
      </c>
    </row>
    <row r="1288" spans="3:20" ht="36" x14ac:dyDescent="0.2">
      <c r="C1288" s="87"/>
      <c r="D1288" s="84"/>
      <c r="E1288" s="1" t="s">
        <v>77</v>
      </c>
      <c r="F1288" s="2"/>
      <c r="G1288" s="60">
        <v>425</v>
      </c>
      <c r="H1288" s="72" t="str">
        <f t="shared" si="21"/>
        <v xml:space="preserve"> </v>
      </c>
      <c r="I1288" s="21">
        <v>0</v>
      </c>
      <c r="J1288" s="7">
        <v>0</v>
      </c>
      <c r="K1288" s="7">
        <v>0</v>
      </c>
      <c r="L1288" s="7">
        <v>0</v>
      </c>
      <c r="M1288" s="3">
        <v>100</v>
      </c>
      <c r="N1288" s="7">
        <v>0</v>
      </c>
      <c r="O1288" s="7">
        <v>0</v>
      </c>
      <c r="P1288" s="7">
        <v>0</v>
      </c>
      <c r="Q1288" s="7">
        <v>0</v>
      </c>
      <c r="R1288" s="7">
        <v>0</v>
      </c>
      <c r="S1288" s="7">
        <v>0</v>
      </c>
      <c r="T1288" s="14">
        <v>0</v>
      </c>
    </row>
    <row r="1289" spans="3:20" ht="36" x14ac:dyDescent="0.2">
      <c r="C1289" s="87"/>
      <c r="D1289" s="84"/>
      <c r="E1289" s="1" t="s">
        <v>78</v>
      </c>
      <c r="F1289" s="2"/>
      <c r="G1289" s="60">
        <v>328</v>
      </c>
      <c r="H1289" s="72" t="str">
        <f t="shared" si="21"/>
        <v xml:space="preserve"> </v>
      </c>
      <c r="I1289" s="21">
        <v>0</v>
      </c>
      <c r="J1289" s="7">
        <v>0</v>
      </c>
      <c r="K1289" s="7">
        <v>0</v>
      </c>
      <c r="L1289" s="7">
        <v>0</v>
      </c>
      <c r="M1289" s="7">
        <v>0</v>
      </c>
      <c r="N1289" s="3">
        <v>100</v>
      </c>
      <c r="O1289" s="7">
        <v>0</v>
      </c>
      <c r="P1289" s="7">
        <v>0</v>
      </c>
      <c r="Q1289" s="7">
        <v>0</v>
      </c>
      <c r="R1289" s="7">
        <v>0</v>
      </c>
      <c r="S1289" s="7">
        <v>0</v>
      </c>
      <c r="T1289" s="14">
        <v>0</v>
      </c>
    </row>
    <row r="1290" spans="3:20" ht="36" x14ac:dyDescent="0.2">
      <c r="C1290" s="87"/>
      <c r="D1290" s="84"/>
      <c r="E1290" s="1" t="s">
        <v>79</v>
      </c>
      <c r="F1290" s="2"/>
      <c r="G1290" s="60">
        <v>294</v>
      </c>
      <c r="H1290" s="72" t="str">
        <f t="shared" si="21"/>
        <v xml:space="preserve"> </v>
      </c>
      <c r="I1290" s="21">
        <v>0</v>
      </c>
      <c r="J1290" s="7">
        <v>0</v>
      </c>
      <c r="K1290" s="7">
        <v>0</v>
      </c>
      <c r="L1290" s="7">
        <v>0</v>
      </c>
      <c r="M1290" s="7">
        <v>0</v>
      </c>
      <c r="N1290" s="7">
        <v>0</v>
      </c>
      <c r="O1290" s="3">
        <v>100</v>
      </c>
      <c r="P1290" s="7">
        <v>0</v>
      </c>
      <c r="Q1290" s="7">
        <v>0</v>
      </c>
      <c r="R1290" s="7">
        <v>0</v>
      </c>
      <c r="S1290" s="7">
        <v>0</v>
      </c>
      <c r="T1290" s="14">
        <v>0</v>
      </c>
    </row>
    <row r="1291" spans="3:20" ht="36" x14ac:dyDescent="0.2">
      <c r="C1291" s="87"/>
      <c r="D1291" s="84"/>
      <c r="E1291" s="1" t="s">
        <v>80</v>
      </c>
      <c r="F1291" s="2"/>
      <c r="G1291" s="60">
        <v>194</v>
      </c>
      <c r="H1291" s="72" t="str">
        <f t="shared" si="21"/>
        <v xml:space="preserve"> </v>
      </c>
      <c r="I1291" s="21">
        <v>0</v>
      </c>
      <c r="J1291" s="7">
        <v>0</v>
      </c>
      <c r="K1291" s="7">
        <v>0</v>
      </c>
      <c r="L1291" s="7">
        <v>0</v>
      </c>
      <c r="M1291" s="7">
        <v>0</v>
      </c>
      <c r="N1291" s="7">
        <v>0</v>
      </c>
      <c r="O1291" s="7">
        <v>0</v>
      </c>
      <c r="P1291" s="3">
        <v>100</v>
      </c>
      <c r="Q1291" s="7">
        <v>0</v>
      </c>
      <c r="R1291" s="7">
        <v>0</v>
      </c>
      <c r="S1291" s="7">
        <v>0</v>
      </c>
      <c r="T1291" s="14">
        <v>0</v>
      </c>
    </row>
    <row r="1292" spans="3:20" ht="36" x14ac:dyDescent="0.2">
      <c r="C1292" s="87"/>
      <c r="D1292" s="84"/>
      <c r="E1292" s="1" t="s">
        <v>81</v>
      </c>
      <c r="F1292" s="2"/>
      <c r="G1292" s="60">
        <v>50</v>
      </c>
      <c r="H1292" s="72" t="str">
        <f t="shared" si="21"/>
        <v xml:space="preserve"> </v>
      </c>
      <c r="I1292" s="21">
        <v>0</v>
      </c>
      <c r="J1292" s="7">
        <v>0</v>
      </c>
      <c r="K1292" s="7">
        <v>0</v>
      </c>
      <c r="L1292" s="7">
        <v>0</v>
      </c>
      <c r="M1292" s="7">
        <v>0</v>
      </c>
      <c r="N1292" s="7">
        <v>0</v>
      </c>
      <c r="O1292" s="7">
        <v>0</v>
      </c>
      <c r="P1292" s="7">
        <v>0</v>
      </c>
      <c r="Q1292" s="3">
        <v>100</v>
      </c>
      <c r="R1292" s="7">
        <v>0</v>
      </c>
      <c r="S1292" s="7">
        <v>0</v>
      </c>
      <c r="T1292" s="14">
        <v>0</v>
      </c>
    </row>
    <row r="1293" spans="3:20" ht="24" x14ac:dyDescent="0.2">
      <c r="C1293" s="87"/>
      <c r="D1293" s="84"/>
      <c r="E1293" s="1" t="s">
        <v>82</v>
      </c>
      <c r="F1293" s="2"/>
      <c r="G1293" s="60">
        <v>48</v>
      </c>
      <c r="H1293" s="72" t="str">
        <f t="shared" si="21"/>
        <v>*</v>
      </c>
      <c r="I1293" s="21">
        <v>0</v>
      </c>
      <c r="J1293" s="7">
        <v>0</v>
      </c>
      <c r="K1293" s="7">
        <v>0</v>
      </c>
      <c r="L1293" s="7">
        <v>0</v>
      </c>
      <c r="M1293" s="7">
        <v>0</v>
      </c>
      <c r="N1293" s="7">
        <v>0</v>
      </c>
      <c r="O1293" s="7">
        <v>0</v>
      </c>
      <c r="P1293" s="7">
        <v>0</v>
      </c>
      <c r="Q1293" s="7">
        <v>0</v>
      </c>
      <c r="R1293" s="3">
        <v>100</v>
      </c>
      <c r="S1293" s="7">
        <v>0</v>
      </c>
      <c r="T1293" s="14">
        <v>0</v>
      </c>
    </row>
    <row r="1294" spans="3:20" x14ac:dyDescent="0.2">
      <c r="C1294" s="87"/>
      <c r="D1294" s="84"/>
      <c r="E1294" s="1" t="s">
        <v>83</v>
      </c>
      <c r="F1294" s="2"/>
      <c r="G1294" s="60">
        <v>46</v>
      </c>
      <c r="H1294" s="72" t="str">
        <f t="shared" si="21"/>
        <v>*</v>
      </c>
      <c r="I1294" s="21">
        <v>0</v>
      </c>
      <c r="J1294" s="7">
        <v>0</v>
      </c>
      <c r="K1294" s="7">
        <v>0</v>
      </c>
      <c r="L1294" s="7">
        <v>0</v>
      </c>
      <c r="M1294" s="7">
        <v>0</v>
      </c>
      <c r="N1294" s="7">
        <v>0</v>
      </c>
      <c r="O1294" s="7">
        <v>0</v>
      </c>
      <c r="P1294" s="7">
        <v>0</v>
      </c>
      <c r="Q1294" s="7">
        <v>0</v>
      </c>
      <c r="R1294" s="7">
        <v>0</v>
      </c>
      <c r="S1294" s="3">
        <v>100</v>
      </c>
      <c r="T1294" s="14">
        <v>0</v>
      </c>
    </row>
    <row r="1295" spans="3:20" x14ac:dyDescent="0.2">
      <c r="C1295" s="87"/>
      <c r="D1295" s="84"/>
      <c r="E1295" s="1" t="s">
        <v>32</v>
      </c>
      <c r="F1295" s="2"/>
      <c r="G1295" s="60">
        <v>65</v>
      </c>
      <c r="H1295" s="72" t="str">
        <f t="shared" si="21"/>
        <v xml:space="preserve"> </v>
      </c>
      <c r="I1295" s="21">
        <v>0</v>
      </c>
      <c r="J1295" s="7">
        <v>0</v>
      </c>
      <c r="K1295" s="7">
        <v>0</v>
      </c>
      <c r="L1295" s="7">
        <v>0</v>
      </c>
      <c r="M1295" s="7">
        <v>0</v>
      </c>
      <c r="N1295" s="7">
        <v>0</v>
      </c>
      <c r="O1295" s="7">
        <v>0</v>
      </c>
      <c r="P1295" s="7">
        <v>0</v>
      </c>
      <c r="Q1295" s="7">
        <v>0</v>
      </c>
      <c r="R1295" s="7">
        <v>0</v>
      </c>
      <c r="S1295" s="7">
        <v>0</v>
      </c>
      <c r="T1295" s="8">
        <v>100</v>
      </c>
    </row>
    <row r="1296" spans="3:20" x14ac:dyDescent="0.2">
      <c r="C1296" s="88" t="s">
        <v>84</v>
      </c>
      <c r="D1296" s="83" t="s">
        <v>17</v>
      </c>
      <c r="E1296" s="6" t="s">
        <v>85</v>
      </c>
      <c r="F1296" s="5"/>
      <c r="G1296" s="59">
        <v>315</v>
      </c>
      <c r="H1296" s="71" t="str">
        <f t="shared" si="21"/>
        <v xml:space="preserve"> </v>
      </c>
      <c r="I1296" s="12">
        <v>1.587301587302</v>
      </c>
      <c r="J1296" s="4">
        <v>5.079365079365</v>
      </c>
      <c r="K1296" s="4">
        <v>6.0317460317459997</v>
      </c>
      <c r="L1296" s="4">
        <v>13.968253968254</v>
      </c>
      <c r="M1296" s="4">
        <v>18.412698412697999</v>
      </c>
      <c r="N1296" s="4">
        <v>16.507936507937</v>
      </c>
      <c r="O1296" s="4">
        <v>16.825396825397</v>
      </c>
      <c r="P1296" s="4">
        <v>9.5238095238099998</v>
      </c>
      <c r="Q1296" s="4">
        <v>5.079365079365</v>
      </c>
      <c r="R1296" s="4">
        <v>5.7142857142860004</v>
      </c>
      <c r="S1296" s="4">
        <v>0.31746031745999997</v>
      </c>
      <c r="T1296" s="13">
        <v>0.95238095238099996</v>
      </c>
    </row>
    <row r="1297" spans="3:20" x14ac:dyDescent="0.2">
      <c r="C1297" s="87"/>
      <c r="D1297" s="84"/>
      <c r="E1297" s="1" t="s">
        <v>86</v>
      </c>
      <c r="F1297" s="2"/>
      <c r="G1297" s="60">
        <v>493</v>
      </c>
      <c r="H1297" s="72" t="str">
        <f t="shared" si="21"/>
        <v xml:space="preserve"> </v>
      </c>
      <c r="I1297" s="11">
        <v>1.217038539554</v>
      </c>
      <c r="J1297" s="3">
        <v>3.8539553752539999</v>
      </c>
      <c r="K1297" s="3">
        <v>8.5192697768759995</v>
      </c>
      <c r="L1297" s="3">
        <v>15.212981744422001</v>
      </c>
      <c r="M1297" s="3">
        <v>19.878296146044999</v>
      </c>
      <c r="N1297" s="3">
        <v>15.618661257606</v>
      </c>
      <c r="O1297" s="3">
        <v>16.227180527382998</v>
      </c>
      <c r="P1297" s="3">
        <v>11.561866125761</v>
      </c>
      <c r="Q1297" s="3">
        <v>3.042596348884</v>
      </c>
      <c r="R1297" s="3">
        <v>2.028397565923</v>
      </c>
      <c r="S1297" s="3">
        <v>0.81135902636900004</v>
      </c>
      <c r="T1297" s="8">
        <v>2.028397565923</v>
      </c>
    </row>
    <row r="1298" spans="3:20" x14ac:dyDescent="0.2">
      <c r="C1298" s="87"/>
      <c r="D1298" s="84"/>
      <c r="E1298" s="1" t="s">
        <v>87</v>
      </c>
      <c r="F1298" s="2"/>
      <c r="G1298" s="60">
        <v>981</v>
      </c>
      <c r="H1298" s="72" t="str">
        <f t="shared" si="21"/>
        <v xml:space="preserve"> </v>
      </c>
      <c r="I1298" s="11">
        <v>1.6309887869519999</v>
      </c>
      <c r="J1298" s="3">
        <v>6.9317023445460002</v>
      </c>
      <c r="K1298" s="3">
        <v>15.086646279307001</v>
      </c>
      <c r="L1298" s="3">
        <v>16.921508664628</v>
      </c>
      <c r="M1298" s="3">
        <v>18.450560652396</v>
      </c>
      <c r="N1298" s="3">
        <v>13.557594291539001</v>
      </c>
      <c r="O1298" s="3">
        <v>11.518858307848999</v>
      </c>
      <c r="P1298" s="3">
        <v>8.460754332314</v>
      </c>
      <c r="Q1298" s="3">
        <v>1.3251783893989999</v>
      </c>
      <c r="R1298" s="3">
        <v>1.529051987768</v>
      </c>
      <c r="S1298" s="3">
        <v>1.6309887869519999</v>
      </c>
      <c r="T1298" s="8">
        <v>2.9561671763509998</v>
      </c>
    </row>
    <row r="1299" spans="3:20" x14ac:dyDescent="0.2">
      <c r="C1299" s="87"/>
      <c r="D1299" s="84"/>
      <c r="E1299" s="1" t="s">
        <v>88</v>
      </c>
      <c r="F1299" s="2"/>
      <c r="G1299" s="60">
        <v>525</v>
      </c>
      <c r="H1299" s="72" t="str">
        <f t="shared" si="21"/>
        <v xml:space="preserve"> </v>
      </c>
      <c r="I1299" s="11">
        <v>4.3809523809520003</v>
      </c>
      <c r="J1299" s="3">
        <v>12.380952380951999</v>
      </c>
      <c r="K1299" s="3">
        <v>19.428571428571001</v>
      </c>
      <c r="L1299" s="3">
        <v>19.619047619048001</v>
      </c>
      <c r="M1299" s="3">
        <v>13.714285714286</v>
      </c>
      <c r="N1299" s="3">
        <v>10.857142857143</v>
      </c>
      <c r="O1299" s="3">
        <v>8.5714285714289993</v>
      </c>
      <c r="P1299" s="3">
        <v>3.6190476190480001</v>
      </c>
      <c r="Q1299" s="3">
        <v>0.95238095238099996</v>
      </c>
      <c r="R1299" s="3">
        <v>0.95238095238099996</v>
      </c>
      <c r="S1299" s="3">
        <v>3.4285714285709998</v>
      </c>
      <c r="T1299" s="8">
        <v>2.0952380952379999</v>
      </c>
    </row>
    <row r="1300" spans="3:20" x14ac:dyDescent="0.2">
      <c r="C1300" s="87"/>
      <c r="D1300" s="84"/>
      <c r="E1300" s="1" t="s">
        <v>89</v>
      </c>
      <c r="F1300" s="2"/>
      <c r="G1300" s="60">
        <v>113</v>
      </c>
      <c r="H1300" s="72" t="str">
        <f t="shared" si="21"/>
        <v xml:space="preserve"> </v>
      </c>
      <c r="I1300" s="11">
        <v>1.769911504425</v>
      </c>
      <c r="J1300" s="3">
        <v>15.929203539823</v>
      </c>
      <c r="K1300" s="3">
        <v>22.123893805310001</v>
      </c>
      <c r="L1300" s="3">
        <v>20.353982300885001</v>
      </c>
      <c r="M1300" s="3">
        <v>14.159292035398</v>
      </c>
      <c r="N1300" s="3">
        <v>7.964601769912</v>
      </c>
      <c r="O1300" s="3">
        <v>2.654867256637</v>
      </c>
      <c r="P1300" s="3">
        <v>4.424778761062</v>
      </c>
      <c r="Q1300" s="3">
        <v>0.88495575221199996</v>
      </c>
      <c r="R1300" s="7">
        <v>0</v>
      </c>
      <c r="S1300" s="3">
        <v>6.194690265487</v>
      </c>
      <c r="T1300" s="8">
        <v>3.53982300885</v>
      </c>
    </row>
    <row r="1301" spans="3:20" x14ac:dyDescent="0.2">
      <c r="C1301" s="87"/>
      <c r="D1301" s="84"/>
      <c r="E1301" s="1" t="s">
        <v>32</v>
      </c>
      <c r="F1301" s="2"/>
      <c r="G1301" s="60">
        <v>8</v>
      </c>
      <c r="H1301" s="72" t="str">
        <f t="shared" si="21"/>
        <v>*</v>
      </c>
      <c r="I1301" s="21">
        <v>0</v>
      </c>
      <c r="J1301" s="7">
        <v>0</v>
      </c>
      <c r="K1301" s="7">
        <v>0</v>
      </c>
      <c r="L1301" s="7">
        <v>0</v>
      </c>
      <c r="M1301" s="7">
        <v>0</v>
      </c>
      <c r="N1301" s="7">
        <v>0</v>
      </c>
      <c r="O1301" s="7">
        <v>0</v>
      </c>
      <c r="P1301" s="7">
        <v>0</v>
      </c>
      <c r="Q1301" s="7">
        <v>0</v>
      </c>
      <c r="R1301" s="7">
        <v>0</v>
      </c>
      <c r="S1301" s="7">
        <v>0</v>
      </c>
      <c r="T1301" s="8">
        <v>100</v>
      </c>
    </row>
    <row r="1302" spans="3:20" ht="24" x14ac:dyDescent="0.2">
      <c r="C1302" s="88" t="s">
        <v>90</v>
      </c>
      <c r="D1302" s="83" t="s">
        <v>17</v>
      </c>
      <c r="E1302" s="6" t="s">
        <v>91</v>
      </c>
      <c r="F1302" s="5"/>
      <c r="G1302" s="59">
        <v>608</v>
      </c>
      <c r="H1302" s="71" t="str">
        <f t="shared" si="21"/>
        <v xml:space="preserve"> </v>
      </c>
      <c r="I1302" s="12">
        <v>2.6315789473679998</v>
      </c>
      <c r="J1302" s="4">
        <v>5.9210526315790002</v>
      </c>
      <c r="K1302" s="4">
        <v>12.664473684211</v>
      </c>
      <c r="L1302" s="4">
        <v>17.927631578947</v>
      </c>
      <c r="M1302" s="4">
        <v>14.802631578947</v>
      </c>
      <c r="N1302" s="4">
        <v>12.171052631579</v>
      </c>
      <c r="O1302" s="4">
        <v>14.967105263158</v>
      </c>
      <c r="P1302" s="4">
        <v>9.375</v>
      </c>
      <c r="Q1302" s="4">
        <v>2.6315789473679998</v>
      </c>
      <c r="R1302" s="4">
        <v>2.7960526315790002</v>
      </c>
      <c r="S1302" s="4">
        <v>1.151315789474</v>
      </c>
      <c r="T1302" s="13">
        <v>2.9605263157890001</v>
      </c>
    </row>
    <row r="1303" spans="3:20" ht="24" x14ac:dyDescent="0.2">
      <c r="C1303" s="87"/>
      <c r="D1303" s="84"/>
      <c r="E1303" s="1" t="s">
        <v>92</v>
      </c>
      <c r="F1303" s="2"/>
      <c r="G1303" s="60">
        <v>1036</v>
      </c>
      <c r="H1303" s="72" t="str">
        <f t="shared" si="21"/>
        <v xml:space="preserve"> </v>
      </c>
      <c r="I1303" s="11">
        <v>1.9305019305019999</v>
      </c>
      <c r="J1303" s="3">
        <v>7.0463320463320001</v>
      </c>
      <c r="K1303" s="3">
        <v>14.768339768340001</v>
      </c>
      <c r="L1303" s="3">
        <v>15.057915057915</v>
      </c>
      <c r="M1303" s="3">
        <v>16.988416988417001</v>
      </c>
      <c r="N1303" s="3">
        <v>15.057915057915</v>
      </c>
      <c r="O1303" s="3">
        <v>12.644787644788</v>
      </c>
      <c r="P1303" s="3">
        <v>7.2393822393820004</v>
      </c>
      <c r="Q1303" s="3">
        <v>2.0270270270270001</v>
      </c>
      <c r="R1303" s="3">
        <v>2.0270270270270001</v>
      </c>
      <c r="S1303" s="3">
        <v>2.0270270270270001</v>
      </c>
      <c r="T1303" s="8">
        <v>3.1853281853280002</v>
      </c>
    </row>
    <row r="1304" spans="3:20" ht="24" x14ac:dyDescent="0.2">
      <c r="C1304" s="87"/>
      <c r="D1304" s="84"/>
      <c r="E1304" s="1" t="s">
        <v>93</v>
      </c>
      <c r="F1304" s="2"/>
      <c r="G1304" s="60">
        <v>567</v>
      </c>
      <c r="H1304" s="72" t="str">
        <f t="shared" si="21"/>
        <v xml:space="preserve"> </v>
      </c>
      <c r="I1304" s="11">
        <v>1.7636684303350001</v>
      </c>
      <c r="J1304" s="3">
        <v>9.1710758377430004</v>
      </c>
      <c r="K1304" s="3">
        <v>13.227513227513001</v>
      </c>
      <c r="L1304" s="3">
        <v>17.813051146384002</v>
      </c>
      <c r="M1304" s="3">
        <v>19.576719576719999</v>
      </c>
      <c r="N1304" s="3">
        <v>13.227513227513001</v>
      </c>
      <c r="O1304" s="3">
        <v>10.229276895944</v>
      </c>
      <c r="P1304" s="3">
        <v>7.5837742504410004</v>
      </c>
      <c r="Q1304" s="3">
        <v>1.7636684303350001</v>
      </c>
      <c r="R1304" s="3">
        <v>1.410934744268</v>
      </c>
      <c r="S1304" s="3">
        <v>2.1164021164019999</v>
      </c>
      <c r="T1304" s="8">
        <v>2.1164021164019999</v>
      </c>
    </row>
    <row r="1305" spans="3:20" x14ac:dyDescent="0.2">
      <c r="C1305" s="87"/>
      <c r="D1305" s="84"/>
      <c r="E1305" s="1" t="s">
        <v>94</v>
      </c>
      <c r="F1305" s="2"/>
      <c r="G1305" s="60">
        <v>224</v>
      </c>
      <c r="H1305" s="72" t="str">
        <f t="shared" si="21"/>
        <v xml:space="preserve"> </v>
      </c>
      <c r="I1305" s="11">
        <v>2.6785714285709998</v>
      </c>
      <c r="J1305" s="3">
        <v>11.160714285714</v>
      </c>
      <c r="K1305" s="3">
        <v>13.839285714286</v>
      </c>
      <c r="L1305" s="3">
        <v>20.089285714286</v>
      </c>
      <c r="M1305" s="3">
        <v>21.428571428571001</v>
      </c>
      <c r="N1305" s="3">
        <v>10.267857142857</v>
      </c>
      <c r="O1305" s="3">
        <v>6.25</v>
      </c>
      <c r="P1305" s="3">
        <v>8.4821428571429998</v>
      </c>
      <c r="Q1305" s="3">
        <v>1.339285714286</v>
      </c>
      <c r="R1305" s="3">
        <v>0.89285714285700002</v>
      </c>
      <c r="S1305" s="3">
        <v>2.6785714285709998</v>
      </c>
      <c r="T1305" s="8">
        <v>0.89285714285700002</v>
      </c>
    </row>
    <row r="1306" spans="3:20" x14ac:dyDescent="0.2">
      <c r="C1306" s="88" t="s">
        <v>95</v>
      </c>
      <c r="D1306" s="83" t="s">
        <v>17</v>
      </c>
      <c r="E1306" s="6" t="s">
        <v>96</v>
      </c>
      <c r="F1306" s="5"/>
      <c r="G1306" s="59">
        <v>308</v>
      </c>
      <c r="H1306" s="71" t="str">
        <f t="shared" si="21"/>
        <v xml:space="preserve"> </v>
      </c>
      <c r="I1306" s="12">
        <v>2.2727272727269998</v>
      </c>
      <c r="J1306" s="4">
        <v>9.7402597402600009</v>
      </c>
      <c r="K1306" s="4">
        <v>16.233766233766001</v>
      </c>
      <c r="L1306" s="4">
        <v>18.506493506493999</v>
      </c>
      <c r="M1306" s="4">
        <v>20.779220779220999</v>
      </c>
      <c r="N1306" s="4">
        <v>9.0909090909089993</v>
      </c>
      <c r="O1306" s="4">
        <v>11.363636363635999</v>
      </c>
      <c r="P1306" s="4">
        <v>5.844155844156</v>
      </c>
      <c r="Q1306" s="4">
        <v>1.6233766233769999</v>
      </c>
      <c r="R1306" s="4">
        <v>1.6233766233769999</v>
      </c>
      <c r="S1306" s="4">
        <v>1.6233766233769999</v>
      </c>
      <c r="T1306" s="13">
        <v>1.298701298701</v>
      </c>
    </row>
    <row r="1307" spans="3:20" x14ac:dyDescent="0.2">
      <c r="C1307" s="89"/>
      <c r="D1307" s="84"/>
      <c r="E1307" s="1" t="s">
        <v>97</v>
      </c>
      <c r="F1307" s="2"/>
      <c r="G1307" s="60">
        <v>728</v>
      </c>
      <c r="H1307" s="72" t="str">
        <f t="shared" si="21"/>
        <v xml:space="preserve"> </v>
      </c>
      <c r="I1307" s="11">
        <v>1.785714285714</v>
      </c>
      <c r="J1307" s="3">
        <v>6.8681318681320001</v>
      </c>
      <c r="K1307" s="3">
        <v>13.186813186813</v>
      </c>
      <c r="L1307" s="3">
        <v>16.208791208790998</v>
      </c>
      <c r="M1307" s="3">
        <v>13.598901098901001</v>
      </c>
      <c r="N1307" s="3">
        <v>15.934065934066</v>
      </c>
      <c r="O1307" s="3">
        <v>12.774725274725</v>
      </c>
      <c r="P1307" s="3">
        <v>9.6153846153850004</v>
      </c>
      <c r="Q1307" s="3">
        <v>3.0219780219780001</v>
      </c>
      <c r="R1307" s="3">
        <v>2.3351648351650001</v>
      </c>
      <c r="S1307" s="3">
        <v>1.3736263736259999</v>
      </c>
      <c r="T1307" s="8">
        <v>3.2967032967029999</v>
      </c>
    </row>
    <row r="1308" spans="3:20" ht="24" x14ac:dyDescent="0.2">
      <c r="C1308" s="89"/>
      <c r="D1308" s="84"/>
      <c r="E1308" s="1" t="s">
        <v>98</v>
      </c>
      <c r="F1308" s="2"/>
      <c r="G1308" s="60">
        <v>474</v>
      </c>
      <c r="H1308" s="72" t="str">
        <f t="shared" si="21"/>
        <v xml:space="preserve"> </v>
      </c>
      <c r="I1308" s="11">
        <v>1.6877637130800001</v>
      </c>
      <c r="J1308" s="3">
        <v>6.3291139240509997</v>
      </c>
      <c r="K1308" s="3">
        <v>11.392405063290999</v>
      </c>
      <c r="L1308" s="3">
        <v>16.877637130802</v>
      </c>
      <c r="M1308" s="3">
        <v>18.987341772152</v>
      </c>
      <c r="N1308" s="3">
        <v>15.611814345992</v>
      </c>
      <c r="O1308" s="3">
        <v>10.970464135021</v>
      </c>
      <c r="P1308" s="3">
        <v>8.8607594936710008</v>
      </c>
      <c r="Q1308" s="3">
        <v>2.3206751054849999</v>
      </c>
      <c r="R1308" s="3">
        <v>3.3755274261600001</v>
      </c>
      <c r="S1308" s="3">
        <v>1.8987341772149999</v>
      </c>
      <c r="T1308" s="8">
        <v>1.6877637130800001</v>
      </c>
    </row>
    <row r="1309" spans="3:20" x14ac:dyDescent="0.2">
      <c r="C1309" s="89"/>
      <c r="D1309" s="84"/>
      <c r="E1309" s="1" t="s">
        <v>99</v>
      </c>
      <c r="F1309" s="2"/>
      <c r="G1309" s="60">
        <v>402</v>
      </c>
      <c r="H1309" s="72" t="str">
        <f t="shared" si="21"/>
        <v xml:space="preserve"> </v>
      </c>
      <c r="I1309" s="11">
        <v>2.238805970149</v>
      </c>
      <c r="J1309" s="3">
        <v>7.9601990049750002</v>
      </c>
      <c r="K1309" s="3">
        <v>12.189054726367999</v>
      </c>
      <c r="L1309" s="3">
        <v>16.417910447760999</v>
      </c>
      <c r="M1309" s="3">
        <v>17.661691542288999</v>
      </c>
      <c r="N1309" s="3">
        <v>12.935323383085001</v>
      </c>
      <c r="O1309" s="3">
        <v>13.930348258705999</v>
      </c>
      <c r="P1309" s="3">
        <v>6.9651741293529996</v>
      </c>
      <c r="Q1309" s="3">
        <v>1.492537313433</v>
      </c>
      <c r="R1309" s="3">
        <v>1.492537313433</v>
      </c>
      <c r="S1309" s="3">
        <v>3.2338308457710001</v>
      </c>
      <c r="T1309" s="8">
        <v>3.4825870646769999</v>
      </c>
    </row>
    <row r="1310" spans="3:20" x14ac:dyDescent="0.2">
      <c r="C1310" s="89"/>
      <c r="D1310" s="84"/>
      <c r="E1310" s="1" t="s">
        <v>100</v>
      </c>
      <c r="F1310" s="2"/>
      <c r="G1310" s="60">
        <v>231</v>
      </c>
      <c r="H1310" s="72" t="str">
        <f t="shared" si="21"/>
        <v xml:space="preserve"> </v>
      </c>
      <c r="I1310" s="11">
        <v>2.5974025974030002</v>
      </c>
      <c r="J1310" s="3">
        <v>9.5238095238099998</v>
      </c>
      <c r="K1310" s="3">
        <v>17.748917748918</v>
      </c>
      <c r="L1310" s="3">
        <v>14.285714285714</v>
      </c>
      <c r="M1310" s="3">
        <v>19.047619047619001</v>
      </c>
      <c r="N1310" s="3">
        <v>13.419913419913</v>
      </c>
      <c r="O1310" s="3">
        <v>11.255411255411</v>
      </c>
      <c r="P1310" s="3">
        <v>3.896103896104</v>
      </c>
      <c r="Q1310" s="3">
        <v>1.731601731602</v>
      </c>
      <c r="R1310" s="3">
        <v>0.43290043290000002</v>
      </c>
      <c r="S1310" s="3">
        <v>1.731601731602</v>
      </c>
      <c r="T1310" s="8">
        <v>4.3290043290040003</v>
      </c>
    </row>
    <row r="1311" spans="3:20" x14ac:dyDescent="0.2">
      <c r="C1311" s="90"/>
      <c r="D1311" s="85"/>
      <c r="E1311" s="29" t="s">
        <v>101</v>
      </c>
      <c r="F1311" s="28"/>
      <c r="G1311" s="61">
        <v>292</v>
      </c>
      <c r="H1311" s="73" t="str">
        <f t="shared" si="21"/>
        <v xml:space="preserve"> </v>
      </c>
      <c r="I1311" s="35">
        <v>3.0821917808219998</v>
      </c>
      <c r="J1311" s="16">
        <v>7.5342465753420003</v>
      </c>
      <c r="K1311" s="16">
        <v>15.753424657534</v>
      </c>
      <c r="L1311" s="16">
        <v>19.520547945204999</v>
      </c>
      <c r="M1311" s="16">
        <v>19.520547945204999</v>
      </c>
      <c r="N1311" s="16">
        <v>9.2465753424660004</v>
      </c>
      <c r="O1311" s="16">
        <v>10.958904109589</v>
      </c>
      <c r="P1311" s="16">
        <v>9.2465753424660004</v>
      </c>
      <c r="Q1311" s="16">
        <v>0.68493150684899995</v>
      </c>
      <c r="R1311" s="16">
        <v>1.027397260274</v>
      </c>
      <c r="S1311" s="16">
        <v>1.7123287671230001</v>
      </c>
      <c r="T1311" s="36">
        <v>1.7123287671230001</v>
      </c>
    </row>
    <row r="1312" spans="3:20" x14ac:dyDescent="0.2">
      <c r="G1312" s="62"/>
      <c r="H1312" s="74"/>
    </row>
    <row r="1313" spans="2:14" x14ac:dyDescent="0.2">
      <c r="B1313" s="25" t="str">
        <f xml:space="preserve"> HYPERLINK("#'目次'!B18", "[12]")</f>
        <v>[12]</v>
      </c>
      <c r="C1313" s="17" t="s">
        <v>159</v>
      </c>
      <c r="G1313" s="62"/>
      <c r="H1313" s="74"/>
    </row>
    <row r="1314" spans="2:14" x14ac:dyDescent="0.2">
      <c r="G1314" s="62"/>
      <c r="H1314" s="74"/>
    </row>
    <row r="1315" spans="2:14" x14ac:dyDescent="0.2">
      <c r="G1315" s="62"/>
      <c r="H1315" s="74"/>
    </row>
    <row r="1316" spans="2:14" x14ac:dyDescent="0.2">
      <c r="C1316" s="17" t="s">
        <v>12</v>
      </c>
      <c r="G1316" s="62"/>
      <c r="H1316" s="74"/>
    </row>
    <row r="1317" spans="2:14" ht="24" x14ac:dyDescent="0.2">
      <c r="C1317" s="91"/>
      <c r="D1317" s="92"/>
      <c r="E1317" s="92"/>
      <c r="F1317" s="92"/>
      <c r="G1317" s="56" t="s">
        <v>13</v>
      </c>
      <c r="H1317" s="68"/>
      <c r="I1317" s="22" t="s">
        <v>85</v>
      </c>
      <c r="J1317" s="10" t="s">
        <v>86</v>
      </c>
      <c r="K1317" s="10" t="s">
        <v>87</v>
      </c>
      <c r="L1317" s="10" t="s">
        <v>88</v>
      </c>
      <c r="M1317" s="10" t="s">
        <v>89</v>
      </c>
      <c r="N1317" s="23" t="s">
        <v>32</v>
      </c>
    </row>
    <row r="1318" spans="2:14" x14ac:dyDescent="0.2">
      <c r="C1318" s="93"/>
      <c r="D1318" s="94"/>
      <c r="E1318" s="94"/>
      <c r="F1318" s="94"/>
      <c r="G1318" s="57"/>
      <c r="H1318" s="69"/>
      <c r="I1318" s="26"/>
      <c r="J1318" s="9"/>
      <c r="K1318" s="9"/>
      <c r="L1318" s="9"/>
      <c r="M1318" s="9"/>
      <c r="N1318" s="24"/>
    </row>
    <row r="1319" spans="2:14" x14ac:dyDescent="0.2">
      <c r="C1319" s="31"/>
      <c r="D1319" s="33"/>
      <c r="E1319" s="32" t="s">
        <v>13</v>
      </c>
      <c r="F1319" s="30"/>
      <c r="G1319" s="58">
        <v>2435</v>
      </c>
      <c r="H1319" s="70" t="str">
        <f t="shared" ref="H1319:H1382" si="22">IF(G1319&lt;49,"*"," ")</f>
        <v xml:space="preserve"> </v>
      </c>
      <c r="I1319" s="15">
        <v>12.936344969199</v>
      </c>
      <c r="J1319" s="15">
        <v>20.246406570842002</v>
      </c>
      <c r="K1319" s="15">
        <v>40.287474332648998</v>
      </c>
      <c r="L1319" s="15">
        <v>21.560574948665</v>
      </c>
      <c r="M1319" s="15">
        <v>4.6406570841889998</v>
      </c>
      <c r="N1319" s="34">
        <v>0.32854209445600002</v>
      </c>
    </row>
    <row r="1320" spans="2:14" x14ac:dyDescent="0.2">
      <c r="C1320" s="86" t="s">
        <v>16</v>
      </c>
      <c r="D1320" s="83" t="s">
        <v>17</v>
      </c>
      <c r="E1320" s="6" t="s">
        <v>14</v>
      </c>
      <c r="F1320" s="5"/>
      <c r="G1320" s="59">
        <v>1188</v>
      </c>
      <c r="H1320" s="71" t="str">
        <f t="shared" si="22"/>
        <v xml:space="preserve"> </v>
      </c>
      <c r="I1320" s="12">
        <v>13.299663299663001</v>
      </c>
      <c r="J1320" s="4">
        <v>21.548821548822001</v>
      </c>
      <c r="K1320" s="4">
        <v>40.488215488214998</v>
      </c>
      <c r="L1320" s="4">
        <v>19.949494949495001</v>
      </c>
      <c r="M1320" s="4">
        <v>4.4612794612790001</v>
      </c>
      <c r="N1320" s="13">
        <v>0.25252525252500002</v>
      </c>
    </row>
    <row r="1321" spans="2:14" x14ac:dyDescent="0.2">
      <c r="C1321" s="87"/>
      <c r="D1321" s="84"/>
      <c r="E1321" s="1" t="s">
        <v>15</v>
      </c>
      <c r="F1321" s="2"/>
      <c r="G1321" s="60">
        <v>1247</v>
      </c>
      <c r="H1321" s="72" t="str">
        <f t="shared" si="22"/>
        <v xml:space="preserve"> </v>
      </c>
      <c r="I1321" s="11">
        <v>12.590216519647001</v>
      </c>
      <c r="J1321" s="3">
        <v>19.005613472334002</v>
      </c>
      <c r="K1321" s="3">
        <v>40.09623095429</v>
      </c>
      <c r="L1321" s="3">
        <v>23.095429029670999</v>
      </c>
      <c r="M1321" s="3">
        <v>4.8115477145150001</v>
      </c>
      <c r="N1321" s="8">
        <v>0.400962309543</v>
      </c>
    </row>
    <row r="1322" spans="2:14" x14ac:dyDescent="0.2">
      <c r="C1322" s="88" t="s">
        <v>18</v>
      </c>
      <c r="D1322" s="88" t="s">
        <v>19</v>
      </c>
      <c r="E1322" s="6" t="s">
        <v>20</v>
      </c>
      <c r="F1322" s="5"/>
      <c r="G1322" s="59">
        <v>386</v>
      </c>
      <c r="H1322" s="71" t="str">
        <f t="shared" si="22"/>
        <v xml:space="preserve"> </v>
      </c>
      <c r="I1322" s="12">
        <v>18.911917098446001</v>
      </c>
      <c r="J1322" s="4">
        <v>24.611398963730998</v>
      </c>
      <c r="K1322" s="4">
        <v>36.787564766838997</v>
      </c>
      <c r="L1322" s="4">
        <v>15.284974093263999</v>
      </c>
      <c r="M1322" s="4">
        <v>3.8860103626939999</v>
      </c>
      <c r="N1322" s="13">
        <v>0.51813471502599995</v>
      </c>
    </row>
    <row r="1323" spans="2:14" x14ac:dyDescent="0.2">
      <c r="C1323" s="87"/>
      <c r="D1323" s="89"/>
      <c r="E1323" s="1" t="s">
        <v>21</v>
      </c>
      <c r="F1323" s="2"/>
      <c r="G1323" s="60">
        <v>484</v>
      </c>
      <c r="H1323" s="72" t="str">
        <f t="shared" si="22"/>
        <v xml:space="preserve"> </v>
      </c>
      <c r="I1323" s="11">
        <v>13.842975206612</v>
      </c>
      <c r="J1323" s="3">
        <v>20.247933884298</v>
      </c>
      <c r="K1323" s="3">
        <v>44.628099173553998</v>
      </c>
      <c r="L1323" s="3">
        <v>18.595041322314</v>
      </c>
      <c r="M1323" s="3">
        <v>2.4793388429749998</v>
      </c>
      <c r="N1323" s="8">
        <v>0.206611570248</v>
      </c>
    </row>
    <row r="1324" spans="2:14" x14ac:dyDescent="0.2">
      <c r="C1324" s="87"/>
      <c r="D1324" s="89"/>
      <c r="E1324" s="1" t="s">
        <v>22</v>
      </c>
      <c r="F1324" s="2"/>
      <c r="G1324" s="60">
        <v>626</v>
      </c>
      <c r="H1324" s="72" t="str">
        <f t="shared" si="22"/>
        <v xml:space="preserve"> </v>
      </c>
      <c r="I1324" s="11">
        <v>14.217252396166</v>
      </c>
      <c r="J1324" s="3">
        <v>21.246006389775999</v>
      </c>
      <c r="K1324" s="3">
        <v>41.533546325879001</v>
      </c>
      <c r="L1324" s="3">
        <v>19.968051118211001</v>
      </c>
      <c r="M1324" s="3">
        <v>2.8753993610220001</v>
      </c>
      <c r="N1324" s="8">
        <v>0.159744408946</v>
      </c>
    </row>
    <row r="1325" spans="2:14" x14ac:dyDescent="0.2">
      <c r="C1325" s="87"/>
      <c r="D1325" s="89"/>
      <c r="E1325" s="1" t="s">
        <v>23</v>
      </c>
      <c r="F1325" s="2"/>
      <c r="G1325" s="60">
        <v>400</v>
      </c>
      <c r="H1325" s="72" t="str">
        <f t="shared" si="22"/>
        <v xml:space="preserve"> </v>
      </c>
      <c r="I1325" s="11">
        <v>10.75</v>
      </c>
      <c r="J1325" s="3">
        <v>20.5</v>
      </c>
      <c r="K1325" s="3">
        <v>42</v>
      </c>
      <c r="L1325" s="3">
        <v>21.5</v>
      </c>
      <c r="M1325" s="3">
        <v>5</v>
      </c>
      <c r="N1325" s="8">
        <v>0.25</v>
      </c>
    </row>
    <row r="1326" spans="2:14" x14ac:dyDescent="0.2">
      <c r="C1326" s="87"/>
      <c r="D1326" s="89"/>
      <c r="E1326" s="1" t="s">
        <v>24</v>
      </c>
      <c r="F1326" s="2"/>
      <c r="G1326" s="60">
        <v>539</v>
      </c>
      <c r="H1326" s="72" t="str">
        <f t="shared" si="22"/>
        <v xml:space="preserve"> </v>
      </c>
      <c r="I1326" s="11">
        <v>7.9777365491649999</v>
      </c>
      <c r="J1326" s="3">
        <v>15.769944341373</v>
      </c>
      <c r="K1326" s="3">
        <v>36.178107606678999</v>
      </c>
      <c r="L1326" s="3">
        <v>30.612244897958998</v>
      </c>
      <c r="M1326" s="3">
        <v>8.9053803339519995</v>
      </c>
      <c r="N1326" s="8">
        <v>0.55658627087199997</v>
      </c>
    </row>
    <row r="1327" spans="2:14" x14ac:dyDescent="0.2">
      <c r="C1327" s="87"/>
      <c r="D1327" s="89"/>
      <c r="E1327" s="1" t="s">
        <v>25</v>
      </c>
      <c r="F1327" s="2"/>
      <c r="G1327" s="60">
        <v>2049</v>
      </c>
      <c r="H1327" s="72" t="str">
        <f t="shared" si="22"/>
        <v xml:space="preserve"> </v>
      </c>
      <c r="I1327" s="11">
        <v>11.810639336262</v>
      </c>
      <c r="J1327" s="3">
        <v>19.424109321620001</v>
      </c>
      <c r="K1327" s="3">
        <v>40.946803318691998</v>
      </c>
      <c r="L1327" s="3">
        <v>22.742801366519998</v>
      </c>
      <c r="M1327" s="3">
        <v>4.7828208882379997</v>
      </c>
      <c r="N1327" s="8">
        <v>0.29282576866799997</v>
      </c>
    </row>
    <row r="1328" spans="2:14" x14ac:dyDescent="0.2">
      <c r="C1328" s="87"/>
      <c r="D1328" s="89"/>
      <c r="E1328" s="1" t="s">
        <v>26</v>
      </c>
      <c r="F1328" s="2"/>
      <c r="G1328" s="60">
        <v>939</v>
      </c>
      <c r="H1328" s="72" t="str">
        <f t="shared" si="22"/>
        <v xml:space="preserve"> </v>
      </c>
      <c r="I1328" s="11">
        <v>9.1586794462190007</v>
      </c>
      <c r="J1328" s="3">
        <v>17.784877529286</v>
      </c>
      <c r="K1328" s="3">
        <v>38.658146964856002</v>
      </c>
      <c r="L1328" s="3">
        <v>26.730564430245</v>
      </c>
      <c r="M1328" s="3">
        <v>7.2417465388710003</v>
      </c>
      <c r="N1328" s="8">
        <v>0.42598509052200001</v>
      </c>
    </row>
    <row r="1329" spans="3:14" x14ac:dyDescent="0.2">
      <c r="C1329" s="87"/>
      <c r="D1329" s="88" t="s">
        <v>14</v>
      </c>
      <c r="E1329" s="6" t="s">
        <v>20</v>
      </c>
      <c r="F1329" s="5"/>
      <c r="G1329" s="59">
        <v>204</v>
      </c>
      <c r="H1329" s="71" t="str">
        <f t="shared" si="22"/>
        <v xml:space="preserve"> </v>
      </c>
      <c r="I1329" s="12">
        <v>18.137254901961001</v>
      </c>
      <c r="J1329" s="4">
        <v>25</v>
      </c>
      <c r="K1329" s="4">
        <v>37.254901960783997</v>
      </c>
      <c r="L1329" s="4">
        <v>13.725490196078001</v>
      </c>
      <c r="M1329" s="4">
        <v>5.8823529411760003</v>
      </c>
      <c r="N1329" s="27">
        <v>0</v>
      </c>
    </row>
    <row r="1330" spans="3:14" x14ac:dyDescent="0.2">
      <c r="C1330" s="87"/>
      <c r="D1330" s="89"/>
      <c r="E1330" s="1" t="s">
        <v>21</v>
      </c>
      <c r="F1330" s="2"/>
      <c r="G1330" s="60">
        <v>254</v>
      </c>
      <c r="H1330" s="72" t="str">
        <f t="shared" si="22"/>
        <v xml:space="preserve"> </v>
      </c>
      <c r="I1330" s="11">
        <v>13.385826771653999</v>
      </c>
      <c r="J1330" s="3">
        <v>18.897637795276001</v>
      </c>
      <c r="K1330" s="3">
        <v>48.031496062991998</v>
      </c>
      <c r="L1330" s="3">
        <v>16.929133858267999</v>
      </c>
      <c r="M1330" s="3">
        <v>2.7559055118110001</v>
      </c>
      <c r="N1330" s="14">
        <v>0</v>
      </c>
    </row>
    <row r="1331" spans="3:14" x14ac:dyDescent="0.2">
      <c r="C1331" s="87"/>
      <c r="D1331" s="89"/>
      <c r="E1331" s="1" t="s">
        <v>22</v>
      </c>
      <c r="F1331" s="2"/>
      <c r="G1331" s="60">
        <v>311</v>
      </c>
      <c r="H1331" s="72" t="str">
        <f t="shared" si="22"/>
        <v xml:space="preserve"> </v>
      </c>
      <c r="I1331" s="11">
        <v>13.183279742765</v>
      </c>
      <c r="J1331" s="3">
        <v>22.829581993569001</v>
      </c>
      <c r="K1331" s="3">
        <v>41.800643086816997</v>
      </c>
      <c r="L1331" s="3">
        <v>18.971061093248</v>
      </c>
      <c r="M1331" s="3">
        <v>2.8938906752409999</v>
      </c>
      <c r="N1331" s="8">
        <v>0.32154340836</v>
      </c>
    </row>
    <row r="1332" spans="3:14" x14ac:dyDescent="0.2">
      <c r="C1332" s="87"/>
      <c r="D1332" s="89"/>
      <c r="E1332" s="1" t="s">
        <v>23</v>
      </c>
      <c r="F1332" s="2"/>
      <c r="G1332" s="60">
        <v>202</v>
      </c>
      <c r="H1332" s="72" t="str">
        <f t="shared" si="22"/>
        <v xml:space="preserve"> </v>
      </c>
      <c r="I1332" s="11">
        <v>10.891089108911</v>
      </c>
      <c r="J1332" s="3">
        <v>23.762376237624</v>
      </c>
      <c r="K1332" s="3">
        <v>37.623762376237998</v>
      </c>
      <c r="L1332" s="3">
        <v>22.772277227722999</v>
      </c>
      <c r="M1332" s="3">
        <v>4.9504950495050002</v>
      </c>
      <c r="N1332" s="14">
        <v>0</v>
      </c>
    </row>
    <row r="1333" spans="3:14" x14ac:dyDescent="0.2">
      <c r="C1333" s="87"/>
      <c r="D1333" s="89"/>
      <c r="E1333" s="1" t="s">
        <v>24</v>
      </c>
      <c r="F1333" s="2"/>
      <c r="G1333" s="60">
        <v>217</v>
      </c>
      <c r="H1333" s="72" t="str">
        <f t="shared" si="22"/>
        <v xml:space="preserve"> </v>
      </c>
      <c r="I1333" s="11">
        <v>11.059907834101001</v>
      </c>
      <c r="J1333" s="3">
        <v>17.511520737327</v>
      </c>
      <c r="K1333" s="3">
        <v>35.483870967742</v>
      </c>
      <c r="L1333" s="3">
        <v>28.110599078341</v>
      </c>
      <c r="M1333" s="3">
        <v>6.9124423963129997</v>
      </c>
      <c r="N1333" s="8">
        <v>0.92165898617499997</v>
      </c>
    </row>
    <row r="1334" spans="3:14" x14ac:dyDescent="0.2">
      <c r="C1334" s="87"/>
      <c r="D1334" s="89"/>
      <c r="E1334" s="1" t="s">
        <v>25</v>
      </c>
      <c r="F1334" s="2"/>
      <c r="G1334" s="60">
        <v>984</v>
      </c>
      <c r="H1334" s="72" t="str">
        <f t="shared" si="22"/>
        <v xml:space="preserve"> </v>
      </c>
      <c r="I1334" s="11">
        <v>12.29674796748</v>
      </c>
      <c r="J1334" s="3">
        <v>20.833333333333002</v>
      </c>
      <c r="K1334" s="3">
        <v>41.158536585366001</v>
      </c>
      <c r="L1334" s="3">
        <v>21.239837398374</v>
      </c>
      <c r="M1334" s="3">
        <v>4.166666666667</v>
      </c>
      <c r="N1334" s="8">
        <v>0.30487804878000002</v>
      </c>
    </row>
    <row r="1335" spans="3:14" x14ac:dyDescent="0.2">
      <c r="C1335" s="87"/>
      <c r="D1335" s="89"/>
      <c r="E1335" s="1" t="s">
        <v>26</v>
      </c>
      <c r="F1335" s="2"/>
      <c r="G1335" s="60">
        <v>419</v>
      </c>
      <c r="H1335" s="72" t="str">
        <f t="shared" si="22"/>
        <v xml:space="preserve"> </v>
      </c>
      <c r="I1335" s="11">
        <v>10.978520286396</v>
      </c>
      <c r="J1335" s="3">
        <v>20.525059665871002</v>
      </c>
      <c r="K1335" s="3">
        <v>36.515513126492003</v>
      </c>
      <c r="L1335" s="3">
        <v>25.536992840094999</v>
      </c>
      <c r="M1335" s="3">
        <v>5.9665871121720002</v>
      </c>
      <c r="N1335" s="8">
        <v>0.47732696897400001</v>
      </c>
    </row>
    <row r="1336" spans="3:14" x14ac:dyDescent="0.2">
      <c r="C1336" s="87"/>
      <c r="D1336" s="88" t="s">
        <v>15</v>
      </c>
      <c r="E1336" s="6" t="s">
        <v>20</v>
      </c>
      <c r="F1336" s="5"/>
      <c r="G1336" s="59">
        <v>182</v>
      </c>
      <c r="H1336" s="71" t="str">
        <f t="shared" si="22"/>
        <v xml:space="preserve"> </v>
      </c>
      <c r="I1336" s="12">
        <v>19.780219780220001</v>
      </c>
      <c r="J1336" s="4">
        <v>24.175824175824001</v>
      </c>
      <c r="K1336" s="4">
        <v>36.263736263736</v>
      </c>
      <c r="L1336" s="4">
        <v>17.032967032967001</v>
      </c>
      <c r="M1336" s="4">
        <v>1.648351648352</v>
      </c>
      <c r="N1336" s="13">
        <v>1.098901098901</v>
      </c>
    </row>
    <row r="1337" spans="3:14" x14ac:dyDescent="0.2">
      <c r="C1337" s="87"/>
      <c r="D1337" s="89"/>
      <c r="E1337" s="1" t="s">
        <v>21</v>
      </c>
      <c r="F1337" s="2"/>
      <c r="G1337" s="60">
        <v>230</v>
      </c>
      <c r="H1337" s="72" t="str">
        <f t="shared" si="22"/>
        <v xml:space="preserve"> </v>
      </c>
      <c r="I1337" s="11">
        <v>14.347826086956999</v>
      </c>
      <c r="J1337" s="3">
        <v>21.739130434783</v>
      </c>
      <c r="K1337" s="3">
        <v>40.869565217390999</v>
      </c>
      <c r="L1337" s="3">
        <v>20.434782608696</v>
      </c>
      <c r="M1337" s="3">
        <v>2.1739130434780001</v>
      </c>
      <c r="N1337" s="8">
        <v>0.43478260869599999</v>
      </c>
    </row>
    <row r="1338" spans="3:14" x14ac:dyDescent="0.2">
      <c r="C1338" s="87"/>
      <c r="D1338" s="89"/>
      <c r="E1338" s="1" t="s">
        <v>22</v>
      </c>
      <c r="F1338" s="2"/>
      <c r="G1338" s="60">
        <v>315</v>
      </c>
      <c r="H1338" s="72" t="str">
        <f t="shared" si="22"/>
        <v xml:space="preserve"> </v>
      </c>
      <c r="I1338" s="11">
        <v>15.238095238094999</v>
      </c>
      <c r="J1338" s="3">
        <v>19.68253968254</v>
      </c>
      <c r="K1338" s="3">
        <v>41.269841269841002</v>
      </c>
      <c r="L1338" s="3">
        <v>20.952380952380999</v>
      </c>
      <c r="M1338" s="3">
        <v>2.8571428571430002</v>
      </c>
      <c r="N1338" s="14">
        <v>0</v>
      </c>
    </row>
    <row r="1339" spans="3:14" x14ac:dyDescent="0.2">
      <c r="C1339" s="87"/>
      <c r="D1339" s="89"/>
      <c r="E1339" s="1" t="s">
        <v>23</v>
      </c>
      <c r="F1339" s="2"/>
      <c r="G1339" s="60">
        <v>198</v>
      </c>
      <c r="H1339" s="72" t="str">
        <f t="shared" si="22"/>
        <v xml:space="preserve"> </v>
      </c>
      <c r="I1339" s="11">
        <v>10.606060606061</v>
      </c>
      <c r="J1339" s="3">
        <v>17.171717171716999</v>
      </c>
      <c r="K1339" s="3">
        <v>46.464646464646002</v>
      </c>
      <c r="L1339" s="3">
        <v>20.202020202020002</v>
      </c>
      <c r="M1339" s="3">
        <v>5.0505050505050004</v>
      </c>
      <c r="N1339" s="8">
        <v>0.50505050505100002</v>
      </c>
    </row>
    <row r="1340" spans="3:14" x14ac:dyDescent="0.2">
      <c r="C1340" s="87"/>
      <c r="D1340" s="89"/>
      <c r="E1340" s="1" t="s">
        <v>24</v>
      </c>
      <c r="F1340" s="2"/>
      <c r="G1340" s="60">
        <v>322</v>
      </c>
      <c r="H1340" s="72" t="str">
        <f t="shared" si="22"/>
        <v xml:space="preserve"> </v>
      </c>
      <c r="I1340" s="11">
        <v>5.9006211180120003</v>
      </c>
      <c r="J1340" s="3">
        <v>14.596273291925</v>
      </c>
      <c r="K1340" s="3">
        <v>36.645962732919003</v>
      </c>
      <c r="L1340" s="3">
        <v>32.298136645962998</v>
      </c>
      <c r="M1340" s="3">
        <v>10.248447204969001</v>
      </c>
      <c r="N1340" s="8">
        <v>0.31055900621100002</v>
      </c>
    </row>
    <row r="1341" spans="3:14" x14ac:dyDescent="0.2">
      <c r="C1341" s="87"/>
      <c r="D1341" s="89"/>
      <c r="E1341" s="1" t="s">
        <v>25</v>
      </c>
      <c r="F1341" s="2"/>
      <c r="G1341" s="60">
        <v>1065</v>
      </c>
      <c r="H1341" s="72" t="str">
        <f t="shared" si="22"/>
        <v xml:space="preserve"> </v>
      </c>
      <c r="I1341" s="11">
        <v>11.361502347418</v>
      </c>
      <c r="J1341" s="3">
        <v>18.122065727700001</v>
      </c>
      <c r="K1341" s="3">
        <v>40.75117370892</v>
      </c>
      <c r="L1341" s="3">
        <v>24.131455399061</v>
      </c>
      <c r="M1341" s="3">
        <v>5.3521126760559996</v>
      </c>
      <c r="N1341" s="8">
        <v>0.28169014084499999</v>
      </c>
    </row>
    <row r="1342" spans="3:14" x14ac:dyDescent="0.2">
      <c r="C1342" s="87"/>
      <c r="D1342" s="89"/>
      <c r="E1342" s="1" t="s">
        <v>26</v>
      </c>
      <c r="F1342" s="2"/>
      <c r="G1342" s="60">
        <v>520</v>
      </c>
      <c r="H1342" s="72" t="str">
        <f t="shared" si="22"/>
        <v xml:space="preserve"> </v>
      </c>
      <c r="I1342" s="11">
        <v>7.6923076923079998</v>
      </c>
      <c r="J1342" s="3">
        <v>15.576923076923</v>
      </c>
      <c r="K1342" s="3">
        <v>40.384615384615003</v>
      </c>
      <c r="L1342" s="3">
        <v>27.692307692307999</v>
      </c>
      <c r="M1342" s="3">
        <v>8.2692307692309992</v>
      </c>
      <c r="N1342" s="8">
        <v>0.384615384615</v>
      </c>
    </row>
    <row r="1343" spans="3:14" x14ac:dyDescent="0.2">
      <c r="C1343" s="88" t="s">
        <v>27</v>
      </c>
      <c r="D1343" s="88" t="s">
        <v>19</v>
      </c>
      <c r="E1343" s="6" t="s">
        <v>28</v>
      </c>
      <c r="F1343" s="5"/>
      <c r="G1343" s="59">
        <v>147</v>
      </c>
      <c r="H1343" s="71" t="str">
        <f t="shared" si="22"/>
        <v xml:space="preserve"> </v>
      </c>
      <c r="I1343" s="12">
        <v>8.1632653061219997</v>
      </c>
      <c r="J1343" s="4">
        <v>20.408163265306001</v>
      </c>
      <c r="K1343" s="4">
        <v>37.414965986395003</v>
      </c>
      <c r="L1343" s="4">
        <v>27.210884353741001</v>
      </c>
      <c r="M1343" s="4">
        <v>6.1224489795919999</v>
      </c>
      <c r="N1343" s="13">
        <v>0.68027210884400002</v>
      </c>
    </row>
    <row r="1344" spans="3:14" ht="24" x14ac:dyDescent="0.2">
      <c r="C1344" s="87"/>
      <c r="D1344" s="89"/>
      <c r="E1344" s="1" t="s">
        <v>29</v>
      </c>
      <c r="F1344" s="2"/>
      <c r="G1344" s="60">
        <v>1706</v>
      </c>
      <c r="H1344" s="72" t="str">
        <f t="shared" si="22"/>
        <v xml:space="preserve"> </v>
      </c>
      <c r="I1344" s="11">
        <v>14.771395076201999</v>
      </c>
      <c r="J1344" s="3">
        <v>22.098475967174998</v>
      </c>
      <c r="K1344" s="3">
        <v>40.035169988276998</v>
      </c>
      <c r="L1344" s="3">
        <v>18.757327080890999</v>
      </c>
      <c r="M1344" s="3">
        <v>4.103165298945</v>
      </c>
      <c r="N1344" s="8">
        <v>0.234466588511</v>
      </c>
    </row>
    <row r="1345" spans="3:14" ht="24" x14ac:dyDescent="0.2">
      <c r="C1345" s="87"/>
      <c r="D1345" s="89"/>
      <c r="E1345" s="1" t="s">
        <v>30</v>
      </c>
      <c r="F1345" s="2"/>
      <c r="G1345" s="60">
        <v>137</v>
      </c>
      <c r="H1345" s="72" t="str">
        <f t="shared" si="22"/>
        <v xml:space="preserve"> </v>
      </c>
      <c r="I1345" s="11">
        <v>10.21897810219</v>
      </c>
      <c r="J1345" s="3">
        <v>11.678832116788</v>
      </c>
      <c r="K1345" s="3">
        <v>38.686131386861</v>
      </c>
      <c r="L1345" s="3">
        <v>33.576642335766003</v>
      </c>
      <c r="M1345" s="3">
        <v>5.8394160583939998</v>
      </c>
      <c r="N1345" s="14">
        <v>0</v>
      </c>
    </row>
    <row r="1346" spans="3:14" ht="24" x14ac:dyDescent="0.2">
      <c r="C1346" s="87"/>
      <c r="D1346" s="89"/>
      <c r="E1346" s="1" t="s">
        <v>31</v>
      </c>
      <c r="F1346" s="2"/>
      <c r="G1346" s="60">
        <v>440</v>
      </c>
      <c r="H1346" s="72" t="str">
        <f t="shared" si="22"/>
        <v xml:space="preserve"> </v>
      </c>
      <c r="I1346" s="11">
        <v>8.1818181818180005</v>
      </c>
      <c r="J1346" s="3">
        <v>15.909090909091001</v>
      </c>
      <c r="K1346" s="3">
        <v>42.727272727272997</v>
      </c>
      <c r="L1346" s="3">
        <v>26.590909090909001</v>
      </c>
      <c r="M1346" s="3">
        <v>5.9090909090909998</v>
      </c>
      <c r="N1346" s="8">
        <v>0.68181818181800002</v>
      </c>
    </row>
    <row r="1347" spans="3:14" x14ac:dyDescent="0.2">
      <c r="C1347" s="87"/>
      <c r="D1347" s="89"/>
      <c r="E1347" s="1" t="s">
        <v>32</v>
      </c>
      <c r="F1347" s="2"/>
      <c r="G1347" s="60">
        <v>5</v>
      </c>
      <c r="H1347" s="72" t="str">
        <f t="shared" si="22"/>
        <v>*</v>
      </c>
      <c r="I1347" s="11">
        <v>20</v>
      </c>
      <c r="J1347" s="7">
        <v>0</v>
      </c>
      <c r="K1347" s="3">
        <v>40</v>
      </c>
      <c r="L1347" s="3">
        <v>40</v>
      </c>
      <c r="M1347" s="7">
        <v>0</v>
      </c>
      <c r="N1347" s="14">
        <v>0</v>
      </c>
    </row>
    <row r="1348" spans="3:14" x14ac:dyDescent="0.2">
      <c r="C1348" s="87"/>
      <c r="D1348" s="88" t="s">
        <v>14</v>
      </c>
      <c r="E1348" s="6" t="s">
        <v>28</v>
      </c>
      <c r="F1348" s="5"/>
      <c r="G1348" s="59">
        <v>95</v>
      </c>
      <c r="H1348" s="71" t="str">
        <f t="shared" si="22"/>
        <v xml:space="preserve"> </v>
      </c>
      <c r="I1348" s="12">
        <v>7.3684210526319998</v>
      </c>
      <c r="J1348" s="4">
        <v>18.947368421053</v>
      </c>
      <c r="K1348" s="4">
        <v>40</v>
      </c>
      <c r="L1348" s="4">
        <v>26.315789473683999</v>
      </c>
      <c r="M1348" s="4">
        <v>6.3157894736840001</v>
      </c>
      <c r="N1348" s="13">
        <v>1.052631578947</v>
      </c>
    </row>
    <row r="1349" spans="3:14" ht="24" x14ac:dyDescent="0.2">
      <c r="C1349" s="87"/>
      <c r="D1349" s="89"/>
      <c r="E1349" s="1" t="s">
        <v>29</v>
      </c>
      <c r="F1349" s="2"/>
      <c r="G1349" s="60">
        <v>953</v>
      </c>
      <c r="H1349" s="72" t="str">
        <f t="shared" si="22"/>
        <v xml:space="preserve"> </v>
      </c>
      <c r="I1349" s="11">
        <v>14.165792235047</v>
      </c>
      <c r="J1349" s="3">
        <v>22.455403987408001</v>
      </c>
      <c r="K1349" s="3">
        <v>40.923399790136003</v>
      </c>
      <c r="L1349" s="3">
        <v>18.048268625393</v>
      </c>
      <c r="M1349" s="3">
        <v>4.3022035676810004</v>
      </c>
      <c r="N1349" s="8">
        <v>0.104931794334</v>
      </c>
    </row>
    <row r="1350" spans="3:14" ht="24" x14ac:dyDescent="0.2">
      <c r="C1350" s="87"/>
      <c r="D1350" s="89"/>
      <c r="E1350" s="1" t="s">
        <v>30</v>
      </c>
      <c r="F1350" s="2"/>
      <c r="G1350" s="60">
        <v>60</v>
      </c>
      <c r="H1350" s="72" t="str">
        <f t="shared" si="22"/>
        <v xml:space="preserve"> </v>
      </c>
      <c r="I1350" s="11">
        <v>6.666666666667</v>
      </c>
      <c r="J1350" s="3">
        <v>11.666666666667</v>
      </c>
      <c r="K1350" s="3">
        <v>41.666666666666998</v>
      </c>
      <c r="L1350" s="3">
        <v>30</v>
      </c>
      <c r="M1350" s="3">
        <v>10</v>
      </c>
      <c r="N1350" s="14">
        <v>0</v>
      </c>
    </row>
    <row r="1351" spans="3:14" ht="24" x14ac:dyDescent="0.2">
      <c r="C1351" s="87"/>
      <c r="D1351" s="89"/>
      <c r="E1351" s="1" t="s">
        <v>31</v>
      </c>
      <c r="F1351" s="2"/>
      <c r="G1351" s="60">
        <v>77</v>
      </c>
      <c r="H1351" s="72" t="str">
        <f t="shared" si="22"/>
        <v xml:space="preserve"> </v>
      </c>
      <c r="I1351" s="11">
        <v>14.285714285714</v>
      </c>
      <c r="J1351" s="3">
        <v>22.077922077922</v>
      </c>
      <c r="K1351" s="3">
        <v>35.064935064935</v>
      </c>
      <c r="L1351" s="3">
        <v>27.272727272727</v>
      </c>
      <c r="M1351" s="7">
        <v>0</v>
      </c>
      <c r="N1351" s="8">
        <v>1.298701298701</v>
      </c>
    </row>
    <row r="1352" spans="3:14" x14ac:dyDescent="0.2">
      <c r="C1352" s="87"/>
      <c r="D1352" s="89"/>
      <c r="E1352" s="1" t="s">
        <v>32</v>
      </c>
      <c r="F1352" s="2"/>
      <c r="G1352" s="60">
        <v>3</v>
      </c>
      <c r="H1352" s="72" t="str">
        <f t="shared" si="22"/>
        <v>*</v>
      </c>
      <c r="I1352" s="11">
        <v>33.333333333333002</v>
      </c>
      <c r="J1352" s="7">
        <v>0</v>
      </c>
      <c r="K1352" s="3">
        <v>33.333333333333002</v>
      </c>
      <c r="L1352" s="3">
        <v>33.333333333333002</v>
      </c>
      <c r="M1352" s="7">
        <v>0</v>
      </c>
      <c r="N1352" s="14">
        <v>0</v>
      </c>
    </row>
    <row r="1353" spans="3:14" x14ac:dyDescent="0.2">
      <c r="C1353" s="87"/>
      <c r="D1353" s="88" t="s">
        <v>15</v>
      </c>
      <c r="E1353" s="6" t="s">
        <v>28</v>
      </c>
      <c r="F1353" s="5"/>
      <c r="G1353" s="59">
        <v>52</v>
      </c>
      <c r="H1353" s="71" t="str">
        <f t="shared" si="22"/>
        <v xml:space="preserve"> </v>
      </c>
      <c r="I1353" s="12">
        <v>9.6153846153850004</v>
      </c>
      <c r="J1353" s="4">
        <v>23.076923076922998</v>
      </c>
      <c r="K1353" s="4">
        <v>32.692307692307999</v>
      </c>
      <c r="L1353" s="4">
        <v>28.846153846153999</v>
      </c>
      <c r="M1353" s="4">
        <v>5.7692307692310001</v>
      </c>
      <c r="N1353" s="27">
        <v>0</v>
      </c>
    </row>
    <row r="1354" spans="3:14" ht="24" x14ac:dyDescent="0.2">
      <c r="C1354" s="87"/>
      <c r="D1354" s="89"/>
      <c r="E1354" s="1" t="s">
        <v>29</v>
      </c>
      <c r="F1354" s="2"/>
      <c r="G1354" s="60">
        <v>753</v>
      </c>
      <c r="H1354" s="72" t="str">
        <f t="shared" si="22"/>
        <v xml:space="preserve"> </v>
      </c>
      <c r="I1354" s="11">
        <v>15.537848605578001</v>
      </c>
      <c r="J1354" s="3">
        <v>21.646746347941999</v>
      </c>
      <c r="K1354" s="3">
        <v>38.911022576360999</v>
      </c>
      <c r="L1354" s="3">
        <v>19.654714475432002</v>
      </c>
      <c r="M1354" s="3">
        <v>3.8512616201859999</v>
      </c>
      <c r="N1354" s="8">
        <v>0.398406374502</v>
      </c>
    </row>
    <row r="1355" spans="3:14" ht="24" x14ac:dyDescent="0.2">
      <c r="C1355" s="87"/>
      <c r="D1355" s="89"/>
      <c r="E1355" s="1" t="s">
        <v>30</v>
      </c>
      <c r="F1355" s="2"/>
      <c r="G1355" s="60">
        <v>77</v>
      </c>
      <c r="H1355" s="72" t="str">
        <f t="shared" si="22"/>
        <v xml:space="preserve"> </v>
      </c>
      <c r="I1355" s="11">
        <v>12.987012987012999</v>
      </c>
      <c r="J1355" s="3">
        <v>11.688311688312</v>
      </c>
      <c r="K1355" s="3">
        <v>36.363636363635997</v>
      </c>
      <c r="L1355" s="3">
        <v>36.363636363635997</v>
      </c>
      <c r="M1355" s="3">
        <v>2.5974025974030002</v>
      </c>
      <c r="N1355" s="14">
        <v>0</v>
      </c>
    </row>
    <row r="1356" spans="3:14" ht="24" x14ac:dyDescent="0.2">
      <c r="C1356" s="87"/>
      <c r="D1356" s="89"/>
      <c r="E1356" s="1" t="s">
        <v>31</v>
      </c>
      <c r="F1356" s="2"/>
      <c r="G1356" s="60">
        <v>363</v>
      </c>
      <c r="H1356" s="72" t="str">
        <f t="shared" si="22"/>
        <v xml:space="preserve"> </v>
      </c>
      <c r="I1356" s="11">
        <v>6.8870523415980003</v>
      </c>
      <c r="J1356" s="3">
        <v>14.600550964187001</v>
      </c>
      <c r="K1356" s="3">
        <v>44.352617079890003</v>
      </c>
      <c r="L1356" s="3">
        <v>26.446280991736</v>
      </c>
      <c r="M1356" s="3">
        <v>7.1625344352619997</v>
      </c>
      <c r="N1356" s="8">
        <v>0.55096418732800001</v>
      </c>
    </row>
    <row r="1357" spans="3:14" x14ac:dyDescent="0.2">
      <c r="C1357" s="87"/>
      <c r="D1357" s="89"/>
      <c r="E1357" s="1" t="s">
        <v>32</v>
      </c>
      <c r="F1357" s="2"/>
      <c r="G1357" s="60">
        <v>2</v>
      </c>
      <c r="H1357" s="72" t="str">
        <f t="shared" si="22"/>
        <v>*</v>
      </c>
      <c r="I1357" s="21">
        <v>0</v>
      </c>
      <c r="J1357" s="7">
        <v>0</v>
      </c>
      <c r="K1357" s="3">
        <v>50</v>
      </c>
      <c r="L1357" s="3">
        <v>50</v>
      </c>
      <c r="M1357" s="7">
        <v>0</v>
      </c>
      <c r="N1357" s="14">
        <v>0</v>
      </c>
    </row>
    <row r="1358" spans="3:14" x14ac:dyDescent="0.2">
      <c r="C1358" s="88" t="s">
        <v>33</v>
      </c>
      <c r="D1358" s="83" t="s">
        <v>17</v>
      </c>
      <c r="E1358" s="6" t="s">
        <v>34</v>
      </c>
      <c r="F1358" s="5"/>
      <c r="G1358" s="59">
        <v>341</v>
      </c>
      <c r="H1358" s="71" t="str">
        <f t="shared" si="22"/>
        <v xml:space="preserve"> </v>
      </c>
      <c r="I1358" s="12">
        <v>9.9706744868040005</v>
      </c>
      <c r="J1358" s="4">
        <v>15.542521994135001</v>
      </c>
      <c r="K1358" s="4">
        <v>45.161290322581003</v>
      </c>
      <c r="L1358" s="4">
        <v>24.926686217008999</v>
      </c>
      <c r="M1358" s="4">
        <v>4.3988269794720001</v>
      </c>
      <c r="N1358" s="27">
        <v>0</v>
      </c>
    </row>
    <row r="1359" spans="3:14" x14ac:dyDescent="0.2">
      <c r="C1359" s="87"/>
      <c r="D1359" s="84"/>
      <c r="E1359" s="1" t="s">
        <v>35</v>
      </c>
      <c r="F1359" s="2"/>
      <c r="G1359" s="60">
        <v>1149</v>
      </c>
      <c r="H1359" s="72" t="str">
        <f t="shared" si="22"/>
        <v xml:space="preserve"> </v>
      </c>
      <c r="I1359" s="11">
        <v>13.577023498695</v>
      </c>
      <c r="J1359" s="3">
        <v>21.148825065274</v>
      </c>
      <c r="K1359" s="3">
        <v>39.860748476936003</v>
      </c>
      <c r="L1359" s="3">
        <v>21.235857267189001</v>
      </c>
      <c r="M1359" s="3">
        <v>4.0905134899910003</v>
      </c>
      <c r="N1359" s="8">
        <v>8.7032201914999996E-2</v>
      </c>
    </row>
    <row r="1360" spans="3:14" ht="24" x14ac:dyDescent="0.2">
      <c r="C1360" s="87"/>
      <c r="D1360" s="84"/>
      <c r="E1360" s="1" t="s">
        <v>36</v>
      </c>
      <c r="F1360" s="2"/>
      <c r="G1360" s="60">
        <v>659</v>
      </c>
      <c r="H1360" s="72" t="str">
        <f t="shared" si="22"/>
        <v xml:space="preserve"> </v>
      </c>
      <c r="I1360" s="11">
        <v>14.567526555386999</v>
      </c>
      <c r="J1360" s="3">
        <v>21.396054628224999</v>
      </c>
      <c r="K1360" s="3">
        <v>39.453717754172999</v>
      </c>
      <c r="L1360" s="3">
        <v>18.66464339909</v>
      </c>
      <c r="M1360" s="3">
        <v>5.4628224582699998</v>
      </c>
      <c r="N1360" s="8">
        <v>0.455235204856</v>
      </c>
    </row>
    <row r="1361" spans="3:14" x14ac:dyDescent="0.2">
      <c r="C1361" s="87"/>
      <c r="D1361" s="84"/>
      <c r="E1361" s="1" t="s">
        <v>37</v>
      </c>
      <c r="F1361" s="2"/>
      <c r="G1361" s="60">
        <v>274</v>
      </c>
      <c r="H1361" s="72" t="str">
        <f t="shared" si="22"/>
        <v xml:space="preserve"> </v>
      </c>
      <c r="I1361" s="11">
        <v>9.1240875912410004</v>
      </c>
      <c r="J1361" s="3">
        <v>19.708029197079998</v>
      </c>
      <c r="K1361" s="3">
        <v>38.321167883211999</v>
      </c>
      <c r="L1361" s="3">
        <v>25.912408759123998</v>
      </c>
      <c r="M1361" s="3">
        <v>5.4744525547449996</v>
      </c>
      <c r="N1361" s="8">
        <v>1.459854014599</v>
      </c>
    </row>
    <row r="1362" spans="3:14" x14ac:dyDescent="0.2">
      <c r="C1362" s="87"/>
      <c r="D1362" s="84"/>
      <c r="E1362" s="1" t="s">
        <v>32</v>
      </c>
      <c r="F1362" s="2"/>
      <c r="G1362" s="60">
        <v>12</v>
      </c>
      <c r="H1362" s="72" t="str">
        <f t="shared" si="22"/>
        <v>*</v>
      </c>
      <c r="I1362" s="11">
        <v>33.333333333333002</v>
      </c>
      <c r="J1362" s="3">
        <v>16.666666666666998</v>
      </c>
      <c r="K1362" s="3">
        <v>33.333333333333002</v>
      </c>
      <c r="L1362" s="3">
        <v>16.666666666666998</v>
      </c>
      <c r="M1362" s="7">
        <v>0</v>
      </c>
      <c r="N1362" s="14">
        <v>0</v>
      </c>
    </row>
    <row r="1363" spans="3:14" x14ac:dyDescent="0.2">
      <c r="C1363" s="88" t="s">
        <v>38</v>
      </c>
      <c r="D1363" s="83" t="s">
        <v>17</v>
      </c>
      <c r="E1363" s="6" t="s">
        <v>39</v>
      </c>
      <c r="F1363" s="5"/>
      <c r="G1363" s="59">
        <v>368</v>
      </c>
      <c r="H1363" s="71" t="str">
        <f t="shared" si="22"/>
        <v xml:space="preserve"> </v>
      </c>
      <c r="I1363" s="12">
        <v>8.4239130434780005</v>
      </c>
      <c r="J1363" s="4">
        <v>17.119565217390999</v>
      </c>
      <c r="K1363" s="4">
        <v>38.315217391304003</v>
      </c>
      <c r="L1363" s="4">
        <v>30.978260869564998</v>
      </c>
      <c r="M1363" s="4">
        <v>4.619565217391</v>
      </c>
      <c r="N1363" s="13">
        <v>0.54347826086999995</v>
      </c>
    </row>
    <row r="1364" spans="3:14" x14ac:dyDescent="0.2">
      <c r="C1364" s="87"/>
      <c r="D1364" s="84"/>
      <c r="E1364" s="1" t="s">
        <v>40</v>
      </c>
      <c r="F1364" s="2"/>
      <c r="G1364" s="60">
        <v>1591</v>
      </c>
      <c r="H1364" s="72" t="str">
        <f t="shared" si="22"/>
        <v xml:space="preserve"> </v>
      </c>
      <c r="I1364" s="11">
        <v>14.582023884349001</v>
      </c>
      <c r="J1364" s="3">
        <v>22.124450031426999</v>
      </c>
      <c r="K1364" s="3">
        <v>40.163419233187</v>
      </c>
      <c r="L1364" s="3">
        <v>18.856065367692999</v>
      </c>
      <c r="M1364" s="3">
        <v>4.0854808296670004</v>
      </c>
      <c r="N1364" s="8">
        <v>0.18856065367700001</v>
      </c>
    </row>
    <row r="1365" spans="3:14" x14ac:dyDescent="0.2">
      <c r="C1365" s="87"/>
      <c r="D1365" s="84"/>
      <c r="E1365" s="1" t="s">
        <v>41</v>
      </c>
      <c r="F1365" s="2"/>
      <c r="G1365" s="60">
        <v>151</v>
      </c>
      <c r="H1365" s="72" t="str">
        <f t="shared" si="22"/>
        <v xml:space="preserve"> </v>
      </c>
      <c r="I1365" s="11">
        <v>18.543046357615999</v>
      </c>
      <c r="J1365" s="3">
        <v>21.854304635761999</v>
      </c>
      <c r="K1365" s="3">
        <v>39.735099337747997</v>
      </c>
      <c r="L1365" s="3">
        <v>15.23178807947</v>
      </c>
      <c r="M1365" s="3">
        <v>4.6357615894039998</v>
      </c>
      <c r="N1365" s="14">
        <v>0</v>
      </c>
    </row>
    <row r="1366" spans="3:14" x14ac:dyDescent="0.2">
      <c r="C1366" s="87"/>
      <c r="D1366" s="84"/>
      <c r="E1366" s="1" t="s">
        <v>42</v>
      </c>
      <c r="F1366" s="2"/>
      <c r="G1366" s="60">
        <v>884</v>
      </c>
      <c r="H1366" s="72" t="str">
        <f t="shared" si="22"/>
        <v xml:space="preserve"> </v>
      </c>
      <c r="I1366" s="11">
        <v>13.009049773756001</v>
      </c>
      <c r="J1366" s="3">
        <v>19.796380090498001</v>
      </c>
      <c r="K1366" s="3">
        <v>42.307692307692001</v>
      </c>
      <c r="L1366" s="3">
        <v>19.796380090498001</v>
      </c>
      <c r="M1366" s="3">
        <v>4.8642533936649999</v>
      </c>
      <c r="N1366" s="8">
        <v>0.22624434389100001</v>
      </c>
    </row>
    <row r="1367" spans="3:14" x14ac:dyDescent="0.2">
      <c r="C1367" s="87"/>
      <c r="D1367" s="84"/>
      <c r="E1367" s="1" t="s">
        <v>43</v>
      </c>
      <c r="F1367" s="2"/>
      <c r="G1367" s="60">
        <v>191</v>
      </c>
      <c r="H1367" s="72" t="str">
        <f t="shared" si="22"/>
        <v xml:space="preserve"> </v>
      </c>
      <c r="I1367" s="11">
        <v>18.848167539266999</v>
      </c>
      <c r="J1367" s="3">
        <v>15.183246073297999</v>
      </c>
      <c r="K1367" s="3">
        <v>38.219895287958003</v>
      </c>
      <c r="L1367" s="3">
        <v>20.418848167539</v>
      </c>
      <c r="M1367" s="3">
        <v>6.806282722513</v>
      </c>
      <c r="N1367" s="8">
        <v>0.52356020942399994</v>
      </c>
    </row>
    <row r="1368" spans="3:14" x14ac:dyDescent="0.2">
      <c r="C1368" s="87"/>
      <c r="D1368" s="84"/>
      <c r="E1368" s="1" t="s">
        <v>44</v>
      </c>
      <c r="F1368" s="2"/>
      <c r="G1368" s="60">
        <v>239</v>
      </c>
      <c r="H1368" s="72" t="str">
        <f t="shared" si="22"/>
        <v xml:space="preserve"> </v>
      </c>
      <c r="I1368" s="11">
        <v>17.991631799162999</v>
      </c>
      <c r="J1368" s="3">
        <v>17.154811715480999</v>
      </c>
      <c r="K1368" s="3">
        <v>39.748953974895002</v>
      </c>
      <c r="L1368" s="3">
        <v>20.502092050209001</v>
      </c>
      <c r="M1368" s="3">
        <v>4.6025104602509996</v>
      </c>
      <c r="N1368" s="14">
        <v>0</v>
      </c>
    </row>
    <row r="1369" spans="3:14" x14ac:dyDescent="0.2">
      <c r="C1369" s="87"/>
      <c r="D1369" s="84"/>
      <c r="E1369" s="1" t="s">
        <v>45</v>
      </c>
      <c r="F1369" s="2"/>
      <c r="G1369" s="60">
        <v>58</v>
      </c>
      <c r="H1369" s="72" t="str">
        <f t="shared" si="22"/>
        <v xml:space="preserve"> </v>
      </c>
      <c r="I1369" s="11">
        <v>12.068965517241001</v>
      </c>
      <c r="J1369" s="3">
        <v>17.241379310345</v>
      </c>
      <c r="K1369" s="3">
        <v>44.827586206897003</v>
      </c>
      <c r="L1369" s="3">
        <v>20.689655172414</v>
      </c>
      <c r="M1369" s="3">
        <v>3.4482758620689999</v>
      </c>
      <c r="N1369" s="8">
        <v>1.7241379310339999</v>
      </c>
    </row>
    <row r="1370" spans="3:14" x14ac:dyDescent="0.2">
      <c r="C1370" s="87"/>
      <c r="D1370" s="84"/>
      <c r="E1370" s="1" t="s">
        <v>46</v>
      </c>
      <c r="F1370" s="2"/>
      <c r="G1370" s="60">
        <v>32</v>
      </c>
      <c r="H1370" s="72" t="str">
        <f t="shared" si="22"/>
        <v>*</v>
      </c>
      <c r="I1370" s="11">
        <v>6.25</v>
      </c>
      <c r="J1370" s="3">
        <v>9.375</v>
      </c>
      <c r="K1370" s="3">
        <v>34.375</v>
      </c>
      <c r="L1370" s="3">
        <v>34.375</v>
      </c>
      <c r="M1370" s="3">
        <v>15.625</v>
      </c>
      <c r="N1370" s="14">
        <v>0</v>
      </c>
    </row>
    <row r="1371" spans="3:14" x14ac:dyDescent="0.2">
      <c r="C1371" s="87"/>
      <c r="D1371" s="84"/>
      <c r="E1371" s="1" t="s">
        <v>32</v>
      </c>
      <c r="F1371" s="2"/>
      <c r="G1371" s="60">
        <v>50</v>
      </c>
      <c r="H1371" s="72" t="str">
        <f t="shared" si="22"/>
        <v xml:space="preserve"> </v>
      </c>
      <c r="I1371" s="11">
        <v>14</v>
      </c>
      <c r="J1371" s="3">
        <v>12</v>
      </c>
      <c r="K1371" s="3">
        <v>48</v>
      </c>
      <c r="L1371" s="3">
        <v>14</v>
      </c>
      <c r="M1371" s="3">
        <v>12</v>
      </c>
      <c r="N1371" s="14">
        <v>0</v>
      </c>
    </row>
    <row r="1372" spans="3:14" ht="24" x14ac:dyDescent="0.2">
      <c r="C1372" s="88" t="s">
        <v>47</v>
      </c>
      <c r="D1372" s="83" t="s">
        <v>17</v>
      </c>
      <c r="E1372" s="6" t="s">
        <v>48</v>
      </c>
      <c r="F1372" s="5"/>
      <c r="G1372" s="59">
        <v>93</v>
      </c>
      <c r="H1372" s="71" t="str">
        <f t="shared" si="22"/>
        <v xml:space="preserve"> </v>
      </c>
      <c r="I1372" s="12">
        <v>9.6774193548389995</v>
      </c>
      <c r="J1372" s="4">
        <v>27.956989247311999</v>
      </c>
      <c r="K1372" s="4">
        <v>48.387096774193999</v>
      </c>
      <c r="L1372" s="4">
        <v>13.978494623655999</v>
      </c>
      <c r="M1372" s="20">
        <v>0</v>
      </c>
      <c r="N1372" s="27">
        <v>0</v>
      </c>
    </row>
    <row r="1373" spans="3:14" ht="24" x14ac:dyDescent="0.2">
      <c r="C1373" s="87"/>
      <c r="D1373" s="84"/>
      <c r="E1373" s="1" t="s">
        <v>49</v>
      </c>
      <c r="F1373" s="2"/>
      <c r="G1373" s="60">
        <v>143</v>
      </c>
      <c r="H1373" s="72" t="str">
        <f t="shared" si="22"/>
        <v xml:space="preserve"> </v>
      </c>
      <c r="I1373" s="11">
        <v>18.181818181817999</v>
      </c>
      <c r="J1373" s="3">
        <v>20.979020979021001</v>
      </c>
      <c r="K1373" s="3">
        <v>36.363636363635997</v>
      </c>
      <c r="L1373" s="3">
        <v>20.979020979021001</v>
      </c>
      <c r="M1373" s="3">
        <v>2.0979020979020002</v>
      </c>
      <c r="N1373" s="8">
        <v>1.398601398601</v>
      </c>
    </row>
    <row r="1374" spans="3:14" x14ac:dyDescent="0.2">
      <c r="C1374" s="87"/>
      <c r="D1374" s="84"/>
      <c r="E1374" s="1" t="s">
        <v>50</v>
      </c>
      <c r="F1374" s="2"/>
      <c r="G1374" s="60">
        <v>148</v>
      </c>
      <c r="H1374" s="72" t="str">
        <f t="shared" si="22"/>
        <v xml:space="preserve"> </v>
      </c>
      <c r="I1374" s="11">
        <v>22.972972972973</v>
      </c>
      <c r="J1374" s="3">
        <v>21.621621621622001</v>
      </c>
      <c r="K1374" s="3">
        <v>42.567567567567998</v>
      </c>
      <c r="L1374" s="3">
        <v>11.486486486485999</v>
      </c>
      <c r="M1374" s="3">
        <v>1.351351351351</v>
      </c>
      <c r="N1374" s="14">
        <v>0</v>
      </c>
    </row>
    <row r="1375" spans="3:14" x14ac:dyDescent="0.2">
      <c r="C1375" s="87"/>
      <c r="D1375" s="84"/>
      <c r="E1375" s="1" t="s">
        <v>51</v>
      </c>
      <c r="F1375" s="2"/>
      <c r="G1375" s="60">
        <v>198</v>
      </c>
      <c r="H1375" s="72" t="str">
        <f t="shared" si="22"/>
        <v xml:space="preserve"> </v>
      </c>
      <c r="I1375" s="11">
        <v>20.202020202020002</v>
      </c>
      <c r="J1375" s="3">
        <v>26.767676767676999</v>
      </c>
      <c r="K1375" s="3">
        <v>40.404040404040003</v>
      </c>
      <c r="L1375" s="3">
        <v>11.616161616162</v>
      </c>
      <c r="M1375" s="3">
        <v>1.010101010101</v>
      </c>
      <c r="N1375" s="14">
        <v>0</v>
      </c>
    </row>
    <row r="1376" spans="3:14" ht="24" x14ac:dyDescent="0.2">
      <c r="C1376" s="87"/>
      <c r="D1376" s="84"/>
      <c r="E1376" s="1" t="s">
        <v>52</v>
      </c>
      <c r="F1376" s="2"/>
      <c r="G1376" s="60">
        <v>318</v>
      </c>
      <c r="H1376" s="72" t="str">
        <f t="shared" si="22"/>
        <v xml:space="preserve"> </v>
      </c>
      <c r="I1376" s="11">
        <v>17.610062893081999</v>
      </c>
      <c r="J1376" s="3">
        <v>25.471698113207999</v>
      </c>
      <c r="K1376" s="3">
        <v>42.452830188679002</v>
      </c>
      <c r="L1376" s="3">
        <v>12.893081761006</v>
      </c>
      <c r="M1376" s="3">
        <v>1.2578616352200001</v>
      </c>
      <c r="N1376" s="8">
        <v>0.31446540880500001</v>
      </c>
    </row>
    <row r="1377" spans="3:14" ht="24" x14ac:dyDescent="0.2">
      <c r="C1377" s="87"/>
      <c r="D1377" s="84"/>
      <c r="E1377" s="1" t="s">
        <v>53</v>
      </c>
      <c r="F1377" s="2"/>
      <c r="G1377" s="60">
        <v>900</v>
      </c>
      <c r="H1377" s="72" t="str">
        <f t="shared" si="22"/>
        <v xml:space="preserve"> </v>
      </c>
      <c r="I1377" s="11">
        <v>18.333333333333002</v>
      </c>
      <c r="J1377" s="3">
        <v>24.666666666666998</v>
      </c>
      <c r="K1377" s="3">
        <v>41.666666666666998</v>
      </c>
      <c r="L1377" s="3">
        <v>13.777777777778001</v>
      </c>
      <c r="M1377" s="3">
        <v>1.2222222222220001</v>
      </c>
      <c r="N1377" s="8">
        <v>0.33333333333300003</v>
      </c>
    </row>
    <row r="1378" spans="3:14" ht="24" x14ac:dyDescent="0.2">
      <c r="C1378" s="87"/>
      <c r="D1378" s="84"/>
      <c r="E1378" s="1" t="s">
        <v>54</v>
      </c>
      <c r="F1378" s="2"/>
      <c r="G1378" s="60">
        <v>1493</v>
      </c>
      <c r="H1378" s="72" t="str">
        <f t="shared" si="22"/>
        <v xml:space="preserve"> </v>
      </c>
      <c r="I1378" s="11">
        <v>9.4440723375749993</v>
      </c>
      <c r="J1378" s="3">
        <v>17.749497655727001</v>
      </c>
      <c r="K1378" s="3">
        <v>39.651707970529003</v>
      </c>
      <c r="L1378" s="3">
        <v>26.255860683188001</v>
      </c>
      <c r="M1378" s="3">
        <v>6.5639651707970001</v>
      </c>
      <c r="N1378" s="8">
        <v>0.33489618218400002</v>
      </c>
    </row>
    <row r="1379" spans="3:14" x14ac:dyDescent="0.2">
      <c r="C1379" s="87"/>
      <c r="D1379" s="84"/>
      <c r="E1379" s="1" t="s">
        <v>32</v>
      </c>
      <c r="F1379" s="2"/>
      <c r="G1379" s="60">
        <v>42</v>
      </c>
      <c r="H1379" s="72" t="str">
        <f t="shared" si="22"/>
        <v>*</v>
      </c>
      <c r="I1379" s="11">
        <v>21.428571428571001</v>
      </c>
      <c r="J1379" s="3">
        <v>14.285714285714</v>
      </c>
      <c r="K1379" s="3">
        <v>33.333333333333002</v>
      </c>
      <c r="L1379" s="3">
        <v>21.428571428571001</v>
      </c>
      <c r="M1379" s="3">
        <v>9.5238095238099998</v>
      </c>
      <c r="N1379" s="14">
        <v>0</v>
      </c>
    </row>
    <row r="1380" spans="3:14" ht="24" x14ac:dyDescent="0.2">
      <c r="C1380" s="88" t="s">
        <v>55</v>
      </c>
      <c r="D1380" s="83" t="s">
        <v>17</v>
      </c>
      <c r="E1380" s="6" t="s">
        <v>48</v>
      </c>
      <c r="F1380" s="5"/>
      <c r="G1380" s="59">
        <v>118</v>
      </c>
      <c r="H1380" s="71" t="str">
        <f t="shared" si="22"/>
        <v xml:space="preserve"> </v>
      </c>
      <c r="I1380" s="12">
        <v>12.71186440678</v>
      </c>
      <c r="J1380" s="4">
        <v>13.559322033898001</v>
      </c>
      <c r="K1380" s="4">
        <v>37.288135593219998</v>
      </c>
      <c r="L1380" s="4">
        <v>27.966101694915</v>
      </c>
      <c r="M1380" s="4">
        <v>8.4745762711860007</v>
      </c>
      <c r="N1380" s="27">
        <v>0</v>
      </c>
    </row>
    <row r="1381" spans="3:14" ht="24" x14ac:dyDescent="0.2">
      <c r="C1381" s="87"/>
      <c r="D1381" s="84"/>
      <c r="E1381" s="1" t="s">
        <v>49</v>
      </c>
      <c r="F1381" s="2"/>
      <c r="G1381" s="60">
        <v>262</v>
      </c>
      <c r="H1381" s="72" t="str">
        <f t="shared" si="22"/>
        <v xml:space="preserve"> </v>
      </c>
      <c r="I1381" s="11">
        <v>14.503816793893</v>
      </c>
      <c r="J1381" s="3">
        <v>14.885496183206</v>
      </c>
      <c r="K1381" s="3">
        <v>36.641221374045998</v>
      </c>
      <c r="L1381" s="3">
        <v>27.099236641221001</v>
      </c>
      <c r="M1381" s="3">
        <v>6.4885496183209996</v>
      </c>
      <c r="N1381" s="8">
        <v>0.38167938931299999</v>
      </c>
    </row>
    <row r="1382" spans="3:14" x14ac:dyDescent="0.2">
      <c r="C1382" s="87"/>
      <c r="D1382" s="84"/>
      <c r="E1382" s="1" t="s">
        <v>50</v>
      </c>
      <c r="F1382" s="2"/>
      <c r="G1382" s="60">
        <v>486</v>
      </c>
      <c r="H1382" s="72" t="str">
        <f t="shared" si="22"/>
        <v xml:space="preserve"> </v>
      </c>
      <c r="I1382" s="11">
        <v>15.432098765432</v>
      </c>
      <c r="J1382" s="3">
        <v>21.810699588477</v>
      </c>
      <c r="K1382" s="3">
        <v>42.386831275719999</v>
      </c>
      <c r="L1382" s="3">
        <v>16.872427983539001</v>
      </c>
      <c r="M1382" s="3">
        <v>3.2921810699590002</v>
      </c>
      <c r="N1382" s="8">
        <v>0.205761316872</v>
      </c>
    </row>
    <row r="1383" spans="3:14" x14ac:dyDescent="0.2">
      <c r="C1383" s="87"/>
      <c r="D1383" s="84"/>
      <c r="E1383" s="1" t="s">
        <v>51</v>
      </c>
      <c r="F1383" s="2"/>
      <c r="G1383" s="60">
        <v>888</v>
      </c>
      <c r="H1383" s="72" t="str">
        <f t="shared" ref="H1383:H1430" si="23">IF(G1383&lt;49,"*"," ")</f>
        <v xml:space="preserve"> </v>
      </c>
      <c r="I1383" s="11">
        <v>13.063063063063</v>
      </c>
      <c r="J1383" s="3">
        <v>23.761261261261001</v>
      </c>
      <c r="K1383" s="3">
        <v>41.103603603604</v>
      </c>
      <c r="L1383" s="3">
        <v>17.905405405404998</v>
      </c>
      <c r="M1383" s="3">
        <v>3.8288288288290002</v>
      </c>
      <c r="N1383" s="8">
        <v>0.33783783783799998</v>
      </c>
    </row>
    <row r="1384" spans="3:14" ht="24" x14ac:dyDescent="0.2">
      <c r="C1384" s="87"/>
      <c r="D1384" s="84"/>
      <c r="E1384" s="1" t="s">
        <v>52</v>
      </c>
      <c r="F1384" s="2"/>
      <c r="G1384" s="60">
        <v>323</v>
      </c>
      <c r="H1384" s="72" t="str">
        <f t="shared" si="23"/>
        <v xml:space="preserve"> </v>
      </c>
      <c r="I1384" s="11">
        <v>13.312693498451999</v>
      </c>
      <c r="J1384" s="3">
        <v>17.956656346749</v>
      </c>
      <c r="K1384" s="3">
        <v>42.105263157895003</v>
      </c>
      <c r="L1384" s="3">
        <v>23.529411764706001</v>
      </c>
      <c r="M1384" s="3">
        <v>2.4767801857589999</v>
      </c>
      <c r="N1384" s="8">
        <v>0.61919504644000001</v>
      </c>
    </row>
    <row r="1385" spans="3:14" x14ac:dyDescent="0.2">
      <c r="C1385" s="87"/>
      <c r="D1385" s="84"/>
      <c r="E1385" s="1" t="s">
        <v>56</v>
      </c>
      <c r="F1385" s="2"/>
      <c r="G1385" s="60">
        <v>275</v>
      </c>
      <c r="H1385" s="72" t="str">
        <f t="shared" si="23"/>
        <v xml:space="preserve"> </v>
      </c>
      <c r="I1385" s="11">
        <v>8</v>
      </c>
      <c r="J1385" s="3">
        <v>19.272727272727</v>
      </c>
      <c r="K1385" s="3">
        <v>38.545454545455001</v>
      </c>
      <c r="L1385" s="3">
        <v>26.909090909090999</v>
      </c>
      <c r="M1385" s="3">
        <v>7.2727272727269998</v>
      </c>
      <c r="N1385" s="14">
        <v>0</v>
      </c>
    </row>
    <row r="1386" spans="3:14" x14ac:dyDescent="0.2">
      <c r="C1386" s="87"/>
      <c r="D1386" s="84"/>
      <c r="E1386" s="1" t="s">
        <v>57</v>
      </c>
      <c r="F1386" s="2"/>
      <c r="G1386" s="60">
        <v>32</v>
      </c>
      <c r="H1386" s="72" t="str">
        <f t="shared" si="23"/>
        <v>*</v>
      </c>
      <c r="I1386" s="11">
        <v>3.125</v>
      </c>
      <c r="J1386" s="3">
        <v>9.375</v>
      </c>
      <c r="K1386" s="3">
        <v>31.25</v>
      </c>
      <c r="L1386" s="3">
        <v>50</v>
      </c>
      <c r="M1386" s="3">
        <v>6.25</v>
      </c>
      <c r="N1386" s="14">
        <v>0</v>
      </c>
    </row>
    <row r="1387" spans="3:14" x14ac:dyDescent="0.2">
      <c r="C1387" s="87"/>
      <c r="D1387" s="84"/>
      <c r="E1387" s="1" t="s">
        <v>32</v>
      </c>
      <c r="F1387" s="2"/>
      <c r="G1387" s="60">
        <v>51</v>
      </c>
      <c r="H1387" s="72" t="str">
        <f t="shared" si="23"/>
        <v xml:space="preserve"> </v>
      </c>
      <c r="I1387" s="11">
        <v>9.8039215686270005</v>
      </c>
      <c r="J1387" s="3">
        <v>13.725490196078001</v>
      </c>
      <c r="K1387" s="3">
        <v>35.294117647058997</v>
      </c>
      <c r="L1387" s="3">
        <v>27.450980392157</v>
      </c>
      <c r="M1387" s="3">
        <v>11.764705882353001</v>
      </c>
      <c r="N1387" s="8">
        <v>1.9607843137250001</v>
      </c>
    </row>
    <row r="1388" spans="3:14" x14ac:dyDescent="0.2">
      <c r="C1388" s="88" t="s">
        <v>58</v>
      </c>
      <c r="D1388" s="83" t="s">
        <v>17</v>
      </c>
      <c r="E1388" s="6" t="s">
        <v>59</v>
      </c>
      <c r="F1388" s="5"/>
      <c r="G1388" s="59">
        <v>1814</v>
      </c>
      <c r="H1388" s="71" t="str">
        <f t="shared" si="23"/>
        <v xml:space="preserve"> </v>
      </c>
      <c r="I1388" s="12">
        <v>13.671444321939999</v>
      </c>
      <c r="J1388" s="4">
        <v>20.286659316428</v>
      </c>
      <c r="K1388" s="4">
        <v>41.014332965820998</v>
      </c>
      <c r="L1388" s="4">
        <v>20.562293274531001</v>
      </c>
      <c r="M1388" s="4">
        <v>4.2998897464169996</v>
      </c>
      <c r="N1388" s="13">
        <v>0.165380374862</v>
      </c>
    </row>
    <row r="1389" spans="3:14" ht="24" x14ac:dyDescent="0.2">
      <c r="C1389" s="87"/>
      <c r="D1389" s="84"/>
      <c r="E1389" s="1" t="s">
        <v>60</v>
      </c>
      <c r="F1389" s="2"/>
      <c r="G1389" s="60">
        <v>307</v>
      </c>
      <c r="H1389" s="72" t="str">
        <f t="shared" si="23"/>
        <v xml:space="preserve"> </v>
      </c>
      <c r="I1389" s="11">
        <v>14.332247557003001</v>
      </c>
      <c r="J1389" s="3">
        <v>27.687296416938</v>
      </c>
      <c r="K1389" s="3">
        <v>35.830618892507999</v>
      </c>
      <c r="L1389" s="3">
        <v>19.218241042344999</v>
      </c>
      <c r="M1389" s="3">
        <v>2.6058631921819999</v>
      </c>
      <c r="N1389" s="8">
        <v>0.32573289902300001</v>
      </c>
    </row>
    <row r="1390" spans="3:14" x14ac:dyDescent="0.2">
      <c r="C1390" s="87"/>
      <c r="D1390" s="84"/>
      <c r="E1390" s="1" t="s">
        <v>61</v>
      </c>
      <c r="F1390" s="2"/>
      <c r="G1390" s="60">
        <v>49</v>
      </c>
      <c r="H1390" s="72" t="s">
        <v>679</v>
      </c>
      <c r="I1390" s="11">
        <v>6.1224489795919999</v>
      </c>
      <c r="J1390" s="3">
        <v>12.244897959184</v>
      </c>
      <c r="K1390" s="3">
        <v>48.979591836734997</v>
      </c>
      <c r="L1390" s="3">
        <v>24.489795918367001</v>
      </c>
      <c r="M1390" s="3">
        <v>8.1632653061219997</v>
      </c>
      <c r="N1390" s="14">
        <v>0</v>
      </c>
    </row>
    <row r="1391" spans="3:14" ht="36" x14ac:dyDescent="0.2">
      <c r="C1391" s="87"/>
      <c r="D1391" s="84"/>
      <c r="E1391" s="1" t="s">
        <v>62</v>
      </c>
      <c r="F1391" s="2"/>
      <c r="G1391" s="60">
        <v>211</v>
      </c>
      <c r="H1391" s="72" t="str">
        <f t="shared" si="23"/>
        <v xml:space="preserve"> </v>
      </c>
      <c r="I1391" s="11">
        <v>7.5829383886260002</v>
      </c>
      <c r="J1391" s="3">
        <v>12.796208530806</v>
      </c>
      <c r="K1391" s="3">
        <v>40.284360189573</v>
      </c>
      <c r="L1391" s="3">
        <v>31.753554502370001</v>
      </c>
      <c r="M1391" s="3">
        <v>6.635071090047</v>
      </c>
      <c r="N1391" s="8">
        <v>0.94786729857800001</v>
      </c>
    </row>
    <row r="1392" spans="3:14" ht="24" x14ac:dyDescent="0.2">
      <c r="C1392" s="87"/>
      <c r="D1392" s="84"/>
      <c r="E1392" s="1" t="s">
        <v>63</v>
      </c>
      <c r="F1392" s="2"/>
      <c r="G1392" s="60">
        <v>8</v>
      </c>
      <c r="H1392" s="72" t="str">
        <f t="shared" si="23"/>
        <v>*</v>
      </c>
      <c r="I1392" s="11">
        <v>12.5</v>
      </c>
      <c r="J1392" s="3">
        <v>25</v>
      </c>
      <c r="K1392" s="3">
        <v>50</v>
      </c>
      <c r="L1392" s="7">
        <v>0</v>
      </c>
      <c r="M1392" s="7">
        <v>0</v>
      </c>
      <c r="N1392" s="8">
        <v>12.5</v>
      </c>
    </row>
    <row r="1393" spans="3:14" x14ac:dyDescent="0.2">
      <c r="C1393" s="87"/>
      <c r="D1393" s="84"/>
      <c r="E1393" s="1" t="s">
        <v>64</v>
      </c>
      <c r="F1393" s="2"/>
      <c r="G1393" s="60">
        <v>24</v>
      </c>
      <c r="H1393" s="72" t="str">
        <f t="shared" si="23"/>
        <v>*</v>
      </c>
      <c r="I1393" s="11">
        <v>4.166666666667</v>
      </c>
      <c r="J1393" s="3">
        <v>12.5</v>
      </c>
      <c r="K1393" s="3">
        <v>20.833333333333002</v>
      </c>
      <c r="L1393" s="3">
        <v>41.666666666666998</v>
      </c>
      <c r="M1393" s="3">
        <v>20.833333333333002</v>
      </c>
      <c r="N1393" s="14">
        <v>0</v>
      </c>
    </row>
    <row r="1394" spans="3:14" x14ac:dyDescent="0.2">
      <c r="C1394" s="87"/>
      <c r="D1394" s="84"/>
      <c r="E1394" s="1" t="s">
        <v>46</v>
      </c>
      <c r="F1394" s="2"/>
      <c r="G1394" s="60">
        <v>17</v>
      </c>
      <c r="H1394" s="72" t="str">
        <f t="shared" si="23"/>
        <v>*</v>
      </c>
      <c r="I1394" s="11">
        <v>5.8823529411760003</v>
      </c>
      <c r="J1394" s="3">
        <v>5.8823529411760003</v>
      </c>
      <c r="K1394" s="3">
        <v>35.294117647058997</v>
      </c>
      <c r="L1394" s="3">
        <v>23.529411764706001</v>
      </c>
      <c r="M1394" s="3">
        <v>23.529411764706001</v>
      </c>
      <c r="N1394" s="8">
        <v>5.8823529411760003</v>
      </c>
    </row>
    <row r="1395" spans="3:14" x14ac:dyDescent="0.2">
      <c r="C1395" s="87"/>
      <c r="D1395" s="84"/>
      <c r="E1395" s="1" t="s">
        <v>32</v>
      </c>
      <c r="F1395" s="2"/>
      <c r="G1395" s="60">
        <v>5</v>
      </c>
      <c r="H1395" s="72" t="str">
        <f t="shared" si="23"/>
        <v>*</v>
      </c>
      <c r="I1395" s="11">
        <v>20</v>
      </c>
      <c r="J1395" s="3">
        <v>20</v>
      </c>
      <c r="K1395" s="3">
        <v>60</v>
      </c>
      <c r="L1395" s="7">
        <v>0</v>
      </c>
      <c r="M1395" s="7">
        <v>0</v>
      </c>
      <c r="N1395" s="14">
        <v>0</v>
      </c>
    </row>
    <row r="1396" spans="3:14" x14ac:dyDescent="0.2">
      <c r="C1396" s="87"/>
      <c r="D1396" s="84"/>
      <c r="E1396" s="1" t="s">
        <v>65</v>
      </c>
      <c r="F1396" s="2"/>
      <c r="G1396" s="60">
        <v>2121</v>
      </c>
      <c r="H1396" s="72" t="str">
        <f t="shared" si="23"/>
        <v xml:space="preserve"> </v>
      </c>
      <c r="I1396" s="11">
        <v>13.767090994814</v>
      </c>
      <c r="J1396" s="3">
        <v>21.357850070721</v>
      </c>
      <c r="K1396" s="3">
        <v>40.264026402639999</v>
      </c>
      <c r="L1396" s="3">
        <v>20.367751060820002</v>
      </c>
      <c r="M1396" s="3">
        <v>4.0546911834039996</v>
      </c>
      <c r="N1396" s="8">
        <v>0.18859028759999999</v>
      </c>
    </row>
    <row r="1397" spans="3:14" x14ac:dyDescent="0.2">
      <c r="C1397" s="87"/>
      <c r="D1397" s="84"/>
      <c r="E1397" s="1" t="s">
        <v>66</v>
      </c>
      <c r="F1397" s="2"/>
      <c r="G1397" s="60">
        <v>260</v>
      </c>
      <c r="H1397" s="72" t="str">
        <f t="shared" si="23"/>
        <v xml:space="preserve"> </v>
      </c>
      <c r="I1397" s="11">
        <v>7.3076923076920002</v>
      </c>
      <c r="J1397" s="3">
        <v>12.692307692308001</v>
      </c>
      <c r="K1397" s="3">
        <v>41.923076923076998</v>
      </c>
      <c r="L1397" s="3">
        <v>30.384615384615</v>
      </c>
      <c r="M1397" s="3">
        <v>6.9230769230769997</v>
      </c>
      <c r="N1397" s="8">
        <v>0.76923076923099998</v>
      </c>
    </row>
    <row r="1398" spans="3:14" ht="24" x14ac:dyDescent="0.2">
      <c r="C1398" s="88" t="s">
        <v>67</v>
      </c>
      <c r="D1398" s="83" t="s">
        <v>17</v>
      </c>
      <c r="E1398" s="6" t="s">
        <v>68</v>
      </c>
      <c r="F1398" s="5"/>
      <c r="G1398" s="59">
        <v>303</v>
      </c>
      <c r="H1398" s="71" t="str">
        <f t="shared" si="23"/>
        <v xml:space="preserve"> </v>
      </c>
      <c r="I1398" s="12">
        <v>31.683168316831999</v>
      </c>
      <c r="J1398" s="4">
        <v>25.082508250825001</v>
      </c>
      <c r="K1398" s="4">
        <v>31.353135313530998</v>
      </c>
      <c r="L1398" s="4">
        <v>9.5709570957099999</v>
      </c>
      <c r="M1398" s="4">
        <v>1.9801980198019999</v>
      </c>
      <c r="N1398" s="13">
        <v>0.33003300330000002</v>
      </c>
    </row>
    <row r="1399" spans="3:14" ht="36" x14ac:dyDescent="0.2">
      <c r="C1399" s="87"/>
      <c r="D1399" s="84"/>
      <c r="E1399" s="1" t="s">
        <v>69</v>
      </c>
      <c r="F1399" s="2"/>
      <c r="G1399" s="60">
        <v>1347</v>
      </c>
      <c r="H1399" s="72" t="str">
        <f t="shared" si="23"/>
        <v xml:space="preserve"> </v>
      </c>
      <c r="I1399" s="11">
        <v>13.734224201929999</v>
      </c>
      <c r="J1399" s="3">
        <v>24.573125463994</v>
      </c>
      <c r="K1399" s="3">
        <v>40.979955456570003</v>
      </c>
      <c r="L1399" s="3">
        <v>17.371937639197998</v>
      </c>
      <c r="M1399" s="3">
        <v>3.1922791388270002</v>
      </c>
      <c r="N1399" s="8">
        <v>0.14847809947999999</v>
      </c>
    </row>
    <row r="1400" spans="3:14" ht="24" x14ac:dyDescent="0.2">
      <c r="C1400" s="87"/>
      <c r="D1400" s="84"/>
      <c r="E1400" s="1" t="s">
        <v>70</v>
      </c>
      <c r="F1400" s="2"/>
      <c r="G1400" s="60">
        <v>596</v>
      </c>
      <c r="H1400" s="72" t="str">
        <f t="shared" si="23"/>
        <v xml:space="preserve"> </v>
      </c>
      <c r="I1400" s="11">
        <v>4.530201342282</v>
      </c>
      <c r="J1400" s="3">
        <v>12.751677852348999</v>
      </c>
      <c r="K1400" s="3">
        <v>46.812080536913001</v>
      </c>
      <c r="L1400" s="3">
        <v>30.536912751677999</v>
      </c>
      <c r="M1400" s="3">
        <v>4.8657718120810003</v>
      </c>
      <c r="N1400" s="8">
        <v>0.50335570469799995</v>
      </c>
    </row>
    <row r="1401" spans="3:14" ht="24" x14ac:dyDescent="0.2">
      <c r="C1401" s="87"/>
      <c r="D1401" s="84"/>
      <c r="E1401" s="1" t="s">
        <v>71</v>
      </c>
      <c r="F1401" s="2"/>
      <c r="G1401" s="60">
        <v>181</v>
      </c>
      <c r="H1401" s="72" t="str">
        <f t="shared" si="23"/>
        <v xml:space="preserve"> </v>
      </c>
      <c r="I1401" s="11">
        <v>2.2099447513810002</v>
      </c>
      <c r="J1401" s="3">
        <v>4.9723756906079997</v>
      </c>
      <c r="K1401" s="3">
        <v>28.729281767956</v>
      </c>
      <c r="L1401" s="3">
        <v>43.646408839778999</v>
      </c>
      <c r="M1401" s="3">
        <v>19.337016574585999</v>
      </c>
      <c r="N1401" s="8">
        <v>1.1049723756909999</v>
      </c>
    </row>
    <row r="1402" spans="3:14" x14ac:dyDescent="0.2">
      <c r="C1402" s="87"/>
      <c r="D1402" s="84"/>
      <c r="E1402" s="1" t="s">
        <v>32</v>
      </c>
      <c r="F1402" s="2"/>
      <c r="G1402" s="60">
        <v>8</v>
      </c>
      <c r="H1402" s="72" t="str">
        <f t="shared" si="23"/>
        <v>*</v>
      </c>
      <c r="I1402" s="11">
        <v>37.5</v>
      </c>
      <c r="J1402" s="3">
        <v>12.5</v>
      </c>
      <c r="K1402" s="3">
        <v>37.5</v>
      </c>
      <c r="L1402" s="3">
        <v>12.5</v>
      </c>
      <c r="M1402" s="7">
        <v>0</v>
      </c>
      <c r="N1402" s="14">
        <v>0</v>
      </c>
    </row>
    <row r="1403" spans="3:14" ht="24" x14ac:dyDescent="0.2">
      <c r="C1403" s="88" t="s">
        <v>72</v>
      </c>
      <c r="D1403" s="83" t="s">
        <v>17</v>
      </c>
      <c r="E1403" s="6" t="s">
        <v>73</v>
      </c>
      <c r="F1403" s="5"/>
      <c r="G1403" s="59">
        <v>52</v>
      </c>
      <c r="H1403" s="71" t="str">
        <f t="shared" si="23"/>
        <v xml:space="preserve"> </v>
      </c>
      <c r="I1403" s="12">
        <v>9.6153846153850004</v>
      </c>
      <c r="J1403" s="4">
        <v>11.538461538462</v>
      </c>
      <c r="K1403" s="4">
        <v>30.769230769231001</v>
      </c>
      <c r="L1403" s="4">
        <v>44.230769230768999</v>
      </c>
      <c r="M1403" s="4">
        <v>3.8461538461539999</v>
      </c>
      <c r="N1403" s="27">
        <v>0</v>
      </c>
    </row>
    <row r="1404" spans="3:14" ht="36" x14ac:dyDescent="0.2">
      <c r="C1404" s="87"/>
      <c r="D1404" s="84"/>
      <c r="E1404" s="1" t="s">
        <v>74</v>
      </c>
      <c r="F1404" s="2"/>
      <c r="G1404" s="60">
        <v>186</v>
      </c>
      <c r="H1404" s="72" t="str">
        <f t="shared" si="23"/>
        <v xml:space="preserve"> </v>
      </c>
      <c r="I1404" s="11">
        <v>8.6021505376339995</v>
      </c>
      <c r="J1404" s="3">
        <v>10.215053763441</v>
      </c>
      <c r="K1404" s="3">
        <v>36.559139784945998</v>
      </c>
      <c r="L1404" s="3">
        <v>34.946236559139997</v>
      </c>
      <c r="M1404" s="3">
        <v>9.6774193548389995</v>
      </c>
      <c r="N1404" s="14">
        <v>0</v>
      </c>
    </row>
    <row r="1405" spans="3:14" ht="36" x14ac:dyDescent="0.2">
      <c r="C1405" s="87"/>
      <c r="D1405" s="84"/>
      <c r="E1405" s="1" t="s">
        <v>75</v>
      </c>
      <c r="F1405" s="2"/>
      <c r="G1405" s="60">
        <v>336</v>
      </c>
      <c r="H1405" s="72" t="str">
        <f t="shared" si="23"/>
        <v xml:space="preserve"> </v>
      </c>
      <c r="I1405" s="11">
        <v>5.6547619047620001</v>
      </c>
      <c r="J1405" s="3">
        <v>12.5</v>
      </c>
      <c r="K1405" s="3">
        <v>44.047619047619001</v>
      </c>
      <c r="L1405" s="3">
        <v>30.357142857143</v>
      </c>
      <c r="M1405" s="3">
        <v>7.4404761904759997</v>
      </c>
      <c r="N1405" s="14">
        <v>0</v>
      </c>
    </row>
    <row r="1406" spans="3:14" ht="36" x14ac:dyDescent="0.2">
      <c r="C1406" s="87"/>
      <c r="D1406" s="84"/>
      <c r="E1406" s="1" t="s">
        <v>76</v>
      </c>
      <c r="F1406" s="2"/>
      <c r="G1406" s="60">
        <v>411</v>
      </c>
      <c r="H1406" s="72" t="str">
        <f t="shared" si="23"/>
        <v xml:space="preserve"> </v>
      </c>
      <c r="I1406" s="11">
        <v>10.705596107056</v>
      </c>
      <c r="J1406" s="3">
        <v>18.248175182482001</v>
      </c>
      <c r="K1406" s="3">
        <v>40.389294403892997</v>
      </c>
      <c r="L1406" s="3">
        <v>25.060827250608</v>
      </c>
      <c r="M1406" s="3">
        <v>5.5961070559610002</v>
      </c>
      <c r="N1406" s="14">
        <v>0</v>
      </c>
    </row>
    <row r="1407" spans="3:14" ht="36" x14ac:dyDescent="0.2">
      <c r="C1407" s="87"/>
      <c r="D1407" s="84"/>
      <c r="E1407" s="1" t="s">
        <v>77</v>
      </c>
      <c r="F1407" s="2"/>
      <c r="G1407" s="60">
        <v>425</v>
      </c>
      <c r="H1407" s="72" t="str">
        <f t="shared" si="23"/>
        <v xml:space="preserve"> </v>
      </c>
      <c r="I1407" s="11">
        <v>13.647058823528999</v>
      </c>
      <c r="J1407" s="3">
        <v>23.058823529411999</v>
      </c>
      <c r="K1407" s="3">
        <v>42.588235294118</v>
      </c>
      <c r="L1407" s="3">
        <v>16.941176470588001</v>
      </c>
      <c r="M1407" s="3">
        <v>3.7647058823530002</v>
      </c>
      <c r="N1407" s="14">
        <v>0</v>
      </c>
    </row>
    <row r="1408" spans="3:14" ht="36" x14ac:dyDescent="0.2">
      <c r="C1408" s="87"/>
      <c r="D1408" s="84"/>
      <c r="E1408" s="1" t="s">
        <v>78</v>
      </c>
      <c r="F1408" s="2"/>
      <c r="G1408" s="60">
        <v>328</v>
      </c>
      <c r="H1408" s="72" t="str">
        <f t="shared" si="23"/>
        <v xml:space="preserve"> </v>
      </c>
      <c r="I1408" s="11">
        <v>15.853658536585</v>
      </c>
      <c r="J1408" s="3">
        <v>23.475609756097999</v>
      </c>
      <c r="K1408" s="3">
        <v>40.548780487804997</v>
      </c>
      <c r="L1408" s="3">
        <v>17.378048780488001</v>
      </c>
      <c r="M1408" s="3">
        <v>2.7439024390240001</v>
      </c>
      <c r="N1408" s="14">
        <v>0</v>
      </c>
    </row>
    <row r="1409" spans="3:14" ht="36" x14ac:dyDescent="0.2">
      <c r="C1409" s="87"/>
      <c r="D1409" s="84"/>
      <c r="E1409" s="1" t="s">
        <v>79</v>
      </c>
      <c r="F1409" s="2"/>
      <c r="G1409" s="60">
        <v>294</v>
      </c>
      <c r="H1409" s="72" t="str">
        <f t="shared" si="23"/>
        <v xml:space="preserve"> </v>
      </c>
      <c r="I1409" s="11">
        <v>18.027210884354002</v>
      </c>
      <c r="J1409" s="3">
        <v>27.210884353741001</v>
      </c>
      <c r="K1409" s="3">
        <v>38.435374149659999</v>
      </c>
      <c r="L1409" s="3">
        <v>15.30612244898</v>
      </c>
      <c r="M1409" s="3">
        <v>1.0204081632649999</v>
      </c>
      <c r="N1409" s="14">
        <v>0</v>
      </c>
    </row>
    <row r="1410" spans="3:14" ht="36" x14ac:dyDescent="0.2">
      <c r="C1410" s="87"/>
      <c r="D1410" s="84"/>
      <c r="E1410" s="1" t="s">
        <v>80</v>
      </c>
      <c r="F1410" s="2"/>
      <c r="G1410" s="60">
        <v>194</v>
      </c>
      <c r="H1410" s="72" t="str">
        <f t="shared" si="23"/>
        <v xml:space="preserve"> </v>
      </c>
      <c r="I1410" s="11">
        <v>15.463917525773001</v>
      </c>
      <c r="J1410" s="3">
        <v>29.381443298969</v>
      </c>
      <c r="K1410" s="3">
        <v>42.783505154639002</v>
      </c>
      <c r="L1410" s="3">
        <v>9.7938144329900005</v>
      </c>
      <c r="M1410" s="3">
        <v>2.5773195876289998</v>
      </c>
      <c r="N1410" s="14">
        <v>0</v>
      </c>
    </row>
    <row r="1411" spans="3:14" ht="36" x14ac:dyDescent="0.2">
      <c r="C1411" s="87"/>
      <c r="D1411" s="84"/>
      <c r="E1411" s="1" t="s">
        <v>81</v>
      </c>
      <c r="F1411" s="2"/>
      <c r="G1411" s="60">
        <v>50</v>
      </c>
      <c r="H1411" s="72" t="str">
        <f t="shared" si="23"/>
        <v xml:space="preserve"> </v>
      </c>
      <c r="I1411" s="11">
        <v>32</v>
      </c>
      <c r="J1411" s="3">
        <v>30</v>
      </c>
      <c r="K1411" s="3">
        <v>26</v>
      </c>
      <c r="L1411" s="3">
        <v>10</v>
      </c>
      <c r="M1411" s="3">
        <v>2</v>
      </c>
      <c r="N1411" s="14">
        <v>0</v>
      </c>
    </row>
    <row r="1412" spans="3:14" ht="24" x14ac:dyDescent="0.2">
      <c r="C1412" s="87"/>
      <c r="D1412" s="84"/>
      <c r="E1412" s="1" t="s">
        <v>82</v>
      </c>
      <c r="F1412" s="2"/>
      <c r="G1412" s="60">
        <v>48</v>
      </c>
      <c r="H1412" s="72" t="str">
        <f t="shared" si="23"/>
        <v>*</v>
      </c>
      <c r="I1412" s="11">
        <v>37.5</v>
      </c>
      <c r="J1412" s="3">
        <v>20.833333333333002</v>
      </c>
      <c r="K1412" s="3">
        <v>31.25</v>
      </c>
      <c r="L1412" s="3">
        <v>10.416666666667</v>
      </c>
      <c r="M1412" s="7">
        <v>0</v>
      </c>
      <c r="N1412" s="14">
        <v>0</v>
      </c>
    </row>
    <row r="1413" spans="3:14" x14ac:dyDescent="0.2">
      <c r="C1413" s="87"/>
      <c r="D1413" s="84"/>
      <c r="E1413" s="1" t="s">
        <v>83</v>
      </c>
      <c r="F1413" s="2"/>
      <c r="G1413" s="60">
        <v>46</v>
      </c>
      <c r="H1413" s="72" t="str">
        <f t="shared" si="23"/>
        <v>*</v>
      </c>
      <c r="I1413" s="11">
        <v>2.1739130434780001</v>
      </c>
      <c r="J1413" s="3">
        <v>8.6956521739130004</v>
      </c>
      <c r="K1413" s="3">
        <v>34.782608695652002</v>
      </c>
      <c r="L1413" s="3">
        <v>39.130434782609001</v>
      </c>
      <c r="M1413" s="3">
        <v>15.217391304348</v>
      </c>
      <c r="N1413" s="14">
        <v>0</v>
      </c>
    </row>
    <row r="1414" spans="3:14" x14ac:dyDescent="0.2">
      <c r="C1414" s="87"/>
      <c r="D1414" s="84"/>
      <c r="E1414" s="1" t="s">
        <v>32</v>
      </c>
      <c r="F1414" s="2"/>
      <c r="G1414" s="60">
        <v>65</v>
      </c>
      <c r="H1414" s="72" t="str">
        <f t="shared" si="23"/>
        <v xml:space="preserve"> </v>
      </c>
      <c r="I1414" s="11">
        <v>4.6153846153850004</v>
      </c>
      <c r="J1414" s="3">
        <v>15.384615384615</v>
      </c>
      <c r="K1414" s="3">
        <v>44.615384615384997</v>
      </c>
      <c r="L1414" s="3">
        <v>16.923076923077002</v>
      </c>
      <c r="M1414" s="3">
        <v>6.1538461538459996</v>
      </c>
      <c r="N1414" s="8">
        <v>12.307692307691999</v>
      </c>
    </row>
    <row r="1415" spans="3:14" x14ac:dyDescent="0.2">
      <c r="C1415" s="88" t="s">
        <v>84</v>
      </c>
      <c r="D1415" s="83" t="s">
        <v>17</v>
      </c>
      <c r="E1415" s="6" t="s">
        <v>85</v>
      </c>
      <c r="F1415" s="5"/>
      <c r="G1415" s="59">
        <v>315</v>
      </c>
      <c r="H1415" s="71" t="str">
        <f t="shared" si="23"/>
        <v xml:space="preserve"> </v>
      </c>
      <c r="I1415" s="12">
        <v>100</v>
      </c>
      <c r="J1415" s="20">
        <v>0</v>
      </c>
      <c r="K1415" s="20">
        <v>0</v>
      </c>
      <c r="L1415" s="20">
        <v>0</v>
      </c>
      <c r="M1415" s="20">
        <v>0</v>
      </c>
      <c r="N1415" s="27">
        <v>0</v>
      </c>
    </row>
    <row r="1416" spans="3:14" x14ac:dyDescent="0.2">
      <c r="C1416" s="87"/>
      <c r="D1416" s="84"/>
      <c r="E1416" s="1" t="s">
        <v>86</v>
      </c>
      <c r="F1416" s="2"/>
      <c r="G1416" s="60">
        <v>493</v>
      </c>
      <c r="H1416" s="72" t="str">
        <f t="shared" si="23"/>
        <v xml:space="preserve"> </v>
      </c>
      <c r="I1416" s="21">
        <v>0</v>
      </c>
      <c r="J1416" s="3">
        <v>100</v>
      </c>
      <c r="K1416" s="7">
        <v>0</v>
      </c>
      <c r="L1416" s="7">
        <v>0</v>
      </c>
      <c r="M1416" s="7">
        <v>0</v>
      </c>
      <c r="N1416" s="14">
        <v>0</v>
      </c>
    </row>
    <row r="1417" spans="3:14" x14ac:dyDescent="0.2">
      <c r="C1417" s="87"/>
      <c r="D1417" s="84"/>
      <c r="E1417" s="1" t="s">
        <v>87</v>
      </c>
      <c r="F1417" s="2"/>
      <c r="G1417" s="60">
        <v>981</v>
      </c>
      <c r="H1417" s="72" t="str">
        <f t="shared" si="23"/>
        <v xml:space="preserve"> </v>
      </c>
      <c r="I1417" s="21">
        <v>0</v>
      </c>
      <c r="J1417" s="7">
        <v>0</v>
      </c>
      <c r="K1417" s="3">
        <v>100</v>
      </c>
      <c r="L1417" s="7">
        <v>0</v>
      </c>
      <c r="M1417" s="7">
        <v>0</v>
      </c>
      <c r="N1417" s="14">
        <v>0</v>
      </c>
    </row>
    <row r="1418" spans="3:14" x14ac:dyDescent="0.2">
      <c r="C1418" s="87"/>
      <c r="D1418" s="84"/>
      <c r="E1418" s="1" t="s">
        <v>88</v>
      </c>
      <c r="F1418" s="2"/>
      <c r="G1418" s="60">
        <v>525</v>
      </c>
      <c r="H1418" s="72" t="str">
        <f t="shared" si="23"/>
        <v xml:space="preserve"> </v>
      </c>
      <c r="I1418" s="21">
        <v>0</v>
      </c>
      <c r="J1418" s="7">
        <v>0</v>
      </c>
      <c r="K1418" s="7">
        <v>0</v>
      </c>
      <c r="L1418" s="3">
        <v>100</v>
      </c>
      <c r="M1418" s="7">
        <v>0</v>
      </c>
      <c r="N1418" s="14">
        <v>0</v>
      </c>
    </row>
    <row r="1419" spans="3:14" x14ac:dyDescent="0.2">
      <c r="C1419" s="87"/>
      <c r="D1419" s="84"/>
      <c r="E1419" s="1" t="s">
        <v>89</v>
      </c>
      <c r="F1419" s="2"/>
      <c r="G1419" s="60">
        <v>113</v>
      </c>
      <c r="H1419" s="72" t="str">
        <f t="shared" si="23"/>
        <v xml:space="preserve"> </v>
      </c>
      <c r="I1419" s="21">
        <v>0</v>
      </c>
      <c r="J1419" s="7">
        <v>0</v>
      </c>
      <c r="K1419" s="7">
        <v>0</v>
      </c>
      <c r="L1419" s="7">
        <v>0</v>
      </c>
      <c r="M1419" s="3">
        <v>100</v>
      </c>
      <c r="N1419" s="14">
        <v>0</v>
      </c>
    </row>
    <row r="1420" spans="3:14" x14ac:dyDescent="0.2">
      <c r="C1420" s="87"/>
      <c r="D1420" s="84"/>
      <c r="E1420" s="1" t="s">
        <v>32</v>
      </c>
      <c r="F1420" s="2"/>
      <c r="G1420" s="60">
        <v>8</v>
      </c>
      <c r="H1420" s="72" t="str">
        <f t="shared" si="23"/>
        <v>*</v>
      </c>
      <c r="I1420" s="21">
        <v>0</v>
      </c>
      <c r="J1420" s="7">
        <v>0</v>
      </c>
      <c r="K1420" s="7">
        <v>0</v>
      </c>
      <c r="L1420" s="7">
        <v>0</v>
      </c>
      <c r="M1420" s="7">
        <v>0</v>
      </c>
      <c r="N1420" s="8">
        <v>100</v>
      </c>
    </row>
    <row r="1421" spans="3:14" ht="24" x14ac:dyDescent="0.2">
      <c r="C1421" s="88" t="s">
        <v>90</v>
      </c>
      <c r="D1421" s="83" t="s">
        <v>17</v>
      </c>
      <c r="E1421" s="6" t="s">
        <v>91</v>
      </c>
      <c r="F1421" s="5"/>
      <c r="G1421" s="59">
        <v>608</v>
      </c>
      <c r="H1421" s="71" t="str">
        <f t="shared" si="23"/>
        <v xml:space="preserve"> </v>
      </c>
      <c r="I1421" s="12">
        <v>13.980263157894999</v>
      </c>
      <c r="J1421" s="4">
        <v>22.039473684211</v>
      </c>
      <c r="K1421" s="4">
        <v>37.006578947367998</v>
      </c>
      <c r="L1421" s="4">
        <v>22.039473684211</v>
      </c>
      <c r="M1421" s="4">
        <v>4.2763157894740003</v>
      </c>
      <c r="N1421" s="13">
        <v>0.65789473684199995</v>
      </c>
    </row>
    <row r="1422" spans="3:14" ht="24" x14ac:dyDescent="0.2">
      <c r="C1422" s="87"/>
      <c r="D1422" s="84"/>
      <c r="E1422" s="1" t="s">
        <v>92</v>
      </c>
      <c r="F1422" s="2"/>
      <c r="G1422" s="60">
        <v>1036</v>
      </c>
      <c r="H1422" s="72" t="str">
        <f t="shared" si="23"/>
        <v xml:space="preserve"> </v>
      </c>
      <c r="I1422" s="11">
        <v>13.513513513514001</v>
      </c>
      <c r="J1422" s="3">
        <v>20.27027027027</v>
      </c>
      <c r="K1422" s="3">
        <v>41.505791505791997</v>
      </c>
      <c r="L1422" s="3">
        <v>19.787644787645</v>
      </c>
      <c r="M1422" s="3">
        <v>4.5366795366800003</v>
      </c>
      <c r="N1422" s="8">
        <v>0.38610038610000003</v>
      </c>
    </row>
    <row r="1423" spans="3:14" ht="24" x14ac:dyDescent="0.2">
      <c r="C1423" s="87"/>
      <c r="D1423" s="84"/>
      <c r="E1423" s="1" t="s">
        <v>93</v>
      </c>
      <c r="F1423" s="2"/>
      <c r="G1423" s="60">
        <v>567</v>
      </c>
      <c r="H1423" s="72" t="str">
        <f t="shared" si="23"/>
        <v xml:space="preserve"> </v>
      </c>
      <c r="I1423" s="11">
        <v>11.992945326278999</v>
      </c>
      <c r="J1423" s="3">
        <v>19.223985890653001</v>
      </c>
      <c r="K1423" s="3">
        <v>41.093474426808001</v>
      </c>
      <c r="L1423" s="3">
        <v>22.927689594356</v>
      </c>
      <c r="M1423" s="3">
        <v>4.7619047619049999</v>
      </c>
      <c r="N1423" s="14">
        <v>0</v>
      </c>
    </row>
    <row r="1424" spans="3:14" x14ac:dyDescent="0.2">
      <c r="C1424" s="87"/>
      <c r="D1424" s="84"/>
      <c r="E1424" s="1" t="s">
        <v>94</v>
      </c>
      <c r="F1424" s="2"/>
      <c r="G1424" s="60">
        <v>224</v>
      </c>
      <c r="H1424" s="72" t="str">
        <f t="shared" si="23"/>
        <v xml:space="preserve"> </v>
      </c>
      <c r="I1424" s="11">
        <v>9.8214285714289993</v>
      </c>
      <c r="J1424" s="3">
        <v>17.857142857143</v>
      </c>
      <c r="K1424" s="3">
        <v>41.517857142856997</v>
      </c>
      <c r="L1424" s="3">
        <v>25</v>
      </c>
      <c r="M1424" s="3">
        <v>5.8035714285709998</v>
      </c>
      <c r="N1424" s="14">
        <v>0</v>
      </c>
    </row>
    <row r="1425" spans="2:14" x14ac:dyDescent="0.2">
      <c r="C1425" s="88" t="s">
        <v>95</v>
      </c>
      <c r="D1425" s="83" t="s">
        <v>17</v>
      </c>
      <c r="E1425" s="6" t="s">
        <v>96</v>
      </c>
      <c r="F1425" s="5"/>
      <c r="G1425" s="59">
        <v>308</v>
      </c>
      <c r="H1425" s="71" t="str">
        <f t="shared" si="23"/>
        <v xml:space="preserve"> </v>
      </c>
      <c r="I1425" s="12">
        <v>8.7662337662340004</v>
      </c>
      <c r="J1425" s="4">
        <v>18.831168831168998</v>
      </c>
      <c r="K1425" s="4">
        <v>41.233766233765998</v>
      </c>
      <c r="L1425" s="4">
        <v>26.623376623376998</v>
      </c>
      <c r="M1425" s="4">
        <v>3.896103896104</v>
      </c>
      <c r="N1425" s="13">
        <v>0.64935064935099995</v>
      </c>
    </row>
    <row r="1426" spans="2:14" x14ac:dyDescent="0.2">
      <c r="C1426" s="89"/>
      <c r="D1426" s="84"/>
      <c r="E1426" s="1" t="s">
        <v>97</v>
      </c>
      <c r="F1426" s="2"/>
      <c r="G1426" s="60">
        <v>728</v>
      </c>
      <c r="H1426" s="72" t="str">
        <f t="shared" si="23"/>
        <v xml:space="preserve"> </v>
      </c>
      <c r="I1426" s="11">
        <v>15.521978021978001</v>
      </c>
      <c r="J1426" s="3">
        <v>23.489010989011</v>
      </c>
      <c r="K1426" s="3">
        <v>38.598901098901003</v>
      </c>
      <c r="L1426" s="3">
        <v>18.269230769231001</v>
      </c>
      <c r="M1426" s="3">
        <v>3.8461538461539999</v>
      </c>
      <c r="N1426" s="8">
        <v>0.27472527472500002</v>
      </c>
    </row>
    <row r="1427" spans="2:14" ht="24" x14ac:dyDescent="0.2">
      <c r="C1427" s="89"/>
      <c r="D1427" s="84"/>
      <c r="E1427" s="1" t="s">
        <v>98</v>
      </c>
      <c r="F1427" s="2"/>
      <c r="G1427" s="60">
        <v>474</v>
      </c>
      <c r="H1427" s="72" t="str">
        <f t="shared" si="23"/>
        <v xml:space="preserve"> </v>
      </c>
      <c r="I1427" s="11">
        <v>13.713080168775999</v>
      </c>
      <c r="J1427" s="3">
        <v>19.409282700422001</v>
      </c>
      <c r="K1427" s="3">
        <v>42.405063291139001</v>
      </c>
      <c r="L1427" s="3">
        <v>20.464135021097</v>
      </c>
      <c r="M1427" s="3">
        <v>3.586497890295</v>
      </c>
      <c r="N1427" s="8">
        <v>0.42194092827000002</v>
      </c>
    </row>
    <row r="1428" spans="2:14" x14ac:dyDescent="0.2">
      <c r="C1428" s="89"/>
      <c r="D1428" s="84"/>
      <c r="E1428" s="1" t="s">
        <v>99</v>
      </c>
      <c r="F1428" s="2"/>
      <c r="G1428" s="60">
        <v>402</v>
      </c>
      <c r="H1428" s="72" t="str">
        <f t="shared" si="23"/>
        <v xml:space="preserve"> </v>
      </c>
      <c r="I1428" s="11">
        <v>13.432835820896001</v>
      </c>
      <c r="J1428" s="3">
        <v>17.412935323383</v>
      </c>
      <c r="K1428" s="3">
        <v>41.044776119402997</v>
      </c>
      <c r="L1428" s="3">
        <v>20.895522388060002</v>
      </c>
      <c r="M1428" s="3">
        <v>6.9651741293529996</v>
      </c>
      <c r="N1428" s="8">
        <v>0.24875621890499999</v>
      </c>
    </row>
    <row r="1429" spans="2:14" x14ac:dyDescent="0.2">
      <c r="C1429" s="89"/>
      <c r="D1429" s="84"/>
      <c r="E1429" s="1" t="s">
        <v>100</v>
      </c>
      <c r="F1429" s="2"/>
      <c r="G1429" s="60">
        <v>231</v>
      </c>
      <c r="H1429" s="72" t="str">
        <f t="shared" si="23"/>
        <v xml:space="preserve"> </v>
      </c>
      <c r="I1429" s="11">
        <v>11.688311688312</v>
      </c>
      <c r="J1429" s="3">
        <v>19.91341991342</v>
      </c>
      <c r="K1429" s="3">
        <v>36.796536796536998</v>
      </c>
      <c r="L1429" s="3">
        <v>25.541125541126</v>
      </c>
      <c r="M1429" s="3">
        <v>6.0606060606060002</v>
      </c>
      <c r="N1429" s="14">
        <v>0</v>
      </c>
    </row>
    <row r="1430" spans="2:14" x14ac:dyDescent="0.2">
      <c r="C1430" s="90"/>
      <c r="D1430" s="85"/>
      <c r="E1430" s="29" t="s">
        <v>101</v>
      </c>
      <c r="F1430" s="28"/>
      <c r="G1430" s="61">
        <v>292</v>
      </c>
      <c r="H1430" s="73" t="str">
        <f t="shared" si="23"/>
        <v xml:space="preserve"> </v>
      </c>
      <c r="I1430" s="35">
        <v>9.9315068493149994</v>
      </c>
      <c r="J1430" s="16">
        <v>19.178082191781002</v>
      </c>
      <c r="K1430" s="16">
        <v>41.780821917807998</v>
      </c>
      <c r="L1430" s="16">
        <v>23.972602739726</v>
      </c>
      <c r="M1430" s="16">
        <v>4.7945205479449999</v>
      </c>
      <c r="N1430" s="36">
        <v>0.34246575342500002</v>
      </c>
    </row>
    <row r="1431" spans="2:14" x14ac:dyDescent="0.2">
      <c r="G1431" s="62"/>
      <c r="H1431" s="74"/>
    </row>
    <row r="1432" spans="2:14" x14ac:dyDescent="0.2">
      <c r="B1432" s="25" t="str">
        <f xml:space="preserve"> HYPERLINK("#'目次'!B19", "[13]")</f>
        <v>[13]</v>
      </c>
      <c r="C1432" s="17" t="s">
        <v>162</v>
      </c>
      <c r="G1432" s="62"/>
      <c r="H1432" s="74"/>
    </row>
    <row r="1433" spans="2:14" x14ac:dyDescent="0.2">
      <c r="G1433" s="62"/>
      <c r="H1433" s="74"/>
    </row>
    <row r="1434" spans="2:14" x14ac:dyDescent="0.2">
      <c r="G1434" s="62"/>
      <c r="H1434" s="74"/>
    </row>
    <row r="1435" spans="2:14" x14ac:dyDescent="0.2">
      <c r="C1435" s="17" t="s">
        <v>12</v>
      </c>
      <c r="G1435" s="62"/>
      <c r="H1435" s="74"/>
    </row>
    <row r="1436" spans="2:14" ht="48" x14ac:dyDescent="0.2">
      <c r="C1436" s="91"/>
      <c r="D1436" s="92"/>
      <c r="E1436" s="92"/>
      <c r="F1436" s="92"/>
      <c r="G1436" s="56" t="s">
        <v>13</v>
      </c>
      <c r="H1436" s="68"/>
      <c r="I1436" s="22" t="s">
        <v>91</v>
      </c>
      <c r="J1436" s="10" t="s">
        <v>92</v>
      </c>
      <c r="K1436" s="10" t="s">
        <v>93</v>
      </c>
      <c r="L1436" s="23" t="s">
        <v>94</v>
      </c>
    </row>
    <row r="1437" spans="2:14" x14ac:dyDescent="0.2">
      <c r="C1437" s="93"/>
      <c r="D1437" s="94"/>
      <c r="E1437" s="94"/>
      <c r="F1437" s="94"/>
      <c r="G1437" s="57"/>
      <c r="H1437" s="69"/>
      <c r="I1437" s="26"/>
      <c r="J1437" s="9"/>
      <c r="K1437" s="9"/>
      <c r="L1437" s="24"/>
    </row>
    <row r="1438" spans="2:14" x14ac:dyDescent="0.2">
      <c r="C1438" s="31"/>
      <c r="D1438" s="33"/>
      <c r="E1438" s="32" t="s">
        <v>13</v>
      </c>
      <c r="F1438" s="30"/>
      <c r="G1438" s="58">
        <v>2435</v>
      </c>
      <c r="H1438" s="70" t="str">
        <f t="shared" ref="H1438:H1501" si="24">IF(G1438&lt;49,"*"," ")</f>
        <v xml:space="preserve"> </v>
      </c>
      <c r="I1438" s="15">
        <v>24.969199178644999</v>
      </c>
      <c r="J1438" s="15">
        <v>42.546201232032999</v>
      </c>
      <c r="K1438" s="15">
        <v>23.285420944559</v>
      </c>
      <c r="L1438" s="34">
        <v>9.1991786447640003</v>
      </c>
    </row>
    <row r="1439" spans="2:14" x14ac:dyDescent="0.2">
      <c r="C1439" s="86" t="s">
        <v>16</v>
      </c>
      <c r="D1439" s="83" t="s">
        <v>17</v>
      </c>
      <c r="E1439" s="6" t="s">
        <v>14</v>
      </c>
      <c r="F1439" s="5"/>
      <c r="G1439" s="59">
        <v>1188</v>
      </c>
      <c r="H1439" s="71" t="str">
        <f t="shared" si="24"/>
        <v xml:space="preserve"> </v>
      </c>
      <c r="I1439" s="12">
        <v>25.084175084175001</v>
      </c>
      <c r="J1439" s="4">
        <v>43.097643097643001</v>
      </c>
      <c r="K1439" s="4">
        <v>23.063973063972998</v>
      </c>
      <c r="L1439" s="13">
        <v>8.7542087542089995</v>
      </c>
    </row>
    <row r="1440" spans="2:14" x14ac:dyDescent="0.2">
      <c r="C1440" s="87"/>
      <c r="D1440" s="84"/>
      <c r="E1440" s="1" t="s">
        <v>15</v>
      </c>
      <c r="F1440" s="2"/>
      <c r="G1440" s="60">
        <v>1247</v>
      </c>
      <c r="H1440" s="72" t="str">
        <f t="shared" si="24"/>
        <v xml:space="preserve"> </v>
      </c>
      <c r="I1440" s="11">
        <v>24.859663191660001</v>
      </c>
      <c r="J1440" s="3">
        <v>42.020850040096001</v>
      </c>
      <c r="K1440" s="3">
        <v>23.496391339214</v>
      </c>
      <c r="L1440" s="8">
        <v>9.6230954290300001</v>
      </c>
    </row>
    <row r="1441" spans="3:12" x14ac:dyDescent="0.2">
      <c r="C1441" s="88" t="s">
        <v>18</v>
      </c>
      <c r="D1441" s="88" t="s">
        <v>19</v>
      </c>
      <c r="E1441" s="6" t="s">
        <v>20</v>
      </c>
      <c r="F1441" s="5"/>
      <c r="G1441" s="59">
        <v>386</v>
      </c>
      <c r="H1441" s="71" t="str">
        <f t="shared" si="24"/>
        <v xml:space="preserve"> </v>
      </c>
      <c r="I1441" s="12">
        <v>27.202072538860001</v>
      </c>
      <c r="J1441" s="4">
        <v>44.300518134714999</v>
      </c>
      <c r="K1441" s="4">
        <v>18.652849740933</v>
      </c>
      <c r="L1441" s="13">
        <v>9.8445595854920001</v>
      </c>
    </row>
    <row r="1442" spans="3:12" x14ac:dyDescent="0.2">
      <c r="C1442" s="87"/>
      <c r="D1442" s="89"/>
      <c r="E1442" s="1" t="s">
        <v>21</v>
      </c>
      <c r="F1442" s="2"/>
      <c r="G1442" s="60">
        <v>484</v>
      </c>
      <c r="H1442" s="72" t="str">
        <f t="shared" si="24"/>
        <v xml:space="preserve"> </v>
      </c>
      <c r="I1442" s="11">
        <v>23.347107438017002</v>
      </c>
      <c r="J1442" s="3">
        <v>42.148760330579002</v>
      </c>
      <c r="K1442" s="3">
        <v>25.826446280991998</v>
      </c>
      <c r="L1442" s="8">
        <v>8.6776859504130002</v>
      </c>
    </row>
    <row r="1443" spans="3:12" x14ac:dyDescent="0.2">
      <c r="C1443" s="87"/>
      <c r="D1443" s="89"/>
      <c r="E1443" s="1" t="s">
        <v>22</v>
      </c>
      <c r="F1443" s="2"/>
      <c r="G1443" s="60">
        <v>626</v>
      </c>
      <c r="H1443" s="72" t="str">
        <f t="shared" si="24"/>
        <v xml:space="preserve"> </v>
      </c>
      <c r="I1443" s="11">
        <v>26.198083067092998</v>
      </c>
      <c r="J1443" s="3">
        <v>42.172523961661</v>
      </c>
      <c r="K1443" s="3">
        <v>22.683706070288</v>
      </c>
      <c r="L1443" s="8">
        <v>8.945686900958</v>
      </c>
    </row>
    <row r="1444" spans="3:12" x14ac:dyDescent="0.2">
      <c r="C1444" s="87"/>
      <c r="D1444" s="89"/>
      <c r="E1444" s="1" t="s">
        <v>23</v>
      </c>
      <c r="F1444" s="2"/>
      <c r="G1444" s="60">
        <v>400</v>
      </c>
      <c r="H1444" s="72" t="str">
        <f t="shared" si="24"/>
        <v xml:space="preserve"> </v>
      </c>
      <c r="I1444" s="11">
        <v>20.5</v>
      </c>
      <c r="J1444" s="3">
        <v>43.5</v>
      </c>
      <c r="K1444" s="3">
        <v>26.25</v>
      </c>
      <c r="L1444" s="8">
        <v>9.75</v>
      </c>
    </row>
    <row r="1445" spans="3:12" x14ac:dyDescent="0.2">
      <c r="C1445" s="87"/>
      <c r="D1445" s="89"/>
      <c r="E1445" s="1" t="s">
        <v>24</v>
      </c>
      <c r="F1445" s="2"/>
      <c r="G1445" s="60">
        <v>539</v>
      </c>
      <c r="H1445" s="72" t="str">
        <f t="shared" si="24"/>
        <v xml:space="preserve"> </v>
      </c>
      <c r="I1445" s="11">
        <v>26.716141001855</v>
      </c>
      <c r="J1445" s="3">
        <v>41.372912801483999</v>
      </c>
      <c r="K1445" s="3">
        <v>22.820037105750998</v>
      </c>
      <c r="L1445" s="8">
        <v>9.0909090909089993</v>
      </c>
    </row>
    <row r="1446" spans="3:12" x14ac:dyDescent="0.2">
      <c r="C1446" s="87"/>
      <c r="D1446" s="89"/>
      <c r="E1446" s="1" t="s">
        <v>25</v>
      </c>
      <c r="F1446" s="2"/>
      <c r="G1446" s="60">
        <v>2049</v>
      </c>
      <c r="H1446" s="72" t="str">
        <f t="shared" si="24"/>
        <v xml:space="preserve"> </v>
      </c>
      <c r="I1446" s="11">
        <v>24.548560273303998</v>
      </c>
      <c r="J1446" s="3">
        <v>42.215714982918001</v>
      </c>
      <c r="K1446" s="3">
        <v>24.158125915081001</v>
      </c>
      <c r="L1446" s="8">
        <v>9.0775988286970009</v>
      </c>
    </row>
    <row r="1447" spans="3:12" x14ac:dyDescent="0.2">
      <c r="C1447" s="87"/>
      <c r="D1447" s="89"/>
      <c r="E1447" s="1" t="s">
        <v>26</v>
      </c>
      <c r="F1447" s="2"/>
      <c r="G1447" s="60">
        <v>939</v>
      </c>
      <c r="H1447" s="72" t="str">
        <f t="shared" si="24"/>
        <v xml:space="preserve"> </v>
      </c>
      <c r="I1447" s="11">
        <v>24.068157614482999</v>
      </c>
      <c r="J1447" s="3">
        <v>42.279020234291998</v>
      </c>
      <c r="K1447" s="3">
        <v>24.281150159744001</v>
      </c>
      <c r="L1447" s="8">
        <v>9.3716719914799995</v>
      </c>
    </row>
    <row r="1448" spans="3:12" x14ac:dyDescent="0.2">
      <c r="C1448" s="87"/>
      <c r="D1448" s="88" t="s">
        <v>14</v>
      </c>
      <c r="E1448" s="6" t="s">
        <v>20</v>
      </c>
      <c r="F1448" s="5"/>
      <c r="G1448" s="59">
        <v>204</v>
      </c>
      <c r="H1448" s="71" t="str">
        <f t="shared" si="24"/>
        <v xml:space="preserve"> </v>
      </c>
      <c r="I1448" s="12">
        <v>26.960784313725</v>
      </c>
      <c r="J1448" s="4">
        <v>46.568627450980003</v>
      </c>
      <c r="K1448" s="4">
        <v>17.647058823529001</v>
      </c>
      <c r="L1448" s="13">
        <v>8.8235294117649996</v>
      </c>
    </row>
    <row r="1449" spans="3:12" x14ac:dyDescent="0.2">
      <c r="C1449" s="87"/>
      <c r="D1449" s="89"/>
      <c r="E1449" s="1" t="s">
        <v>21</v>
      </c>
      <c r="F1449" s="2"/>
      <c r="G1449" s="60">
        <v>254</v>
      </c>
      <c r="H1449" s="72" t="str">
        <f t="shared" si="24"/>
        <v xml:space="preserve"> </v>
      </c>
      <c r="I1449" s="11">
        <v>23.622047244093999</v>
      </c>
      <c r="J1449" s="3">
        <v>40.944881889763998</v>
      </c>
      <c r="K1449" s="3">
        <v>25.984251968504001</v>
      </c>
      <c r="L1449" s="8">
        <v>9.4488188976380005</v>
      </c>
    </row>
    <row r="1450" spans="3:12" x14ac:dyDescent="0.2">
      <c r="C1450" s="87"/>
      <c r="D1450" s="89"/>
      <c r="E1450" s="1" t="s">
        <v>22</v>
      </c>
      <c r="F1450" s="2"/>
      <c r="G1450" s="60">
        <v>311</v>
      </c>
      <c r="H1450" s="72" t="str">
        <f t="shared" si="24"/>
        <v xml:space="preserve"> </v>
      </c>
      <c r="I1450" s="11">
        <v>26.366559485530999</v>
      </c>
      <c r="J1450" s="3">
        <v>44.694533762058001</v>
      </c>
      <c r="K1450" s="3">
        <v>23.472668810289001</v>
      </c>
      <c r="L1450" s="8">
        <v>5.4662379421220004</v>
      </c>
    </row>
    <row r="1451" spans="3:12" x14ac:dyDescent="0.2">
      <c r="C1451" s="87"/>
      <c r="D1451" s="89"/>
      <c r="E1451" s="1" t="s">
        <v>23</v>
      </c>
      <c r="F1451" s="2"/>
      <c r="G1451" s="60">
        <v>202</v>
      </c>
      <c r="H1451" s="72" t="str">
        <f t="shared" si="24"/>
        <v xml:space="preserve"> </v>
      </c>
      <c r="I1451" s="11">
        <v>17.821782178218001</v>
      </c>
      <c r="J1451" s="3">
        <v>44.554455445545003</v>
      </c>
      <c r="K1451" s="3">
        <v>24.752475247524998</v>
      </c>
      <c r="L1451" s="8">
        <v>12.871287128713</v>
      </c>
    </row>
    <row r="1452" spans="3:12" x14ac:dyDescent="0.2">
      <c r="C1452" s="87"/>
      <c r="D1452" s="89"/>
      <c r="E1452" s="1" t="s">
        <v>24</v>
      </c>
      <c r="F1452" s="2"/>
      <c r="G1452" s="60">
        <v>217</v>
      </c>
      <c r="H1452" s="72" t="str">
        <f t="shared" si="24"/>
        <v xml:space="preserve"> </v>
      </c>
      <c r="I1452" s="11">
        <v>29.953917050691</v>
      </c>
      <c r="J1452" s="3">
        <v>38.709677419355003</v>
      </c>
      <c r="K1452" s="3">
        <v>22.580645161290001</v>
      </c>
      <c r="L1452" s="8">
        <v>8.7557603686639993</v>
      </c>
    </row>
    <row r="1453" spans="3:12" x14ac:dyDescent="0.2">
      <c r="C1453" s="87"/>
      <c r="D1453" s="89"/>
      <c r="E1453" s="1" t="s">
        <v>25</v>
      </c>
      <c r="F1453" s="2"/>
      <c r="G1453" s="60">
        <v>984</v>
      </c>
      <c r="H1453" s="72" t="str">
        <f t="shared" si="24"/>
        <v xml:space="preserve"> </v>
      </c>
      <c r="I1453" s="11">
        <v>24.695121951219999</v>
      </c>
      <c r="J1453" s="3">
        <v>42.378048780488001</v>
      </c>
      <c r="K1453" s="3">
        <v>24.186991869919002</v>
      </c>
      <c r="L1453" s="8">
        <v>8.7398373983740001</v>
      </c>
    </row>
    <row r="1454" spans="3:12" x14ac:dyDescent="0.2">
      <c r="C1454" s="87"/>
      <c r="D1454" s="89"/>
      <c r="E1454" s="1" t="s">
        <v>26</v>
      </c>
      <c r="F1454" s="2"/>
      <c r="G1454" s="60">
        <v>419</v>
      </c>
      <c r="H1454" s="72" t="str">
        <f t="shared" si="24"/>
        <v xml:space="preserve"> </v>
      </c>
      <c r="I1454" s="11">
        <v>24.105011933174001</v>
      </c>
      <c r="J1454" s="3">
        <v>41.527446300716001</v>
      </c>
      <c r="K1454" s="3">
        <v>23.6276849642</v>
      </c>
      <c r="L1454" s="8">
        <v>10.739856801908999</v>
      </c>
    </row>
    <row r="1455" spans="3:12" x14ac:dyDescent="0.2">
      <c r="C1455" s="87"/>
      <c r="D1455" s="88" t="s">
        <v>15</v>
      </c>
      <c r="E1455" s="6" t="s">
        <v>20</v>
      </c>
      <c r="F1455" s="5"/>
      <c r="G1455" s="59">
        <v>182</v>
      </c>
      <c r="H1455" s="71" t="str">
        <f t="shared" si="24"/>
        <v xml:space="preserve"> </v>
      </c>
      <c r="I1455" s="12">
        <v>27.472527472526998</v>
      </c>
      <c r="J1455" s="4">
        <v>41.758241758242001</v>
      </c>
      <c r="K1455" s="4">
        <v>19.780219780220001</v>
      </c>
      <c r="L1455" s="13">
        <v>10.989010989011</v>
      </c>
    </row>
    <row r="1456" spans="3:12" x14ac:dyDescent="0.2">
      <c r="C1456" s="87"/>
      <c r="D1456" s="89"/>
      <c r="E1456" s="1" t="s">
        <v>21</v>
      </c>
      <c r="F1456" s="2"/>
      <c r="G1456" s="60">
        <v>230</v>
      </c>
      <c r="H1456" s="72" t="str">
        <f t="shared" si="24"/>
        <v xml:space="preserve"> </v>
      </c>
      <c r="I1456" s="11">
        <v>23.04347826087</v>
      </c>
      <c r="J1456" s="3">
        <v>43.478260869564998</v>
      </c>
      <c r="K1456" s="3">
        <v>25.652173913043001</v>
      </c>
      <c r="L1456" s="8">
        <v>7.8260869565220004</v>
      </c>
    </row>
    <row r="1457" spans="3:12" x14ac:dyDescent="0.2">
      <c r="C1457" s="87"/>
      <c r="D1457" s="89"/>
      <c r="E1457" s="1" t="s">
        <v>22</v>
      </c>
      <c r="F1457" s="2"/>
      <c r="G1457" s="60">
        <v>315</v>
      </c>
      <c r="H1457" s="72" t="str">
        <f t="shared" si="24"/>
        <v xml:space="preserve"> </v>
      </c>
      <c r="I1457" s="11">
        <v>26.031746031746</v>
      </c>
      <c r="J1457" s="3">
        <v>39.682539682540003</v>
      </c>
      <c r="K1457" s="3">
        <v>21.904761904762001</v>
      </c>
      <c r="L1457" s="8">
        <v>12.380952380951999</v>
      </c>
    </row>
    <row r="1458" spans="3:12" x14ac:dyDescent="0.2">
      <c r="C1458" s="87"/>
      <c r="D1458" s="89"/>
      <c r="E1458" s="1" t="s">
        <v>23</v>
      </c>
      <c r="F1458" s="2"/>
      <c r="G1458" s="60">
        <v>198</v>
      </c>
      <c r="H1458" s="72" t="str">
        <f t="shared" si="24"/>
        <v xml:space="preserve"> </v>
      </c>
      <c r="I1458" s="11">
        <v>23.232323232323001</v>
      </c>
      <c r="J1458" s="3">
        <v>42.424242424242003</v>
      </c>
      <c r="K1458" s="3">
        <v>27.777777777777999</v>
      </c>
      <c r="L1458" s="8">
        <v>6.5656565656570001</v>
      </c>
    </row>
    <row r="1459" spans="3:12" x14ac:dyDescent="0.2">
      <c r="C1459" s="87"/>
      <c r="D1459" s="89"/>
      <c r="E1459" s="1" t="s">
        <v>24</v>
      </c>
      <c r="F1459" s="2"/>
      <c r="G1459" s="60">
        <v>322</v>
      </c>
      <c r="H1459" s="72" t="str">
        <f t="shared" si="24"/>
        <v xml:space="preserve"> </v>
      </c>
      <c r="I1459" s="11">
        <v>24.534161490683001</v>
      </c>
      <c r="J1459" s="3">
        <v>43.167701863353997</v>
      </c>
      <c r="K1459" s="3">
        <v>22.981366459627001</v>
      </c>
      <c r="L1459" s="8">
        <v>9.3167701863350008</v>
      </c>
    </row>
    <row r="1460" spans="3:12" x14ac:dyDescent="0.2">
      <c r="C1460" s="87"/>
      <c r="D1460" s="89"/>
      <c r="E1460" s="1" t="s">
        <v>25</v>
      </c>
      <c r="F1460" s="2"/>
      <c r="G1460" s="60">
        <v>1065</v>
      </c>
      <c r="H1460" s="72" t="str">
        <f t="shared" si="24"/>
        <v xml:space="preserve"> </v>
      </c>
      <c r="I1460" s="11">
        <v>24.413145539906001</v>
      </c>
      <c r="J1460" s="3">
        <v>42.065727699531003</v>
      </c>
      <c r="K1460" s="3">
        <v>24.131455399061</v>
      </c>
      <c r="L1460" s="8">
        <v>9.3896713615019998</v>
      </c>
    </row>
    <row r="1461" spans="3:12" x14ac:dyDescent="0.2">
      <c r="C1461" s="87"/>
      <c r="D1461" s="89"/>
      <c r="E1461" s="1" t="s">
        <v>26</v>
      </c>
      <c r="F1461" s="2"/>
      <c r="G1461" s="60">
        <v>520</v>
      </c>
      <c r="H1461" s="72" t="str">
        <f t="shared" si="24"/>
        <v xml:space="preserve"> </v>
      </c>
      <c r="I1461" s="11">
        <v>24.038461538461998</v>
      </c>
      <c r="J1461" s="3">
        <v>42.884615384615003</v>
      </c>
      <c r="K1461" s="3">
        <v>24.807692307692001</v>
      </c>
      <c r="L1461" s="8">
        <v>8.2692307692309992</v>
      </c>
    </row>
    <row r="1462" spans="3:12" x14ac:dyDescent="0.2">
      <c r="C1462" s="88" t="s">
        <v>27</v>
      </c>
      <c r="D1462" s="88" t="s">
        <v>19</v>
      </c>
      <c r="E1462" s="6" t="s">
        <v>28</v>
      </c>
      <c r="F1462" s="5"/>
      <c r="G1462" s="59">
        <v>147</v>
      </c>
      <c r="H1462" s="71" t="str">
        <f t="shared" si="24"/>
        <v xml:space="preserve"> </v>
      </c>
      <c r="I1462" s="12">
        <v>34.693877551020002</v>
      </c>
      <c r="J1462" s="4">
        <v>34.693877551020002</v>
      </c>
      <c r="K1462" s="4">
        <v>21.768707482993001</v>
      </c>
      <c r="L1462" s="13">
        <v>8.8435374149660007</v>
      </c>
    </row>
    <row r="1463" spans="3:12" ht="24" x14ac:dyDescent="0.2">
      <c r="C1463" s="87"/>
      <c r="D1463" s="89"/>
      <c r="E1463" s="1" t="s">
        <v>29</v>
      </c>
      <c r="F1463" s="2"/>
      <c r="G1463" s="60">
        <v>1706</v>
      </c>
      <c r="H1463" s="72" t="str">
        <f t="shared" si="24"/>
        <v xml:space="preserve"> </v>
      </c>
      <c r="I1463" s="11">
        <v>23.212192262603001</v>
      </c>
      <c r="J1463" s="3">
        <v>43.317702227433003</v>
      </c>
      <c r="K1463" s="3">
        <v>23.798358733880001</v>
      </c>
      <c r="L1463" s="8">
        <v>9.6717467760839995</v>
      </c>
    </row>
    <row r="1464" spans="3:12" ht="24" x14ac:dyDescent="0.2">
      <c r="C1464" s="87"/>
      <c r="D1464" s="89"/>
      <c r="E1464" s="1" t="s">
        <v>30</v>
      </c>
      <c r="F1464" s="2"/>
      <c r="G1464" s="60">
        <v>137</v>
      </c>
      <c r="H1464" s="72" t="str">
        <f t="shared" si="24"/>
        <v xml:space="preserve"> </v>
      </c>
      <c r="I1464" s="11">
        <v>35.766423357664003</v>
      </c>
      <c r="J1464" s="3">
        <v>37.226277372262999</v>
      </c>
      <c r="K1464" s="3">
        <v>21.897810218978002</v>
      </c>
      <c r="L1464" s="8">
        <v>5.1094890510950002</v>
      </c>
    </row>
    <row r="1465" spans="3:12" ht="24" x14ac:dyDescent="0.2">
      <c r="C1465" s="87"/>
      <c r="D1465" s="89"/>
      <c r="E1465" s="1" t="s">
        <v>31</v>
      </c>
      <c r="F1465" s="2"/>
      <c r="G1465" s="60">
        <v>440</v>
      </c>
      <c r="H1465" s="72" t="str">
        <f t="shared" si="24"/>
        <v xml:space="preserve"> </v>
      </c>
      <c r="I1465" s="11">
        <v>25.454545454544999</v>
      </c>
      <c r="J1465" s="3">
        <v>43.863636363635997</v>
      </c>
      <c r="K1465" s="3">
        <v>22.045454545455001</v>
      </c>
      <c r="L1465" s="8">
        <v>8.6363636363640008</v>
      </c>
    </row>
    <row r="1466" spans="3:12" x14ac:dyDescent="0.2">
      <c r="C1466" s="87"/>
      <c r="D1466" s="89"/>
      <c r="E1466" s="1" t="s">
        <v>32</v>
      </c>
      <c r="F1466" s="2"/>
      <c r="G1466" s="60">
        <v>5</v>
      </c>
      <c r="H1466" s="72" t="str">
        <f t="shared" si="24"/>
        <v>*</v>
      </c>
      <c r="I1466" s="21">
        <v>0</v>
      </c>
      <c r="J1466" s="3">
        <v>40</v>
      </c>
      <c r="K1466" s="3">
        <v>40</v>
      </c>
      <c r="L1466" s="8">
        <v>20</v>
      </c>
    </row>
    <row r="1467" spans="3:12" x14ac:dyDescent="0.2">
      <c r="C1467" s="87"/>
      <c r="D1467" s="88" t="s">
        <v>14</v>
      </c>
      <c r="E1467" s="6" t="s">
        <v>28</v>
      </c>
      <c r="F1467" s="5"/>
      <c r="G1467" s="59">
        <v>95</v>
      </c>
      <c r="H1467" s="71" t="str">
        <f t="shared" si="24"/>
        <v xml:space="preserve"> </v>
      </c>
      <c r="I1467" s="12">
        <v>33.684210526316001</v>
      </c>
      <c r="J1467" s="4">
        <v>34.736842105263001</v>
      </c>
      <c r="K1467" s="4">
        <v>22.105263157894999</v>
      </c>
      <c r="L1467" s="13">
        <v>9.4736842105260006</v>
      </c>
    </row>
    <row r="1468" spans="3:12" ht="24" x14ac:dyDescent="0.2">
      <c r="C1468" s="87"/>
      <c r="D1468" s="89"/>
      <c r="E1468" s="1" t="s">
        <v>29</v>
      </c>
      <c r="F1468" s="2"/>
      <c r="G1468" s="60">
        <v>953</v>
      </c>
      <c r="H1468" s="72" t="str">
        <f t="shared" si="24"/>
        <v xml:space="preserve"> </v>
      </c>
      <c r="I1468" s="11">
        <v>23.084994753410001</v>
      </c>
      <c r="J1468" s="3">
        <v>44.700944386148997</v>
      </c>
      <c r="K1468" s="3">
        <v>22.875131164742999</v>
      </c>
      <c r="L1468" s="8">
        <v>9.3389296956980008</v>
      </c>
    </row>
    <row r="1469" spans="3:12" ht="24" x14ac:dyDescent="0.2">
      <c r="C1469" s="87"/>
      <c r="D1469" s="89"/>
      <c r="E1469" s="1" t="s">
        <v>30</v>
      </c>
      <c r="F1469" s="2"/>
      <c r="G1469" s="60">
        <v>60</v>
      </c>
      <c r="H1469" s="72" t="str">
        <f t="shared" si="24"/>
        <v xml:space="preserve"> </v>
      </c>
      <c r="I1469" s="11">
        <v>38.333333333333002</v>
      </c>
      <c r="J1469" s="3">
        <v>30</v>
      </c>
      <c r="K1469" s="3">
        <v>26.666666666666998</v>
      </c>
      <c r="L1469" s="8">
        <v>5</v>
      </c>
    </row>
    <row r="1470" spans="3:12" ht="24" x14ac:dyDescent="0.2">
      <c r="C1470" s="87"/>
      <c r="D1470" s="89"/>
      <c r="E1470" s="1" t="s">
        <v>31</v>
      </c>
      <c r="F1470" s="2"/>
      <c r="G1470" s="60">
        <v>77</v>
      </c>
      <c r="H1470" s="72" t="str">
        <f t="shared" si="24"/>
        <v xml:space="preserve"> </v>
      </c>
      <c r="I1470" s="11">
        <v>29.87012987013</v>
      </c>
      <c r="J1470" s="3">
        <v>44.155844155844001</v>
      </c>
      <c r="K1470" s="3">
        <v>22.077922077922</v>
      </c>
      <c r="L1470" s="8">
        <v>3.896103896104</v>
      </c>
    </row>
    <row r="1471" spans="3:12" x14ac:dyDescent="0.2">
      <c r="C1471" s="87"/>
      <c r="D1471" s="89"/>
      <c r="E1471" s="1" t="s">
        <v>32</v>
      </c>
      <c r="F1471" s="2"/>
      <c r="G1471" s="60">
        <v>3</v>
      </c>
      <c r="H1471" s="72" t="str">
        <f t="shared" si="24"/>
        <v>*</v>
      </c>
      <c r="I1471" s="21">
        <v>0</v>
      </c>
      <c r="J1471" s="3">
        <v>33.333333333333002</v>
      </c>
      <c r="K1471" s="3">
        <v>66.666666666666998</v>
      </c>
      <c r="L1471" s="14">
        <v>0</v>
      </c>
    </row>
    <row r="1472" spans="3:12" x14ac:dyDescent="0.2">
      <c r="C1472" s="87"/>
      <c r="D1472" s="88" t="s">
        <v>15</v>
      </c>
      <c r="E1472" s="6" t="s">
        <v>28</v>
      </c>
      <c r="F1472" s="5"/>
      <c r="G1472" s="59">
        <v>52</v>
      </c>
      <c r="H1472" s="71" t="str">
        <f t="shared" si="24"/>
        <v xml:space="preserve"> </v>
      </c>
      <c r="I1472" s="12">
        <v>36.538461538462002</v>
      </c>
      <c r="J1472" s="4">
        <v>34.615384615384997</v>
      </c>
      <c r="K1472" s="4">
        <v>21.153846153846001</v>
      </c>
      <c r="L1472" s="13">
        <v>7.6923076923079998</v>
      </c>
    </row>
    <row r="1473" spans="3:12" ht="24" x14ac:dyDescent="0.2">
      <c r="C1473" s="87"/>
      <c r="D1473" s="89"/>
      <c r="E1473" s="1" t="s">
        <v>29</v>
      </c>
      <c r="F1473" s="2"/>
      <c r="G1473" s="60">
        <v>753</v>
      </c>
      <c r="H1473" s="72" t="str">
        <f t="shared" si="24"/>
        <v xml:space="preserve"> </v>
      </c>
      <c r="I1473" s="11">
        <v>23.373173970783998</v>
      </c>
      <c r="J1473" s="3">
        <v>41.567065073041</v>
      </c>
      <c r="K1473" s="3">
        <v>24.966799468792001</v>
      </c>
      <c r="L1473" s="8">
        <v>10.092961487384001</v>
      </c>
    </row>
    <row r="1474" spans="3:12" ht="24" x14ac:dyDescent="0.2">
      <c r="C1474" s="87"/>
      <c r="D1474" s="89"/>
      <c r="E1474" s="1" t="s">
        <v>30</v>
      </c>
      <c r="F1474" s="2"/>
      <c r="G1474" s="60">
        <v>77</v>
      </c>
      <c r="H1474" s="72" t="str">
        <f t="shared" si="24"/>
        <v xml:space="preserve"> </v>
      </c>
      <c r="I1474" s="11">
        <v>33.766233766234002</v>
      </c>
      <c r="J1474" s="3">
        <v>42.857142857143003</v>
      </c>
      <c r="K1474" s="3">
        <v>18.181818181817999</v>
      </c>
      <c r="L1474" s="8">
        <v>5.1948051948050002</v>
      </c>
    </row>
    <row r="1475" spans="3:12" ht="24" x14ac:dyDescent="0.2">
      <c r="C1475" s="87"/>
      <c r="D1475" s="89"/>
      <c r="E1475" s="1" t="s">
        <v>31</v>
      </c>
      <c r="F1475" s="2"/>
      <c r="G1475" s="60">
        <v>363</v>
      </c>
      <c r="H1475" s="72" t="str">
        <f t="shared" si="24"/>
        <v xml:space="preserve"> </v>
      </c>
      <c r="I1475" s="11">
        <v>24.517906336088</v>
      </c>
      <c r="J1475" s="3">
        <v>43.801652892561997</v>
      </c>
      <c r="K1475" s="3">
        <v>22.038567493113</v>
      </c>
      <c r="L1475" s="8">
        <v>9.641873278237</v>
      </c>
    </row>
    <row r="1476" spans="3:12" x14ac:dyDescent="0.2">
      <c r="C1476" s="87"/>
      <c r="D1476" s="89"/>
      <c r="E1476" s="1" t="s">
        <v>32</v>
      </c>
      <c r="F1476" s="2"/>
      <c r="G1476" s="60">
        <v>2</v>
      </c>
      <c r="H1476" s="72" t="str">
        <f t="shared" si="24"/>
        <v>*</v>
      </c>
      <c r="I1476" s="21">
        <v>0</v>
      </c>
      <c r="J1476" s="3">
        <v>50</v>
      </c>
      <c r="K1476" s="7">
        <v>0</v>
      </c>
      <c r="L1476" s="8">
        <v>50</v>
      </c>
    </row>
    <row r="1477" spans="3:12" x14ac:dyDescent="0.2">
      <c r="C1477" s="88" t="s">
        <v>33</v>
      </c>
      <c r="D1477" s="83" t="s">
        <v>17</v>
      </c>
      <c r="E1477" s="6" t="s">
        <v>34</v>
      </c>
      <c r="F1477" s="5"/>
      <c r="G1477" s="59">
        <v>341</v>
      </c>
      <c r="H1477" s="71" t="str">
        <f t="shared" si="24"/>
        <v xml:space="preserve"> </v>
      </c>
      <c r="I1477" s="12">
        <v>19.354838709677001</v>
      </c>
      <c r="J1477" s="4">
        <v>47.507331378299</v>
      </c>
      <c r="K1477" s="4">
        <v>22.580645161290001</v>
      </c>
      <c r="L1477" s="13">
        <v>10.557184750733001</v>
      </c>
    </row>
    <row r="1478" spans="3:12" x14ac:dyDescent="0.2">
      <c r="C1478" s="87"/>
      <c r="D1478" s="84"/>
      <c r="E1478" s="1" t="s">
        <v>35</v>
      </c>
      <c r="F1478" s="2"/>
      <c r="G1478" s="60">
        <v>1149</v>
      </c>
      <c r="H1478" s="72" t="str">
        <f t="shared" si="24"/>
        <v xml:space="preserve"> </v>
      </c>
      <c r="I1478" s="11">
        <v>25.50043516101</v>
      </c>
      <c r="J1478" s="3">
        <v>43.342036553524999</v>
      </c>
      <c r="K1478" s="3">
        <v>23.150565709312001</v>
      </c>
      <c r="L1478" s="8">
        <v>8.0069625761530006</v>
      </c>
    </row>
    <row r="1479" spans="3:12" ht="24" x14ac:dyDescent="0.2">
      <c r="C1479" s="87"/>
      <c r="D1479" s="84"/>
      <c r="E1479" s="1" t="s">
        <v>36</v>
      </c>
      <c r="F1479" s="2"/>
      <c r="G1479" s="60">
        <v>659</v>
      </c>
      <c r="H1479" s="72" t="str">
        <f t="shared" si="24"/>
        <v xml:space="preserve"> </v>
      </c>
      <c r="I1479" s="11">
        <v>23.368740515932998</v>
      </c>
      <c r="J1479" s="3">
        <v>40.060698027313997</v>
      </c>
      <c r="K1479" s="3">
        <v>25.341426403642</v>
      </c>
      <c r="L1479" s="8">
        <v>11.229135053110999</v>
      </c>
    </row>
    <row r="1480" spans="3:12" x14ac:dyDescent="0.2">
      <c r="C1480" s="87"/>
      <c r="D1480" s="84"/>
      <c r="E1480" s="1" t="s">
        <v>37</v>
      </c>
      <c r="F1480" s="2"/>
      <c r="G1480" s="60">
        <v>274</v>
      </c>
      <c r="H1480" s="72" t="str">
        <f t="shared" si="24"/>
        <v xml:space="preserve"> </v>
      </c>
      <c r="I1480" s="11">
        <v>33.576642335766003</v>
      </c>
      <c r="J1480" s="3">
        <v>39.051094890511003</v>
      </c>
      <c r="K1480" s="3">
        <v>20.072992700730001</v>
      </c>
      <c r="L1480" s="8">
        <v>7.299270072993</v>
      </c>
    </row>
    <row r="1481" spans="3:12" x14ac:dyDescent="0.2">
      <c r="C1481" s="87"/>
      <c r="D1481" s="84"/>
      <c r="E1481" s="1" t="s">
        <v>32</v>
      </c>
      <c r="F1481" s="2"/>
      <c r="G1481" s="60">
        <v>12</v>
      </c>
      <c r="H1481" s="72" t="str">
        <f t="shared" si="24"/>
        <v>*</v>
      </c>
      <c r="I1481" s="11">
        <v>25</v>
      </c>
      <c r="J1481" s="3">
        <v>41.666666666666998</v>
      </c>
      <c r="K1481" s="3">
        <v>16.666666666666998</v>
      </c>
      <c r="L1481" s="8">
        <v>16.666666666666998</v>
      </c>
    </row>
    <row r="1482" spans="3:12" x14ac:dyDescent="0.2">
      <c r="C1482" s="88" t="s">
        <v>38</v>
      </c>
      <c r="D1482" s="83" t="s">
        <v>17</v>
      </c>
      <c r="E1482" s="6" t="s">
        <v>39</v>
      </c>
      <c r="F1482" s="5"/>
      <c r="G1482" s="59">
        <v>368</v>
      </c>
      <c r="H1482" s="71" t="str">
        <f t="shared" si="24"/>
        <v xml:space="preserve"> </v>
      </c>
      <c r="I1482" s="12">
        <v>33.695652173912997</v>
      </c>
      <c r="J1482" s="4">
        <v>38.043478260870003</v>
      </c>
      <c r="K1482" s="4">
        <v>21.195652173913</v>
      </c>
      <c r="L1482" s="13">
        <v>7.0652173913040004</v>
      </c>
    </row>
    <row r="1483" spans="3:12" x14ac:dyDescent="0.2">
      <c r="C1483" s="87"/>
      <c r="D1483" s="84"/>
      <c r="E1483" s="1" t="s">
        <v>40</v>
      </c>
      <c r="F1483" s="2"/>
      <c r="G1483" s="60">
        <v>1591</v>
      </c>
      <c r="H1483" s="72" t="str">
        <f t="shared" si="24"/>
        <v xml:space="preserve"> </v>
      </c>
      <c r="I1483" s="11">
        <v>23.255813953488001</v>
      </c>
      <c r="J1483" s="3">
        <v>42.866121935888998</v>
      </c>
      <c r="K1483" s="3">
        <v>24.324324324323999</v>
      </c>
      <c r="L1483" s="8">
        <v>9.5537397862979994</v>
      </c>
    </row>
    <row r="1484" spans="3:12" x14ac:dyDescent="0.2">
      <c r="C1484" s="87"/>
      <c r="D1484" s="84"/>
      <c r="E1484" s="1" t="s">
        <v>41</v>
      </c>
      <c r="F1484" s="2"/>
      <c r="G1484" s="60">
        <v>151</v>
      </c>
      <c r="H1484" s="72" t="str">
        <f t="shared" si="24"/>
        <v xml:space="preserve"> </v>
      </c>
      <c r="I1484" s="11">
        <v>17.880794701987</v>
      </c>
      <c r="J1484" s="3">
        <v>38.410596026489998</v>
      </c>
      <c r="K1484" s="3">
        <v>35.099337748343999</v>
      </c>
      <c r="L1484" s="8">
        <v>8.6092715231790002</v>
      </c>
    </row>
    <row r="1485" spans="3:12" x14ac:dyDescent="0.2">
      <c r="C1485" s="87"/>
      <c r="D1485" s="84"/>
      <c r="E1485" s="1" t="s">
        <v>42</v>
      </c>
      <c r="F1485" s="2"/>
      <c r="G1485" s="60">
        <v>884</v>
      </c>
      <c r="H1485" s="72" t="str">
        <f t="shared" si="24"/>
        <v xml:space="preserve"> </v>
      </c>
      <c r="I1485" s="11">
        <v>22.171945701357</v>
      </c>
      <c r="J1485" s="3">
        <v>43.099547511311997</v>
      </c>
      <c r="K1485" s="3">
        <v>24.547511312217001</v>
      </c>
      <c r="L1485" s="8">
        <v>10.180995475113001</v>
      </c>
    </row>
    <row r="1486" spans="3:12" x14ac:dyDescent="0.2">
      <c r="C1486" s="87"/>
      <c r="D1486" s="84"/>
      <c r="E1486" s="1" t="s">
        <v>43</v>
      </c>
      <c r="F1486" s="2"/>
      <c r="G1486" s="60">
        <v>191</v>
      </c>
      <c r="H1486" s="72" t="str">
        <f t="shared" si="24"/>
        <v xml:space="preserve"> </v>
      </c>
      <c r="I1486" s="11">
        <v>15.183246073297999</v>
      </c>
      <c r="J1486" s="3">
        <v>40.314136125654002</v>
      </c>
      <c r="K1486" s="3">
        <v>34.554973821989996</v>
      </c>
      <c r="L1486" s="8">
        <v>9.9476439790580002</v>
      </c>
    </row>
    <row r="1487" spans="3:12" x14ac:dyDescent="0.2">
      <c r="C1487" s="87"/>
      <c r="D1487" s="84"/>
      <c r="E1487" s="1" t="s">
        <v>44</v>
      </c>
      <c r="F1487" s="2"/>
      <c r="G1487" s="60">
        <v>239</v>
      </c>
      <c r="H1487" s="72" t="str">
        <f t="shared" si="24"/>
        <v xml:space="preserve"> </v>
      </c>
      <c r="I1487" s="11">
        <v>16.73640167364</v>
      </c>
      <c r="J1487" s="3">
        <v>40.167364016736002</v>
      </c>
      <c r="K1487" s="3">
        <v>31.380753138075001</v>
      </c>
      <c r="L1487" s="8">
        <v>11.715481171547999</v>
      </c>
    </row>
    <row r="1488" spans="3:12" x14ac:dyDescent="0.2">
      <c r="C1488" s="87"/>
      <c r="D1488" s="84"/>
      <c r="E1488" s="1" t="s">
        <v>45</v>
      </c>
      <c r="F1488" s="2"/>
      <c r="G1488" s="60">
        <v>58</v>
      </c>
      <c r="H1488" s="72" t="str">
        <f t="shared" si="24"/>
        <v xml:space="preserve"> </v>
      </c>
      <c r="I1488" s="11">
        <v>27.586206896552</v>
      </c>
      <c r="J1488" s="3">
        <v>36.206896551724</v>
      </c>
      <c r="K1488" s="3">
        <v>25.862068965517</v>
      </c>
      <c r="L1488" s="8">
        <v>10.344827586207</v>
      </c>
    </row>
    <row r="1489" spans="3:12" x14ac:dyDescent="0.2">
      <c r="C1489" s="87"/>
      <c r="D1489" s="84"/>
      <c r="E1489" s="1" t="s">
        <v>46</v>
      </c>
      <c r="F1489" s="2"/>
      <c r="G1489" s="60">
        <v>32</v>
      </c>
      <c r="H1489" s="72" t="str">
        <f t="shared" si="24"/>
        <v>*</v>
      </c>
      <c r="I1489" s="11">
        <v>25</v>
      </c>
      <c r="J1489" s="3">
        <v>34.375</v>
      </c>
      <c r="K1489" s="3">
        <v>37.5</v>
      </c>
      <c r="L1489" s="8">
        <v>3.125</v>
      </c>
    </row>
    <row r="1490" spans="3:12" x14ac:dyDescent="0.2">
      <c r="C1490" s="87"/>
      <c r="D1490" s="84"/>
      <c r="E1490" s="1" t="s">
        <v>32</v>
      </c>
      <c r="F1490" s="2"/>
      <c r="G1490" s="60">
        <v>50</v>
      </c>
      <c r="H1490" s="72" t="str">
        <f t="shared" si="24"/>
        <v xml:space="preserve"> </v>
      </c>
      <c r="I1490" s="11">
        <v>30</v>
      </c>
      <c r="J1490" s="3">
        <v>52</v>
      </c>
      <c r="K1490" s="3">
        <v>8</v>
      </c>
      <c r="L1490" s="8">
        <v>10</v>
      </c>
    </row>
    <row r="1491" spans="3:12" ht="24" x14ac:dyDescent="0.2">
      <c r="C1491" s="88" t="s">
        <v>47</v>
      </c>
      <c r="D1491" s="83" t="s">
        <v>17</v>
      </c>
      <c r="E1491" s="6" t="s">
        <v>48</v>
      </c>
      <c r="F1491" s="5"/>
      <c r="G1491" s="59">
        <v>93</v>
      </c>
      <c r="H1491" s="71" t="str">
        <f t="shared" si="24"/>
        <v xml:space="preserve"> </v>
      </c>
      <c r="I1491" s="12">
        <v>8.6021505376339995</v>
      </c>
      <c r="J1491" s="4">
        <v>19.354838709677001</v>
      </c>
      <c r="K1491" s="4">
        <v>50.537634408602003</v>
      </c>
      <c r="L1491" s="13">
        <v>21.505376344085999</v>
      </c>
    </row>
    <row r="1492" spans="3:12" ht="24" x14ac:dyDescent="0.2">
      <c r="C1492" s="87"/>
      <c r="D1492" s="84"/>
      <c r="E1492" s="1" t="s">
        <v>49</v>
      </c>
      <c r="F1492" s="2"/>
      <c r="G1492" s="60">
        <v>143</v>
      </c>
      <c r="H1492" s="72" t="str">
        <f t="shared" si="24"/>
        <v xml:space="preserve"> </v>
      </c>
      <c r="I1492" s="11">
        <v>26.573426573427</v>
      </c>
      <c r="J1492" s="3">
        <v>36.363636363635997</v>
      </c>
      <c r="K1492" s="3">
        <v>23.076923076922998</v>
      </c>
      <c r="L1492" s="8">
        <v>13.986013986013999</v>
      </c>
    </row>
    <row r="1493" spans="3:12" x14ac:dyDescent="0.2">
      <c r="C1493" s="87"/>
      <c r="D1493" s="84"/>
      <c r="E1493" s="1" t="s">
        <v>50</v>
      </c>
      <c r="F1493" s="2"/>
      <c r="G1493" s="60">
        <v>148</v>
      </c>
      <c r="H1493" s="72" t="str">
        <f t="shared" si="24"/>
        <v xml:space="preserve"> </v>
      </c>
      <c r="I1493" s="11">
        <v>33.108108108107999</v>
      </c>
      <c r="J1493" s="3">
        <v>41.216216216215997</v>
      </c>
      <c r="K1493" s="3">
        <v>20.27027027027</v>
      </c>
      <c r="L1493" s="8">
        <v>5.4054054054050003</v>
      </c>
    </row>
    <row r="1494" spans="3:12" x14ac:dyDescent="0.2">
      <c r="C1494" s="87"/>
      <c r="D1494" s="84"/>
      <c r="E1494" s="1" t="s">
        <v>51</v>
      </c>
      <c r="F1494" s="2"/>
      <c r="G1494" s="60">
        <v>198</v>
      </c>
      <c r="H1494" s="72" t="str">
        <f t="shared" si="24"/>
        <v xml:space="preserve"> </v>
      </c>
      <c r="I1494" s="11">
        <v>29.797979797979998</v>
      </c>
      <c r="J1494" s="3">
        <v>39.898989898990003</v>
      </c>
      <c r="K1494" s="3">
        <v>21.212121212121001</v>
      </c>
      <c r="L1494" s="8">
        <v>9.0909090909089993</v>
      </c>
    </row>
    <row r="1495" spans="3:12" ht="24" x14ac:dyDescent="0.2">
      <c r="C1495" s="87"/>
      <c r="D1495" s="84"/>
      <c r="E1495" s="1" t="s">
        <v>52</v>
      </c>
      <c r="F1495" s="2"/>
      <c r="G1495" s="60">
        <v>318</v>
      </c>
      <c r="H1495" s="72" t="str">
        <f t="shared" si="24"/>
        <v xml:space="preserve"> </v>
      </c>
      <c r="I1495" s="11">
        <v>24.842767295597</v>
      </c>
      <c r="J1495" s="3">
        <v>44.339622641509003</v>
      </c>
      <c r="K1495" s="3">
        <v>23.270440251572001</v>
      </c>
      <c r="L1495" s="8">
        <v>7.547169811321</v>
      </c>
    </row>
    <row r="1496" spans="3:12" ht="24" x14ac:dyDescent="0.2">
      <c r="C1496" s="87"/>
      <c r="D1496" s="84"/>
      <c r="E1496" s="1" t="s">
        <v>53</v>
      </c>
      <c r="F1496" s="2"/>
      <c r="G1496" s="60">
        <v>900</v>
      </c>
      <c r="H1496" s="72" t="str">
        <f t="shared" si="24"/>
        <v xml:space="preserve"> </v>
      </c>
      <c r="I1496" s="11">
        <v>25.888888888888999</v>
      </c>
      <c r="J1496" s="3">
        <v>39</v>
      </c>
      <c r="K1496" s="3">
        <v>25.111111111111001</v>
      </c>
      <c r="L1496" s="8">
        <v>10</v>
      </c>
    </row>
    <row r="1497" spans="3:12" ht="24" x14ac:dyDescent="0.2">
      <c r="C1497" s="87"/>
      <c r="D1497" s="84"/>
      <c r="E1497" s="1" t="s">
        <v>54</v>
      </c>
      <c r="F1497" s="2"/>
      <c r="G1497" s="60">
        <v>1493</v>
      </c>
      <c r="H1497" s="72" t="str">
        <f t="shared" si="24"/>
        <v xml:space="preserve"> </v>
      </c>
      <c r="I1497" s="11">
        <v>24.246483590086999</v>
      </c>
      <c r="J1497" s="3">
        <v>44.675150703282</v>
      </c>
      <c r="K1497" s="3">
        <v>22.371064969858999</v>
      </c>
      <c r="L1497" s="8">
        <v>8.7073007367719999</v>
      </c>
    </row>
    <row r="1498" spans="3:12" x14ac:dyDescent="0.2">
      <c r="C1498" s="87"/>
      <c r="D1498" s="84"/>
      <c r="E1498" s="1" t="s">
        <v>32</v>
      </c>
      <c r="F1498" s="2"/>
      <c r="G1498" s="60">
        <v>42</v>
      </c>
      <c r="H1498" s="72" t="str">
        <f t="shared" si="24"/>
        <v>*</v>
      </c>
      <c r="I1498" s="11">
        <v>30.952380952380999</v>
      </c>
      <c r="J1498" s="3">
        <v>42.857142857143003</v>
      </c>
      <c r="K1498" s="3">
        <v>16.666666666666998</v>
      </c>
      <c r="L1498" s="8">
        <v>9.5238095238099998</v>
      </c>
    </row>
    <row r="1499" spans="3:12" ht="24" x14ac:dyDescent="0.2">
      <c r="C1499" s="88" t="s">
        <v>55</v>
      </c>
      <c r="D1499" s="83" t="s">
        <v>17</v>
      </c>
      <c r="E1499" s="6" t="s">
        <v>48</v>
      </c>
      <c r="F1499" s="5"/>
      <c r="G1499" s="59">
        <v>118</v>
      </c>
      <c r="H1499" s="71" t="str">
        <f t="shared" si="24"/>
        <v xml:space="preserve"> </v>
      </c>
      <c r="I1499" s="12">
        <v>13.559322033898001</v>
      </c>
      <c r="J1499" s="4">
        <v>19.491525423729001</v>
      </c>
      <c r="K1499" s="4">
        <v>37.288135593219998</v>
      </c>
      <c r="L1499" s="13">
        <v>29.661016949153002</v>
      </c>
    </row>
    <row r="1500" spans="3:12" ht="24" x14ac:dyDescent="0.2">
      <c r="C1500" s="87"/>
      <c r="D1500" s="84"/>
      <c r="E1500" s="1" t="s">
        <v>49</v>
      </c>
      <c r="F1500" s="2"/>
      <c r="G1500" s="60">
        <v>262</v>
      </c>
      <c r="H1500" s="72" t="str">
        <f t="shared" si="24"/>
        <v xml:space="preserve"> </v>
      </c>
      <c r="I1500" s="11">
        <v>27.480916030534001</v>
      </c>
      <c r="J1500" s="3">
        <v>36.641221374045998</v>
      </c>
      <c r="K1500" s="3">
        <v>25.190839694655999</v>
      </c>
      <c r="L1500" s="8">
        <v>10.687022900763001</v>
      </c>
    </row>
    <row r="1501" spans="3:12" x14ac:dyDescent="0.2">
      <c r="C1501" s="87"/>
      <c r="D1501" s="84"/>
      <c r="E1501" s="1" t="s">
        <v>50</v>
      </c>
      <c r="F1501" s="2"/>
      <c r="G1501" s="60">
        <v>486</v>
      </c>
      <c r="H1501" s="72" t="str">
        <f t="shared" si="24"/>
        <v xml:space="preserve"> </v>
      </c>
      <c r="I1501" s="11">
        <v>22.016460905350002</v>
      </c>
      <c r="J1501" s="3">
        <v>47.942386831276004</v>
      </c>
      <c r="K1501" s="3">
        <v>23.662551440329</v>
      </c>
      <c r="L1501" s="8">
        <v>6.3786008230449998</v>
      </c>
    </row>
    <row r="1502" spans="3:12" x14ac:dyDescent="0.2">
      <c r="C1502" s="87"/>
      <c r="D1502" s="84"/>
      <c r="E1502" s="1" t="s">
        <v>51</v>
      </c>
      <c r="F1502" s="2"/>
      <c r="G1502" s="60">
        <v>888</v>
      </c>
      <c r="H1502" s="72" t="str">
        <f t="shared" ref="H1502:H1549" si="25">IF(G1502&lt;49,"*"," ")</f>
        <v xml:space="preserve"> </v>
      </c>
      <c r="I1502" s="11">
        <v>25.450450450449999</v>
      </c>
      <c r="J1502" s="3">
        <v>40.990990990991001</v>
      </c>
      <c r="K1502" s="3">
        <v>24.662162162162002</v>
      </c>
      <c r="L1502" s="8">
        <v>8.8963963963959998</v>
      </c>
    </row>
    <row r="1503" spans="3:12" ht="24" x14ac:dyDescent="0.2">
      <c r="C1503" s="87"/>
      <c r="D1503" s="84"/>
      <c r="E1503" s="1" t="s">
        <v>52</v>
      </c>
      <c r="F1503" s="2"/>
      <c r="G1503" s="60">
        <v>323</v>
      </c>
      <c r="H1503" s="72" t="str">
        <f t="shared" si="25"/>
        <v xml:space="preserve"> </v>
      </c>
      <c r="I1503" s="11">
        <v>32.50773993808</v>
      </c>
      <c r="J1503" s="3">
        <v>44.891640866872997</v>
      </c>
      <c r="K1503" s="3">
        <v>15.479876160990999</v>
      </c>
      <c r="L1503" s="8">
        <v>7.1207430340559998</v>
      </c>
    </row>
    <row r="1504" spans="3:12" x14ac:dyDescent="0.2">
      <c r="C1504" s="87"/>
      <c r="D1504" s="84"/>
      <c r="E1504" s="1" t="s">
        <v>56</v>
      </c>
      <c r="F1504" s="2"/>
      <c r="G1504" s="60">
        <v>275</v>
      </c>
      <c r="H1504" s="72" t="str">
        <f t="shared" si="25"/>
        <v xml:space="preserve"> </v>
      </c>
      <c r="I1504" s="11">
        <v>22.909090909090999</v>
      </c>
      <c r="J1504" s="3">
        <v>52</v>
      </c>
      <c r="K1504" s="3">
        <v>18.181818181817999</v>
      </c>
      <c r="L1504" s="8">
        <v>6.9090909090909998</v>
      </c>
    </row>
    <row r="1505" spans="3:12" x14ac:dyDescent="0.2">
      <c r="C1505" s="87"/>
      <c r="D1505" s="84"/>
      <c r="E1505" s="1" t="s">
        <v>57</v>
      </c>
      <c r="F1505" s="2"/>
      <c r="G1505" s="60">
        <v>32</v>
      </c>
      <c r="H1505" s="72" t="str">
        <f t="shared" si="25"/>
        <v>*</v>
      </c>
      <c r="I1505" s="11">
        <v>15.625</v>
      </c>
      <c r="J1505" s="3">
        <v>53.125</v>
      </c>
      <c r="K1505" s="3">
        <v>21.875</v>
      </c>
      <c r="L1505" s="8">
        <v>9.375</v>
      </c>
    </row>
    <row r="1506" spans="3:12" x14ac:dyDescent="0.2">
      <c r="C1506" s="87"/>
      <c r="D1506" s="84"/>
      <c r="E1506" s="1" t="s">
        <v>32</v>
      </c>
      <c r="F1506" s="2"/>
      <c r="G1506" s="60">
        <v>51</v>
      </c>
      <c r="H1506" s="72" t="str">
        <f t="shared" si="25"/>
        <v xml:space="preserve"> </v>
      </c>
      <c r="I1506" s="11">
        <v>27.450980392157</v>
      </c>
      <c r="J1506" s="3">
        <v>29.411764705882</v>
      </c>
      <c r="K1506" s="3">
        <v>31.372549019608002</v>
      </c>
      <c r="L1506" s="8">
        <v>11.764705882353001</v>
      </c>
    </row>
    <row r="1507" spans="3:12" x14ac:dyDescent="0.2">
      <c r="C1507" s="88" t="s">
        <v>58</v>
      </c>
      <c r="D1507" s="83" t="s">
        <v>17</v>
      </c>
      <c r="E1507" s="6" t="s">
        <v>59</v>
      </c>
      <c r="F1507" s="5"/>
      <c r="G1507" s="59">
        <v>1814</v>
      </c>
      <c r="H1507" s="71" t="str">
        <f t="shared" si="25"/>
        <v xml:space="preserve"> </v>
      </c>
      <c r="I1507" s="12">
        <v>16.482910694598001</v>
      </c>
      <c r="J1507" s="4">
        <v>44.707828004409997</v>
      </c>
      <c r="K1507" s="4">
        <v>27.398015435502</v>
      </c>
      <c r="L1507" s="13">
        <v>11.411245865491001</v>
      </c>
    </row>
    <row r="1508" spans="3:12" ht="24" x14ac:dyDescent="0.2">
      <c r="C1508" s="87"/>
      <c r="D1508" s="84"/>
      <c r="E1508" s="1" t="s">
        <v>60</v>
      </c>
      <c r="F1508" s="2"/>
      <c r="G1508" s="60">
        <v>307</v>
      </c>
      <c r="H1508" s="72" t="str">
        <f t="shared" si="25"/>
        <v xml:space="preserve"> </v>
      </c>
      <c r="I1508" s="11">
        <v>54.071661237785001</v>
      </c>
      <c r="J1508" s="3">
        <v>34.201954397393997</v>
      </c>
      <c r="K1508" s="3">
        <v>9.7719869706840008</v>
      </c>
      <c r="L1508" s="8">
        <v>1.9543973941370001</v>
      </c>
    </row>
    <row r="1509" spans="3:12" x14ac:dyDescent="0.2">
      <c r="C1509" s="87"/>
      <c r="D1509" s="84"/>
      <c r="E1509" s="1" t="s">
        <v>61</v>
      </c>
      <c r="F1509" s="2"/>
      <c r="G1509" s="60">
        <v>49</v>
      </c>
      <c r="H1509" s="72" t="s">
        <v>678</v>
      </c>
      <c r="I1509" s="11">
        <v>22.448979591836999</v>
      </c>
      <c r="J1509" s="3">
        <v>46.938775510204003</v>
      </c>
      <c r="K1509" s="3">
        <v>20.408163265306001</v>
      </c>
      <c r="L1509" s="8">
        <v>10.204081632653001</v>
      </c>
    </row>
    <row r="1510" spans="3:12" ht="36" x14ac:dyDescent="0.2">
      <c r="C1510" s="87"/>
      <c r="D1510" s="84"/>
      <c r="E1510" s="1" t="s">
        <v>62</v>
      </c>
      <c r="F1510" s="2"/>
      <c r="G1510" s="60">
        <v>211</v>
      </c>
      <c r="H1510" s="72" t="str">
        <f t="shared" si="25"/>
        <v xml:space="preserve"> </v>
      </c>
      <c r="I1510" s="11">
        <v>54.976303317536001</v>
      </c>
      <c r="J1510" s="3">
        <v>35.071090047393</v>
      </c>
      <c r="K1510" s="3">
        <v>7.5829383886260002</v>
      </c>
      <c r="L1510" s="8">
        <v>2.3696682464449998</v>
      </c>
    </row>
    <row r="1511" spans="3:12" ht="24" x14ac:dyDescent="0.2">
      <c r="C1511" s="87"/>
      <c r="D1511" s="84"/>
      <c r="E1511" s="1" t="s">
        <v>63</v>
      </c>
      <c r="F1511" s="2"/>
      <c r="G1511" s="60">
        <v>8</v>
      </c>
      <c r="H1511" s="72" t="str">
        <f t="shared" si="25"/>
        <v>*</v>
      </c>
      <c r="I1511" s="11">
        <v>25</v>
      </c>
      <c r="J1511" s="3">
        <v>62.5</v>
      </c>
      <c r="K1511" s="3">
        <v>12.5</v>
      </c>
      <c r="L1511" s="14">
        <v>0</v>
      </c>
    </row>
    <row r="1512" spans="3:12" x14ac:dyDescent="0.2">
      <c r="C1512" s="87"/>
      <c r="D1512" s="84"/>
      <c r="E1512" s="1" t="s">
        <v>64</v>
      </c>
      <c r="F1512" s="2"/>
      <c r="G1512" s="60">
        <v>24</v>
      </c>
      <c r="H1512" s="72" t="str">
        <f t="shared" si="25"/>
        <v>*</v>
      </c>
      <c r="I1512" s="11">
        <v>41.666666666666998</v>
      </c>
      <c r="J1512" s="3">
        <v>33.333333333333002</v>
      </c>
      <c r="K1512" s="3">
        <v>20.833333333333002</v>
      </c>
      <c r="L1512" s="8">
        <v>4.166666666667</v>
      </c>
    </row>
    <row r="1513" spans="3:12" x14ac:dyDescent="0.2">
      <c r="C1513" s="87"/>
      <c r="D1513" s="84"/>
      <c r="E1513" s="1" t="s">
        <v>46</v>
      </c>
      <c r="F1513" s="2"/>
      <c r="G1513" s="60">
        <v>17</v>
      </c>
      <c r="H1513" s="72" t="str">
        <f t="shared" si="25"/>
        <v>*</v>
      </c>
      <c r="I1513" s="11">
        <v>17.647058823529001</v>
      </c>
      <c r="J1513" s="3">
        <v>47.058823529412003</v>
      </c>
      <c r="K1513" s="3">
        <v>35.294117647058997</v>
      </c>
      <c r="L1513" s="14">
        <v>0</v>
      </c>
    </row>
    <row r="1514" spans="3:12" x14ac:dyDescent="0.2">
      <c r="C1514" s="87"/>
      <c r="D1514" s="84"/>
      <c r="E1514" s="1" t="s">
        <v>32</v>
      </c>
      <c r="F1514" s="2"/>
      <c r="G1514" s="60">
        <v>5</v>
      </c>
      <c r="H1514" s="72" t="str">
        <f t="shared" si="25"/>
        <v>*</v>
      </c>
      <c r="I1514" s="11">
        <v>20</v>
      </c>
      <c r="J1514" s="3">
        <v>40</v>
      </c>
      <c r="K1514" s="3">
        <v>40</v>
      </c>
      <c r="L1514" s="14">
        <v>0</v>
      </c>
    </row>
    <row r="1515" spans="3:12" x14ac:dyDescent="0.2">
      <c r="C1515" s="87"/>
      <c r="D1515" s="84"/>
      <c r="E1515" s="1" t="s">
        <v>65</v>
      </c>
      <c r="F1515" s="2"/>
      <c r="G1515" s="60">
        <v>2121</v>
      </c>
      <c r="H1515" s="72" t="str">
        <f t="shared" si="25"/>
        <v xml:space="preserve"> </v>
      </c>
      <c r="I1515" s="11">
        <v>21.923620933521999</v>
      </c>
      <c r="J1515" s="3">
        <v>43.187175860442998</v>
      </c>
      <c r="K1515" s="3">
        <v>24.846770391324998</v>
      </c>
      <c r="L1515" s="8">
        <v>10.042432814710001</v>
      </c>
    </row>
    <row r="1516" spans="3:12" x14ac:dyDescent="0.2">
      <c r="C1516" s="87"/>
      <c r="D1516" s="84"/>
      <c r="E1516" s="1" t="s">
        <v>66</v>
      </c>
      <c r="F1516" s="2"/>
      <c r="G1516" s="60">
        <v>260</v>
      </c>
      <c r="H1516" s="72" t="str">
        <f t="shared" si="25"/>
        <v xml:space="preserve"> </v>
      </c>
      <c r="I1516" s="11">
        <v>48.846153846154003</v>
      </c>
      <c r="J1516" s="3">
        <v>37.307692307692001</v>
      </c>
      <c r="K1516" s="3">
        <v>10</v>
      </c>
      <c r="L1516" s="8">
        <v>3.8461538461539999</v>
      </c>
    </row>
    <row r="1517" spans="3:12" ht="24" x14ac:dyDescent="0.2">
      <c r="C1517" s="88" t="s">
        <v>67</v>
      </c>
      <c r="D1517" s="83" t="s">
        <v>17</v>
      </c>
      <c r="E1517" s="6" t="s">
        <v>68</v>
      </c>
      <c r="F1517" s="5"/>
      <c r="G1517" s="59">
        <v>303</v>
      </c>
      <c r="H1517" s="71" t="str">
        <f t="shared" si="25"/>
        <v xml:space="preserve"> </v>
      </c>
      <c r="I1517" s="12">
        <v>30.36303630363</v>
      </c>
      <c r="J1517" s="4">
        <v>43.564356435644001</v>
      </c>
      <c r="K1517" s="4">
        <v>19.801980198020001</v>
      </c>
      <c r="L1517" s="13">
        <v>6.2706270627059997</v>
      </c>
    </row>
    <row r="1518" spans="3:12" ht="36" x14ac:dyDescent="0.2">
      <c r="C1518" s="87"/>
      <c r="D1518" s="84"/>
      <c r="E1518" s="1" t="s">
        <v>69</v>
      </c>
      <c r="F1518" s="2"/>
      <c r="G1518" s="60">
        <v>1347</v>
      </c>
      <c r="H1518" s="72" t="str">
        <f t="shared" si="25"/>
        <v xml:space="preserve"> </v>
      </c>
      <c r="I1518" s="11">
        <v>23.608017817372001</v>
      </c>
      <c r="J1518" s="3">
        <v>43.504083147735997</v>
      </c>
      <c r="K1518" s="3">
        <v>24.201930215293</v>
      </c>
      <c r="L1518" s="8">
        <v>8.6859688195989992</v>
      </c>
    </row>
    <row r="1519" spans="3:12" ht="24" x14ac:dyDescent="0.2">
      <c r="C1519" s="87"/>
      <c r="D1519" s="84"/>
      <c r="E1519" s="1" t="s">
        <v>70</v>
      </c>
      <c r="F1519" s="2"/>
      <c r="G1519" s="60">
        <v>596</v>
      </c>
      <c r="H1519" s="72" t="str">
        <f t="shared" si="25"/>
        <v xml:space="preserve"> </v>
      </c>
      <c r="I1519" s="11">
        <v>25.671140939596999</v>
      </c>
      <c r="J1519" s="3">
        <v>39.261744966442997</v>
      </c>
      <c r="K1519" s="3">
        <v>23.489932885906001</v>
      </c>
      <c r="L1519" s="8">
        <v>11.577181208054</v>
      </c>
    </row>
    <row r="1520" spans="3:12" ht="24" x14ac:dyDescent="0.2">
      <c r="C1520" s="87"/>
      <c r="D1520" s="84"/>
      <c r="E1520" s="1" t="s">
        <v>71</v>
      </c>
      <c r="F1520" s="2"/>
      <c r="G1520" s="60">
        <v>181</v>
      </c>
      <c r="H1520" s="72" t="str">
        <f t="shared" si="25"/>
        <v xml:space="preserve"> </v>
      </c>
      <c r="I1520" s="11">
        <v>23.756906077347999</v>
      </c>
      <c r="J1520" s="3">
        <v>44.198895027623998</v>
      </c>
      <c r="K1520" s="3">
        <v>21.546961325967001</v>
      </c>
      <c r="L1520" s="8">
        <v>10.497237569060999</v>
      </c>
    </row>
    <row r="1521" spans="3:12" x14ac:dyDescent="0.2">
      <c r="C1521" s="87"/>
      <c r="D1521" s="84"/>
      <c r="E1521" s="1" t="s">
        <v>32</v>
      </c>
      <c r="F1521" s="2"/>
      <c r="G1521" s="60">
        <v>8</v>
      </c>
      <c r="H1521" s="72" t="str">
        <f t="shared" si="25"/>
        <v>*</v>
      </c>
      <c r="I1521" s="11">
        <v>25</v>
      </c>
      <c r="J1521" s="3">
        <v>50</v>
      </c>
      <c r="K1521" s="3">
        <v>25</v>
      </c>
      <c r="L1521" s="14">
        <v>0</v>
      </c>
    </row>
    <row r="1522" spans="3:12" ht="24" x14ac:dyDescent="0.2">
      <c r="C1522" s="88" t="s">
        <v>72</v>
      </c>
      <c r="D1522" s="83" t="s">
        <v>17</v>
      </c>
      <c r="E1522" s="6" t="s">
        <v>73</v>
      </c>
      <c r="F1522" s="5"/>
      <c r="G1522" s="59">
        <v>52</v>
      </c>
      <c r="H1522" s="71" t="str">
        <f t="shared" si="25"/>
        <v xml:space="preserve"> </v>
      </c>
      <c r="I1522" s="12">
        <v>30.769230769231001</v>
      </c>
      <c r="J1522" s="4">
        <v>38.461538461537998</v>
      </c>
      <c r="K1522" s="4">
        <v>19.230769230768999</v>
      </c>
      <c r="L1522" s="13">
        <v>11.538461538462</v>
      </c>
    </row>
    <row r="1523" spans="3:12" ht="36" x14ac:dyDescent="0.2">
      <c r="C1523" s="87"/>
      <c r="D1523" s="84"/>
      <c r="E1523" s="1" t="s">
        <v>74</v>
      </c>
      <c r="F1523" s="2"/>
      <c r="G1523" s="60">
        <v>186</v>
      </c>
      <c r="H1523" s="72" t="str">
        <f t="shared" si="25"/>
        <v xml:space="preserve"> </v>
      </c>
      <c r="I1523" s="11">
        <v>19.354838709677001</v>
      </c>
      <c r="J1523" s="3">
        <v>39.247311827956999</v>
      </c>
      <c r="K1523" s="3">
        <v>27.956989247311999</v>
      </c>
      <c r="L1523" s="8">
        <v>13.440860215054</v>
      </c>
    </row>
    <row r="1524" spans="3:12" ht="36" x14ac:dyDescent="0.2">
      <c r="C1524" s="87"/>
      <c r="D1524" s="84"/>
      <c r="E1524" s="1" t="s">
        <v>75</v>
      </c>
      <c r="F1524" s="2"/>
      <c r="G1524" s="60">
        <v>336</v>
      </c>
      <c r="H1524" s="72" t="str">
        <f t="shared" si="25"/>
        <v xml:space="preserve"> </v>
      </c>
      <c r="I1524" s="11">
        <v>22.916666666666998</v>
      </c>
      <c r="J1524" s="3">
        <v>45.535714285714</v>
      </c>
      <c r="K1524" s="3">
        <v>22.321428571428999</v>
      </c>
      <c r="L1524" s="8">
        <v>9.2261904761900002</v>
      </c>
    </row>
    <row r="1525" spans="3:12" ht="36" x14ac:dyDescent="0.2">
      <c r="C1525" s="87"/>
      <c r="D1525" s="84"/>
      <c r="E1525" s="1" t="s">
        <v>76</v>
      </c>
      <c r="F1525" s="2"/>
      <c r="G1525" s="60">
        <v>411</v>
      </c>
      <c r="H1525" s="72" t="str">
        <f t="shared" si="25"/>
        <v xml:space="preserve"> </v>
      </c>
      <c r="I1525" s="11">
        <v>26.520681265206999</v>
      </c>
      <c r="J1525" s="3">
        <v>37.956204379562003</v>
      </c>
      <c r="K1525" s="3">
        <v>24.574209245742001</v>
      </c>
      <c r="L1525" s="8">
        <v>10.948905109489001</v>
      </c>
    </row>
    <row r="1526" spans="3:12" ht="36" x14ac:dyDescent="0.2">
      <c r="C1526" s="87"/>
      <c r="D1526" s="84"/>
      <c r="E1526" s="1" t="s">
        <v>77</v>
      </c>
      <c r="F1526" s="2"/>
      <c r="G1526" s="60">
        <v>425</v>
      </c>
      <c r="H1526" s="72" t="str">
        <f t="shared" si="25"/>
        <v xml:space="preserve"> </v>
      </c>
      <c r="I1526" s="11">
        <v>21.176470588234999</v>
      </c>
      <c r="J1526" s="3">
        <v>41.411764705882</v>
      </c>
      <c r="K1526" s="3">
        <v>26.117647058824002</v>
      </c>
      <c r="L1526" s="8">
        <v>11.294117647059</v>
      </c>
    </row>
    <row r="1527" spans="3:12" ht="36" x14ac:dyDescent="0.2">
      <c r="C1527" s="87"/>
      <c r="D1527" s="84"/>
      <c r="E1527" s="1" t="s">
        <v>78</v>
      </c>
      <c r="F1527" s="2"/>
      <c r="G1527" s="60">
        <v>328</v>
      </c>
      <c r="H1527" s="72" t="str">
        <f t="shared" si="25"/>
        <v xml:space="preserve"> </v>
      </c>
      <c r="I1527" s="11">
        <v>22.560975609755999</v>
      </c>
      <c r="J1527" s="3">
        <v>47.560975609755999</v>
      </c>
      <c r="K1527" s="3">
        <v>22.865853658536999</v>
      </c>
      <c r="L1527" s="8">
        <v>7.0121951219509997</v>
      </c>
    </row>
    <row r="1528" spans="3:12" ht="36" x14ac:dyDescent="0.2">
      <c r="C1528" s="87"/>
      <c r="D1528" s="84"/>
      <c r="E1528" s="1" t="s">
        <v>79</v>
      </c>
      <c r="F1528" s="2"/>
      <c r="G1528" s="60">
        <v>294</v>
      </c>
      <c r="H1528" s="72" t="str">
        <f t="shared" si="25"/>
        <v xml:space="preserve"> </v>
      </c>
      <c r="I1528" s="11">
        <v>30.952380952380999</v>
      </c>
      <c r="J1528" s="3">
        <v>44.557823129252</v>
      </c>
      <c r="K1528" s="3">
        <v>19.727891156462999</v>
      </c>
      <c r="L1528" s="8">
        <v>4.7619047619049999</v>
      </c>
    </row>
    <row r="1529" spans="3:12" ht="36" x14ac:dyDescent="0.2">
      <c r="C1529" s="87"/>
      <c r="D1529" s="84"/>
      <c r="E1529" s="1" t="s">
        <v>80</v>
      </c>
      <c r="F1529" s="2"/>
      <c r="G1529" s="60">
        <v>194</v>
      </c>
      <c r="H1529" s="72" t="str">
        <f t="shared" si="25"/>
        <v xml:space="preserve"> </v>
      </c>
      <c r="I1529" s="11">
        <v>29.381443298969</v>
      </c>
      <c r="J1529" s="3">
        <v>38.659793814433002</v>
      </c>
      <c r="K1529" s="3">
        <v>22.164948453608002</v>
      </c>
      <c r="L1529" s="8">
        <v>9.7938144329900005</v>
      </c>
    </row>
    <row r="1530" spans="3:12" ht="36" x14ac:dyDescent="0.2">
      <c r="C1530" s="87"/>
      <c r="D1530" s="84"/>
      <c r="E1530" s="1" t="s">
        <v>81</v>
      </c>
      <c r="F1530" s="2"/>
      <c r="G1530" s="60">
        <v>50</v>
      </c>
      <c r="H1530" s="72" t="str">
        <f t="shared" si="25"/>
        <v xml:space="preserve"> </v>
      </c>
      <c r="I1530" s="11">
        <v>32</v>
      </c>
      <c r="J1530" s="3">
        <v>42</v>
      </c>
      <c r="K1530" s="3">
        <v>20</v>
      </c>
      <c r="L1530" s="8">
        <v>6</v>
      </c>
    </row>
    <row r="1531" spans="3:12" ht="24" x14ac:dyDescent="0.2">
      <c r="C1531" s="87"/>
      <c r="D1531" s="84"/>
      <c r="E1531" s="1" t="s">
        <v>82</v>
      </c>
      <c r="F1531" s="2"/>
      <c r="G1531" s="60">
        <v>48</v>
      </c>
      <c r="H1531" s="72" t="str">
        <f t="shared" si="25"/>
        <v>*</v>
      </c>
      <c r="I1531" s="11">
        <v>35.416666666666998</v>
      </c>
      <c r="J1531" s="3">
        <v>43.75</v>
      </c>
      <c r="K1531" s="3">
        <v>16.666666666666998</v>
      </c>
      <c r="L1531" s="8">
        <v>4.166666666667</v>
      </c>
    </row>
    <row r="1532" spans="3:12" x14ac:dyDescent="0.2">
      <c r="C1532" s="87"/>
      <c r="D1532" s="84"/>
      <c r="E1532" s="1" t="s">
        <v>83</v>
      </c>
      <c r="F1532" s="2"/>
      <c r="G1532" s="60">
        <v>46</v>
      </c>
      <c r="H1532" s="72" t="str">
        <f t="shared" si="25"/>
        <v>*</v>
      </c>
      <c r="I1532" s="11">
        <v>15.217391304348</v>
      </c>
      <c r="J1532" s="3">
        <v>45.652173913043001</v>
      </c>
      <c r="K1532" s="3">
        <v>26.086956521739001</v>
      </c>
      <c r="L1532" s="8">
        <v>13.04347826087</v>
      </c>
    </row>
    <row r="1533" spans="3:12" x14ac:dyDescent="0.2">
      <c r="C1533" s="87"/>
      <c r="D1533" s="84"/>
      <c r="E1533" s="1" t="s">
        <v>32</v>
      </c>
      <c r="F1533" s="2"/>
      <c r="G1533" s="60">
        <v>65</v>
      </c>
      <c r="H1533" s="72" t="str">
        <f t="shared" si="25"/>
        <v xml:space="preserve"> </v>
      </c>
      <c r="I1533" s="11">
        <v>27.692307692307999</v>
      </c>
      <c r="J1533" s="3">
        <v>50.769230769231001</v>
      </c>
      <c r="K1533" s="3">
        <v>18.461538461538002</v>
      </c>
      <c r="L1533" s="8">
        <v>3.0769230769229998</v>
      </c>
    </row>
    <row r="1534" spans="3:12" x14ac:dyDescent="0.2">
      <c r="C1534" s="88" t="s">
        <v>84</v>
      </c>
      <c r="D1534" s="83" t="s">
        <v>17</v>
      </c>
      <c r="E1534" s="6" t="s">
        <v>85</v>
      </c>
      <c r="F1534" s="5"/>
      <c r="G1534" s="59">
        <v>315</v>
      </c>
      <c r="H1534" s="71" t="str">
        <f t="shared" si="25"/>
        <v xml:space="preserve"> </v>
      </c>
      <c r="I1534" s="12">
        <v>26.984126984126998</v>
      </c>
      <c r="J1534" s="4">
        <v>44.444444444444002</v>
      </c>
      <c r="K1534" s="4">
        <v>21.587301587302001</v>
      </c>
      <c r="L1534" s="13">
        <v>6.9841269841270002</v>
      </c>
    </row>
    <row r="1535" spans="3:12" x14ac:dyDescent="0.2">
      <c r="C1535" s="87"/>
      <c r="D1535" s="84"/>
      <c r="E1535" s="1" t="s">
        <v>86</v>
      </c>
      <c r="F1535" s="2"/>
      <c r="G1535" s="60">
        <v>493</v>
      </c>
      <c r="H1535" s="72" t="str">
        <f t="shared" si="25"/>
        <v xml:space="preserve"> </v>
      </c>
      <c r="I1535" s="11">
        <v>27.180527383367</v>
      </c>
      <c r="J1535" s="3">
        <v>42.596348884381001</v>
      </c>
      <c r="K1535" s="3">
        <v>22.109533468559999</v>
      </c>
      <c r="L1535" s="8">
        <v>8.1135902636920001</v>
      </c>
    </row>
    <row r="1536" spans="3:12" x14ac:dyDescent="0.2">
      <c r="C1536" s="87"/>
      <c r="D1536" s="84"/>
      <c r="E1536" s="1" t="s">
        <v>87</v>
      </c>
      <c r="F1536" s="2"/>
      <c r="G1536" s="60">
        <v>981</v>
      </c>
      <c r="H1536" s="72" t="str">
        <f t="shared" si="25"/>
        <v xml:space="preserve"> </v>
      </c>
      <c r="I1536" s="11">
        <v>22.935779816514</v>
      </c>
      <c r="J1536" s="3">
        <v>43.832823649337001</v>
      </c>
      <c r="K1536" s="3">
        <v>23.751274209990001</v>
      </c>
      <c r="L1536" s="8">
        <v>9.4801223241589998</v>
      </c>
    </row>
    <row r="1537" spans="2:12" x14ac:dyDescent="0.2">
      <c r="C1537" s="87"/>
      <c r="D1537" s="84"/>
      <c r="E1537" s="1" t="s">
        <v>88</v>
      </c>
      <c r="F1537" s="2"/>
      <c r="G1537" s="60">
        <v>525</v>
      </c>
      <c r="H1537" s="72" t="str">
        <f t="shared" si="25"/>
        <v xml:space="preserve"> </v>
      </c>
      <c r="I1537" s="11">
        <v>25.523809523810002</v>
      </c>
      <c r="J1537" s="3">
        <v>39.047619047619001</v>
      </c>
      <c r="K1537" s="3">
        <v>24.761904761905001</v>
      </c>
      <c r="L1537" s="8">
        <v>10.666666666667</v>
      </c>
    </row>
    <row r="1538" spans="2:12" x14ac:dyDescent="0.2">
      <c r="C1538" s="87"/>
      <c r="D1538" s="84"/>
      <c r="E1538" s="1" t="s">
        <v>89</v>
      </c>
      <c r="F1538" s="2"/>
      <c r="G1538" s="60">
        <v>113</v>
      </c>
      <c r="H1538" s="72" t="str">
        <f t="shared" si="25"/>
        <v xml:space="preserve"> </v>
      </c>
      <c r="I1538" s="11">
        <v>23.008849557522002</v>
      </c>
      <c r="J1538" s="3">
        <v>41.592920353982002</v>
      </c>
      <c r="K1538" s="3">
        <v>23.893805309735001</v>
      </c>
      <c r="L1538" s="8">
        <v>11.504424778761001</v>
      </c>
    </row>
    <row r="1539" spans="2:12" x14ac:dyDescent="0.2">
      <c r="C1539" s="87"/>
      <c r="D1539" s="84"/>
      <c r="E1539" s="1" t="s">
        <v>32</v>
      </c>
      <c r="F1539" s="2"/>
      <c r="G1539" s="60">
        <v>8</v>
      </c>
      <c r="H1539" s="72" t="str">
        <f t="shared" si="25"/>
        <v>*</v>
      </c>
      <c r="I1539" s="11">
        <v>50</v>
      </c>
      <c r="J1539" s="3">
        <v>50</v>
      </c>
      <c r="K1539" s="7">
        <v>0</v>
      </c>
      <c r="L1539" s="14">
        <v>0</v>
      </c>
    </row>
    <row r="1540" spans="2:12" ht="24" x14ac:dyDescent="0.2">
      <c r="C1540" s="88" t="s">
        <v>90</v>
      </c>
      <c r="D1540" s="83" t="s">
        <v>17</v>
      </c>
      <c r="E1540" s="6" t="s">
        <v>91</v>
      </c>
      <c r="F1540" s="5"/>
      <c r="G1540" s="59">
        <v>608</v>
      </c>
      <c r="H1540" s="71" t="str">
        <f t="shared" si="25"/>
        <v xml:space="preserve"> </v>
      </c>
      <c r="I1540" s="12">
        <v>100</v>
      </c>
      <c r="J1540" s="20">
        <v>0</v>
      </c>
      <c r="K1540" s="20">
        <v>0</v>
      </c>
      <c r="L1540" s="27">
        <v>0</v>
      </c>
    </row>
    <row r="1541" spans="2:12" ht="24" x14ac:dyDescent="0.2">
      <c r="C1541" s="87"/>
      <c r="D1541" s="84"/>
      <c r="E1541" s="1" t="s">
        <v>92</v>
      </c>
      <c r="F1541" s="2"/>
      <c r="G1541" s="60">
        <v>1036</v>
      </c>
      <c r="H1541" s="72" t="str">
        <f t="shared" si="25"/>
        <v xml:space="preserve"> </v>
      </c>
      <c r="I1541" s="21">
        <v>0</v>
      </c>
      <c r="J1541" s="3">
        <v>100</v>
      </c>
      <c r="K1541" s="7">
        <v>0</v>
      </c>
      <c r="L1541" s="14">
        <v>0</v>
      </c>
    </row>
    <row r="1542" spans="2:12" ht="24" x14ac:dyDescent="0.2">
      <c r="C1542" s="87"/>
      <c r="D1542" s="84"/>
      <c r="E1542" s="1" t="s">
        <v>93</v>
      </c>
      <c r="F1542" s="2"/>
      <c r="G1542" s="60">
        <v>567</v>
      </c>
      <c r="H1542" s="72" t="str">
        <f t="shared" si="25"/>
        <v xml:space="preserve"> </v>
      </c>
      <c r="I1542" s="21">
        <v>0</v>
      </c>
      <c r="J1542" s="7">
        <v>0</v>
      </c>
      <c r="K1542" s="3">
        <v>100</v>
      </c>
      <c r="L1542" s="14">
        <v>0</v>
      </c>
    </row>
    <row r="1543" spans="2:12" x14ac:dyDescent="0.2">
      <c r="C1543" s="87"/>
      <c r="D1543" s="84"/>
      <c r="E1543" s="1" t="s">
        <v>94</v>
      </c>
      <c r="F1543" s="2"/>
      <c r="G1543" s="60">
        <v>224</v>
      </c>
      <c r="H1543" s="72" t="str">
        <f t="shared" si="25"/>
        <v xml:space="preserve"> </v>
      </c>
      <c r="I1543" s="21">
        <v>0</v>
      </c>
      <c r="J1543" s="7">
        <v>0</v>
      </c>
      <c r="K1543" s="7">
        <v>0</v>
      </c>
      <c r="L1543" s="8">
        <v>100</v>
      </c>
    </row>
    <row r="1544" spans="2:12" x14ac:dyDescent="0.2">
      <c r="C1544" s="88" t="s">
        <v>95</v>
      </c>
      <c r="D1544" s="83" t="s">
        <v>17</v>
      </c>
      <c r="E1544" s="6" t="s">
        <v>96</v>
      </c>
      <c r="F1544" s="5"/>
      <c r="G1544" s="59">
        <v>308</v>
      </c>
      <c r="H1544" s="71" t="str">
        <f t="shared" si="25"/>
        <v xml:space="preserve"> </v>
      </c>
      <c r="I1544" s="12">
        <v>14.61038961039</v>
      </c>
      <c r="J1544" s="4">
        <v>41.883116883116998</v>
      </c>
      <c r="K1544" s="4">
        <v>23.051948051947999</v>
      </c>
      <c r="L1544" s="13">
        <v>20.454545454544999</v>
      </c>
    </row>
    <row r="1545" spans="2:12" x14ac:dyDescent="0.2">
      <c r="C1545" s="89"/>
      <c r="D1545" s="84"/>
      <c r="E1545" s="1" t="s">
        <v>97</v>
      </c>
      <c r="F1545" s="2"/>
      <c r="G1545" s="60">
        <v>728</v>
      </c>
      <c r="H1545" s="72" t="str">
        <f t="shared" si="25"/>
        <v xml:space="preserve"> </v>
      </c>
      <c r="I1545" s="11">
        <v>36.401098901098997</v>
      </c>
      <c r="J1545" s="3">
        <v>46.291208791209002</v>
      </c>
      <c r="K1545" s="3">
        <v>13.049450549451</v>
      </c>
      <c r="L1545" s="8">
        <v>4.2582417582419998</v>
      </c>
    </row>
    <row r="1546" spans="2:12" ht="24" x14ac:dyDescent="0.2">
      <c r="C1546" s="89"/>
      <c r="D1546" s="84"/>
      <c r="E1546" s="1" t="s">
        <v>98</v>
      </c>
      <c r="F1546" s="2"/>
      <c r="G1546" s="60">
        <v>474</v>
      </c>
      <c r="H1546" s="72" t="str">
        <f t="shared" si="25"/>
        <v xml:space="preserve"> </v>
      </c>
      <c r="I1546" s="11">
        <v>19.198312236286998</v>
      </c>
      <c r="J1546" s="3">
        <v>38.396624472573997</v>
      </c>
      <c r="K1546" s="3">
        <v>32.911392405062998</v>
      </c>
      <c r="L1546" s="8">
        <v>9.493670886076</v>
      </c>
    </row>
    <row r="1547" spans="2:12" x14ac:dyDescent="0.2">
      <c r="C1547" s="89"/>
      <c r="D1547" s="84"/>
      <c r="E1547" s="1" t="s">
        <v>99</v>
      </c>
      <c r="F1547" s="2"/>
      <c r="G1547" s="60">
        <v>402</v>
      </c>
      <c r="H1547" s="72" t="str">
        <f t="shared" si="25"/>
        <v xml:space="preserve"> </v>
      </c>
      <c r="I1547" s="11">
        <v>27.860696517413</v>
      </c>
      <c r="J1547" s="3">
        <v>42.786069651741002</v>
      </c>
      <c r="K1547" s="3">
        <v>22.636815920398</v>
      </c>
      <c r="L1547" s="8">
        <v>6.7164179104480004</v>
      </c>
    </row>
    <row r="1548" spans="2:12" x14ac:dyDescent="0.2">
      <c r="C1548" s="89"/>
      <c r="D1548" s="84"/>
      <c r="E1548" s="1" t="s">
        <v>100</v>
      </c>
      <c r="F1548" s="2"/>
      <c r="G1548" s="60">
        <v>231</v>
      </c>
      <c r="H1548" s="72" t="str">
        <f t="shared" si="25"/>
        <v xml:space="preserve"> </v>
      </c>
      <c r="I1548" s="11">
        <v>15.151515151515</v>
      </c>
      <c r="J1548" s="3">
        <v>49.350649350649</v>
      </c>
      <c r="K1548" s="3">
        <v>25.108225108225</v>
      </c>
      <c r="L1548" s="8">
        <v>10.38961038961</v>
      </c>
    </row>
    <row r="1549" spans="2:12" x14ac:dyDescent="0.2">
      <c r="C1549" s="90"/>
      <c r="D1549" s="85"/>
      <c r="E1549" s="29" t="s">
        <v>101</v>
      </c>
      <c r="F1549" s="28"/>
      <c r="G1549" s="61">
        <v>292</v>
      </c>
      <c r="H1549" s="73" t="str">
        <f t="shared" si="25"/>
        <v xml:space="preserve"> </v>
      </c>
      <c r="I1549" s="35">
        <v>20.547945205478999</v>
      </c>
      <c r="J1549" s="16">
        <v>34.931506849314999</v>
      </c>
      <c r="K1549" s="16">
        <v>32.876712328766999</v>
      </c>
      <c r="L1549" s="36">
        <v>11.643835616438</v>
      </c>
    </row>
    <row r="1550" spans="2:12" x14ac:dyDescent="0.2">
      <c r="G1550" s="62"/>
      <c r="H1550" s="74"/>
    </row>
    <row r="1551" spans="2:12" x14ac:dyDescent="0.2">
      <c r="B1551" s="25" t="str">
        <f xml:space="preserve"> HYPERLINK("#'目次'!B20", "[14]")</f>
        <v>[14]</v>
      </c>
      <c r="C1551" s="17" t="s">
        <v>165</v>
      </c>
      <c r="G1551" s="62"/>
      <c r="H1551" s="74"/>
    </row>
    <row r="1552" spans="2:12" x14ac:dyDescent="0.2">
      <c r="G1552" s="62"/>
      <c r="H1552" s="74"/>
    </row>
    <row r="1553" spans="3:14" x14ac:dyDescent="0.2">
      <c r="G1553" s="62"/>
      <c r="H1553" s="74"/>
    </row>
    <row r="1554" spans="3:14" x14ac:dyDescent="0.2">
      <c r="C1554" s="17" t="s">
        <v>12</v>
      </c>
      <c r="G1554" s="62"/>
      <c r="H1554" s="74"/>
    </row>
    <row r="1555" spans="3:14" ht="36" x14ac:dyDescent="0.2">
      <c r="C1555" s="91"/>
      <c r="D1555" s="92"/>
      <c r="E1555" s="92"/>
      <c r="F1555" s="92"/>
      <c r="G1555" s="56" t="s">
        <v>13</v>
      </c>
      <c r="H1555" s="68"/>
      <c r="I1555" s="22" t="s">
        <v>96</v>
      </c>
      <c r="J1555" s="10" t="s">
        <v>97</v>
      </c>
      <c r="K1555" s="10" t="s">
        <v>98</v>
      </c>
      <c r="L1555" s="10" t="s">
        <v>99</v>
      </c>
      <c r="M1555" s="10" t="s">
        <v>100</v>
      </c>
      <c r="N1555" s="23" t="s">
        <v>101</v>
      </c>
    </row>
    <row r="1556" spans="3:14" x14ac:dyDescent="0.2">
      <c r="C1556" s="93"/>
      <c r="D1556" s="94"/>
      <c r="E1556" s="94"/>
      <c r="F1556" s="94"/>
      <c r="G1556" s="57"/>
      <c r="H1556" s="69"/>
      <c r="I1556" s="26"/>
      <c r="J1556" s="9"/>
      <c r="K1556" s="9"/>
      <c r="L1556" s="9"/>
      <c r="M1556" s="9"/>
      <c r="N1556" s="24"/>
    </row>
    <row r="1557" spans="3:14" x14ac:dyDescent="0.2">
      <c r="C1557" s="31"/>
      <c r="D1557" s="33"/>
      <c r="E1557" s="32" t="s">
        <v>13</v>
      </c>
      <c r="F1557" s="30"/>
      <c r="G1557" s="58">
        <v>2435</v>
      </c>
      <c r="H1557" s="70" t="str">
        <f t="shared" ref="H1557:H1620" si="26">IF(G1557&lt;49,"*"," ")</f>
        <v xml:space="preserve"> </v>
      </c>
      <c r="I1557" s="15">
        <v>12.648870636550001</v>
      </c>
      <c r="J1557" s="15">
        <v>29.897330595483002</v>
      </c>
      <c r="K1557" s="15">
        <v>19.466119096509001</v>
      </c>
      <c r="L1557" s="15">
        <v>16.509240246407</v>
      </c>
      <c r="M1557" s="15">
        <v>9.4866529774129997</v>
      </c>
      <c r="N1557" s="34">
        <v>11.991786447639001</v>
      </c>
    </row>
    <row r="1558" spans="3:14" x14ac:dyDescent="0.2">
      <c r="C1558" s="86" t="s">
        <v>16</v>
      </c>
      <c r="D1558" s="83" t="s">
        <v>17</v>
      </c>
      <c r="E1558" s="6" t="s">
        <v>14</v>
      </c>
      <c r="F1558" s="5"/>
      <c r="G1558" s="59">
        <v>1188</v>
      </c>
      <c r="H1558" s="71" t="str">
        <f t="shared" si="26"/>
        <v xml:space="preserve"> </v>
      </c>
      <c r="I1558" s="12">
        <v>13.299663299663001</v>
      </c>
      <c r="J1558" s="4">
        <v>31.397306397306</v>
      </c>
      <c r="K1558" s="4">
        <v>18.939393939394002</v>
      </c>
      <c r="L1558" s="4">
        <v>15.235690235690001</v>
      </c>
      <c r="M1558" s="4">
        <v>9.6801346801349997</v>
      </c>
      <c r="N1558" s="13">
        <v>11.447811447811</v>
      </c>
    </row>
    <row r="1559" spans="3:14" x14ac:dyDescent="0.2">
      <c r="C1559" s="87"/>
      <c r="D1559" s="84"/>
      <c r="E1559" s="1" t="s">
        <v>15</v>
      </c>
      <c r="F1559" s="2"/>
      <c r="G1559" s="60">
        <v>1247</v>
      </c>
      <c r="H1559" s="72" t="str">
        <f t="shared" si="26"/>
        <v xml:space="preserve"> </v>
      </c>
      <c r="I1559" s="11">
        <v>12.028869286287</v>
      </c>
      <c r="J1559" s="3">
        <v>28.468323977546</v>
      </c>
      <c r="K1559" s="3">
        <v>19.967923015237002</v>
      </c>
      <c r="L1559" s="3">
        <v>17.722534081795999</v>
      </c>
      <c r="M1559" s="3">
        <v>9.3023255813949994</v>
      </c>
      <c r="N1559" s="8">
        <v>12.510024057739001</v>
      </c>
    </row>
    <row r="1560" spans="3:14" x14ac:dyDescent="0.2">
      <c r="C1560" s="88" t="s">
        <v>18</v>
      </c>
      <c r="D1560" s="88" t="s">
        <v>19</v>
      </c>
      <c r="E1560" s="6" t="s">
        <v>20</v>
      </c>
      <c r="F1560" s="5"/>
      <c r="G1560" s="59">
        <v>386</v>
      </c>
      <c r="H1560" s="71" t="str">
        <f t="shared" si="26"/>
        <v xml:space="preserve"> </v>
      </c>
      <c r="I1560" s="12">
        <v>11.139896373057001</v>
      </c>
      <c r="J1560" s="4">
        <v>34.196891191710002</v>
      </c>
      <c r="K1560" s="4">
        <v>16.321243523315999</v>
      </c>
      <c r="L1560" s="4">
        <v>17.098445595855001</v>
      </c>
      <c r="M1560" s="4">
        <v>8.2901554404150009</v>
      </c>
      <c r="N1560" s="13">
        <v>12.953367875648</v>
      </c>
    </row>
    <row r="1561" spans="3:14" x14ac:dyDescent="0.2">
      <c r="C1561" s="87"/>
      <c r="D1561" s="89"/>
      <c r="E1561" s="1" t="s">
        <v>21</v>
      </c>
      <c r="F1561" s="2"/>
      <c r="G1561" s="60">
        <v>484</v>
      </c>
      <c r="H1561" s="72" t="str">
        <f t="shared" si="26"/>
        <v xml:space="preserve"> </v>
      </c>
      <c r="I1561" s="11">
        <v>14.04958677686</v>
      </c>
      <c r="J1561" s="3">
        <v>27.479338842975</v>
      </c>
      <c r="K1561" s="3">
        <v>18.801652892562</v>
      </c>
      <c r="L1561" s="3">
        <v>15.702479338843</v>
      </c>
      <c r="M1561" s="3">
        <v>10.95041322314</v>
      </c>
      <c r="N1561" s="8">
        <v>13.016528925619999</v>
      </c>
    </row>
    <row r="1562" spans="3:14" x14ac:dyDescent="0.2">
      <c r="C1562" s="87"/>
      <c r="D1562" s="89"/>
      <c r="E1562" s="1" t="s">
        <v>22</v>
      </c>
      <c r="F1562" s="2"/>
      <c r="G1562" s="60">
        <v>626</v>
      </c>
      <c r="H1562" s="72" t="str">
        <f t="shared" si="26"/>
        <v xml:space="preserve"> </v>
      </c>
      <c r="I1562" s="11">
        <v>13.578274760383</v>
      </c>
      <c r="J1562" s="3">
        <v>31.309904153354999</v>
      </c>
      <c r="K1562" s="3">
        <v>16.453674121405999</v>
      </c>
      <c r="L1562" s="3">
        <v>16.932907348242999</v>
      </c>
      <c r="M1562" s="3">
        <v>8.7859424920129996</v>
      </c>
      <c r="N1562" s="8">
        <v>12.939297124601</v>
      </c>
    </row>
    <row r="1563" spans="3:14" x14ac:dyDescent="0.2">
      <c r="C1563" s="87"/>
      <c r="D1563" s="89"/>
      <c r="E1563" s="1" t="s">
        <v>23</v>
      </c>
      <c r="F1563" s="2"/>
      <c r="G1563" s="60">
        <v>400</v>
      </c>
      <c r="H1563" s="72" t="str">
        <f t="shared" si="26"/>
        <v xml:space="preserve"> </v>
      </c>
      <c r="I1563" s="11">
        <v>11.25</v>
      </c>
      <c r="J1563" s="3">
        <v>32</v>
      </c>
      <c r="K1563" s="3">
        <v>22.25</v>
      </c>
      <c r="L1563" s="3">
        <v>14</v>
      </c>
      <c r="M1563" s="3">
        <v>9.75</v>
      </c>
      <c r="N1563" s="8">
        <v>10.75</v>
      </c>
    </row>
    <row r="1564" spans="3:14" x14ac:dyDescent="0.2">
      <c r="C1564" s="87"/>
      <c r="D1564" s="89"/>
      <c r="E1564" s="1" t="s">
        <v>24</v>
      </c>
      <c r="F1564" s="2"/>
      <c r="G1564" s="60">
        <v>539</v>
      </c>
      <c r="H1564" s="72" t="str">
        <f t="shared" si="26"/>
        <v xml:space="preserve"> </v>
      </c>
      <c r="I1564" s="11">
        <v>12.430426716141</v>
      </c>
      <c r="J1564" s="3">
        <v>25.788497217069001</v>
      </c>
      <c r="K1564" s="3">
        <v>23.747680890538</v>
      </c>
      <c r="L1564" s="3">
        <v>18.181818181817999</v>
      </c>
      <c r="M1564" s="3">
        <v>9.6474953617810009</v>
      </c>
      <c r="N1564" s="8">
        <v>10.204081632653001</v>
      </c>
    </row>
    <row r="1565" spans="3:14" x14ac:dyDescent="0.2">
      <c r="C1565" s="87"/>
      <c r="D1565" s="89"/>
      <c r="E1565" s="1" t="s">
        <v>25</v>
      </c>
      <c r="F1565" s="2"/>
      <c r="G1565" s="60">
        <v>2049</v>
      </c>
      <c r="H1565" s="72" t="str">
        <f t="shared" si="26"/>
        <v xml:space="preserve"> </v>
      </c>
      <c r="I1565" s="11">
        <v>12.933138116154</v>
      </c>
      <c r="J1565" s="3">
        <v>29.087359687652999</v>
      </c>
      <c r="K1565" s="3">
        <v>20.058565153734001</v>
      </c>
      <c r="L1565" s="3">
        <v>16.398243045388</v>
      </c>
      <c r="M1565" s="3">
        <v>9.7120546608100007</v>
      </c>
      <c r="N1565" s="8">
        <v>11.810639336262</v>
      </c>
    </row>
    <row r="1566" spans="3:14" x14ac:dyDescent="0.2">
      <c r="C1566" s="87"/>
      <c r="D1566" s="89"/>
      <c r="E1566" s="1" t="s">
        <v>26</v>
      </c>
      <c r="F1566" s="2"/>
      <c r="G1566" s="60">
        <v>939</v>
      </c>
      <c r="H1566" s="72" t="str">
        <f t="shared" si="26"/>
        <v xml:space="preserve"> </v>
      </c>
      <c r="I1566" s="11">
        <v>11.927582534611</v>
      </c>
      <c r="J1566" s="3">
        <v>28.434504792332</v>
      </c>
      <c r="K1566" s="3">
        <v>23.109691160809</v>
      </c>
      <c r="L1566" s="3">
        <v>16.400425985091001</v>
      </c>
      <c r="M1566" s="3">
        <v>9.6911608093720005</v>
      </c>
      <c r="N1566" s="8">
        <v>10.436634717784999</v>
      </c>
    </row>
    <row r="1567" spans="3:14" x14ac:dyDescent="0.2">
      <c r="C1567" s="87"/>
      <c r="D1567" s="88" t="s">
        <v>14</v>
      </c>
      <c r="E1567" s="6" t="s">
        <v>20</v>
      </c>
      <c r="F1567" s="5"/>
      <c r="G1567" s="59">
        <v>204</v>
      </c>
      <c r="H1567" s="71" t="str">
        <f t="shared" si="26"/>
        <v xml:space="preserve"> </v>
      </c>
      <c r="I1567" s="12">
        <v>11.764705882353001</v>
      </c>
      <c r="J1567" s="4">
        <v>36.764705882352999</v>
      </c>
      <c r="K1567" s="4">
        <v>12.254901960784</v>
      </c>
      <c r="L1567" s="4">
        <v>18.137254901961001</v>
      </c>
      <c r="M1567" s="4">
        <v>10.294117647059</v>
      </c>
      <c r="N1567" s="13">
        <v>10.78431372549</v>
      </c>
    </row>
    <row r="1568" spans="3:14" x14ac:dyDescent="0.2">
      <c r="C1568" s="87"/>
      <c r="D1568" s="89"/>
      <c r="E1568" s="1" t="s">
        <v>21</v>
      </c>
      <c r="F1568" s="2"/>
      <c r="G1568" s="60">
        <v>254</v>
      </c>
      <c r="H1568" s="72" t="str">
        <f t="shared" si="26"/>
        <v xml:space="preserve"> </v>
      </c>
      <c r="I1568" s="11">
        <v>14.960629921260001</v>
      </c>
      <c r="J1568" s="3">
        <v>28.346456692913002</v>
      </c>
      <c r="K1568" s="3">
        <v>20.078740157479999</v>
      </c>
      <c r="L1568" s="3">
        <v>13.779527559054999</v>
      </c>
      <c r="M1568" s="3">
        <v>10.629921259843</v>
      </c>
      <c r="N1568" s="8">
        <v>12.204724409449</v>
      </c>
    </row>
    <row r="1569" spans="3:14" x14ac:dyDescent="0.2">
      <c r="C1569" s="87"/>
      <c r="D1569" s="89"/>
      <c r="E1569" s="1" t="s">
        <v>22</v>
      </c>
      <c r="F1569" s="2"/>
      <c r="G1569" s="60">
        <v>311</v>
      </c>
      <c r="H1569" s="72" t="str">
        <f t="shared" si="26"/>
        <v xml:space="preserve"> </v>
      </c>
      <c r="I1569" s="11">
        <v>13.183279742765</v>
      </c>
      <c r="J1569" s="3">
        <v>30.546623794212</v>
      </c>
      <c r="K1569" s="3">
        <v>15.434083601286</v>
      </c>
      <c r="L1569" s="3">
        <v>18.649517684887002</v>
      </c>
      <c r="M1569" s="3">
        <v>9.324758842444</v>
      </c>
      <c r="N1569" s="8">
        <v>12.861736334405</v>
      </c>
    </row>
    <row r="1570" spans="3:14" x14ac:dyDescent="0.2">
      <c r="C1570" s="87"/>
      <c r="D1570" s="89"/>
      <c r="E1570" s="1" t="s">
        <v>23</v>
      </c>
      <c r="F1570" s="2"/>
      <c r="G1570" s="60">
        <v>202</v>
      </c>
      <c r="H1570" s="72" t="str">
        <f t="shared" si="26"/>
        <v xml:space="preserve"> </v>
      </c>
      <c r="I1570" s="11">
        <v>12.871287128713</v>
      </c>
      <c r="J1570" s="3">
        <v>36.138613861385998</v>
      </c>
      <c r="K1570" s="3">
        <v>23.762376237624</v>
      </c>
      <c r="L1570" s="3">
        <v>8.4158415841580005</v>
      </c>
      <c r="M1570" s="3">
        <v>8.4158415841580005</v>
      </c>
      <c r="N1570" s="8">
        <v>10.39603960396</v>
      </c>
    </row>
    <row r="1571" spans="3:14" x14ac:dyDescent="0.2">
      <c r="C1571" s="87"/>
      <c r="D1571" s="89"/>
      <c r="E1571" s="1" t="s">
        <v>24</v>
      </c>
      <c r="F1571" s="2"/>
      <c r="G1571" s="60">
        <v>217</v>
      </c>
      <c r="H1571" s="72" t="str">
        <f t="shared" si="26"/>
        <v xml:space="preserve"> </v>
      </c>
      <c r="I1571" s="11">
        <v>13.364055299539</v>
      </c>
      <c r="J1571" s="3">
        <v>26.728110599078001</v>
      </c>
      <c r="K1571" s="3">
        <v>24.423963133640999</v>
      </c>
      <c r="L1571" s="3">
        <v>15.668202764977</v>
      </c>
      <c r="M1571" s="3">
        <v>9.6774193548389995</v>
      </c>
      <c r="N1571" s="8">
        <v>10.138248847926</v>
      </c>
    </row>
    <row r="1572" spans="3:14" x14ac:dyDescent="0.2">
      <c r="C1572" s="87"/>
      <c r="D1572" s="89"/>
      <c r="E1572" s="1" t="s">
        <v>25</v>
      </c>
      <c r="F1572" s="2"/>
      <c r="G1572" s="60">
        <v>984</v>
      </c>
      <c r="H1572" s="72" t="str">
        <f t="shared" si="26"/>
        <v xml:space="preserve"> </v>
      </c>
      <c r="I1572" s="11">
        <v>13.617886178861999</v>
      </c>
      <c r="J1572" s="3">
        <v>30.284552845528001</v>
      </c>
      <c r="K1572" s="3">
        <v>20.325203252032999</v>
      </c>
      <c r="L1572" s="3">
        <v>14.634146341463</v>
      </c>
      <c r="M1572" s="3">
        <v>9.5528455284550002</v>
      </c>
      <c r="N1572" s="8">
        <v>11.585365853659001</v>
      </c>
    </row>
    <row r="1573" spans="3:14" x14ac:dyDescent="0.2">
      <c r="C1573" s="87"/>
      <c r="D1573" s="89"/>
      <c r="E1573" s="1" t="s">
        <v>26</v>
      </c>
      <c r="F1573" s="2"/>
      <c r="G1573" s="60">
        <v>419</v>
      </c>
      <c r="H1573" s="72" t="str">
        <f t="shared" si="26"/>
        <v xml:space="preserve"> </v>
      </c>
      <c r="I1573" s="11">
        <v>13.126491646778</v>
      </c>
      <c r="J1573" s="3">
        <v>31.264916467780001</v>
      </c>
      <c r="K1573" s="3">
        <v>24.105011933174001</v>
      </c>
      <c r="L1573" s="3">
        <v>12.171837708830999</v>
      </c>
      <c r="M1573" s="3">
        <v>9.0692124105010006</v>
      </c>
      <c r="N1573" s="8">
        <v>10.262529832936</v>
      </c>
    </row>
    <row r="1574" spans="3:14" x14ac:dyDescent="0.2">
      <c r="C1574" s="87"/>
      <c r="D1574" s="88" t="s">
        <v>15</v>
      </c>
      <c r="E1574" s="6" t="s">
        <v>20</v>
      </c>
      <c r="F1574" s="5"/>
      <c r="G1574" s="59">
        <v>182</v>
      </c>
      <c r="H1574" s="71" t="str">
        <f t="shared" si="26"/>
        <v xml:space="preserve"> </v>
      </c>
      <c r="I1574" s="12">
        <v>10.439560439559999</v>
      </c>
      <c r="J1574" s="4">
        <v>31.318681318681001</v>
      </c>
      <c r="K1574" s="4">
        <v>20.879120879121</v>
      </c>
      <c r="L1574" s="4">
        <v>15.934065934066</v>
      </c>
      <c r="M1574" s="4">
        <v>6.0439560439560003</v>
      </c>
      <c r="N1574" s="13">
        <v>15.384615384615</v>
      </c>
    </row>
    <row r="1575" spans="3:14" x14ac:dyDescent="0.2">
      <c r="C1575" s="87"/>
      <c r="D1575" s="89"/>
      <c r="E1575" s="1" t="s">
        <v>21</v>
      </c>
      <c r="F1575" s="2"/>
      <c r="G1575" s="60">
        <v>230</v>
      </c>
      <c r="H1575" s="72" t="str">
        <f t="shared" si="26"/>
        <v xml:space="preserve"> </v>
      </c>
      <c r="I1575" s="11">
        <v>13.04347826087</v>
      </c>
      <c r="J1575" s="3">
        <v>26.521739130435002</v>
      </c>
      <c r="K1575" s="3">
        <v>17.391304347826001</v>
      </c>
      <c r="L1575" s="3">
        <v>17.826086956522001</v>
      </c>
      <c r="M1575" s="3">
        <v>11.304347826087</v>
      </c>
      <c r="N1575" s="8">
        <v>13.913043478261001</v>
      </c>
    </row>
    <row r="1576" spans="3:14" x14ac:dyDescent="0.2">
      <c r="C1576" s="87"/>
      <c r="D1576" s="89"/>
      <c r="E1576" s="1" t="s">
        <v>22</v>
      </c>
      <c r="F1576" s="2"/>
      <c r="G1576" s="60">
        <v>315</v>
      </c>
      <c r="H1576" s="72" t="str">
        <f t="shared" si="26"/>
        <v xml:space="preserve"> </v>
      </c>
      <c r="I1576" s="11">
        <v>13.968253968254</v>
      </c>
      <c r="J1576" s="3">
        <v>32.063492063491999</v>
      </c>
      <c r="K1576" s="3">
        <v>17.460317460317</v>
      </c>
      <c r="L1576" s="3">
        <v>15.238095238094999</v>
      </c>
      <c r="M1576" s="3">
        <v>8.2539682539680008</v>
      </c>
      <c r="N1576" s="8">
        <v>13.015873015873</v>
      </c>
    </row>
    <row r="1577" spans="3:14" x14ac:dyDescent="0.2">
      <c r="C1577" s="87"/>
      <c r="D1577" s="89"/>
      <c r="E1577" s="1" t="s">
        <v>23</v>
      </c>
      <c r="F1577" s="2"/>
      <c r="G1577" s="60">
        <v>198</v>
      </c>
      <c r="H1577" s="72" t="str">
        <f t="shared" si="26"/>
        <v xml:space="preserve"> </v>
      </c>
      <c r="I1577" s="11">
        <v>9.5959595959600001</v>
      </c>
      <c r="J1577" s="3">
        <v>27.777777777777999</v>
      </c>
      <c r="K1577" s="3">
        <v>20.707070707071001</v>
      </c>
      <c r="L1577" s="3">
        <v>19.696969696970001</v>
      </c>
      <c r="M1577" s="3">
        <v>11.111111111111001</v>
      </c>
      <c r="N1577" s="8">
        <v>11.111111111111001</v>
      </c>
    </row>
    <row r="1578" spans="3:14" x14ac:dyDescent="0.2">
      <c r="C1578" s="87"/>
      <c r="D1578" s="89"/>
      <c r="E1578" s="1" t="s">
        <v>24</v>
      </c>
      <c r="F1578" s="2"/>
      <c r="G1578" s="60">
        <v>322</v>
      </c>
      <c r="H1578" s="72" t="str">
        <f t="shared" si="26"/>
        <v xml:space="preserve"> </v>
      </c>
      <c r="I1578" s="11">
        <v>11.801242236025001</v>
      </c>
      <c r="J1578" s="3">
        <v>25.155279503106001</v>
      </c>
      <c r="K1578" s="3">
        <v>23.291925465839</v>
      </c>
      <c r="L1578" s="3">
        <v>19.875776397515999</v>
      </c>
      <c r="M1578" s="3">
        <v>9.6273291925470001</v>
      </c>
      <c r="N1578" s="8">
        <v>10.248447204969001</v>
      </c>
    </row>
    <row r="1579" spans="3:14" x14ac:dyDescent="0.2">
      <c r="C1579" s="87"/>
      <c r="D1579" s="89"/>
      <c r="E1579" s="1" t="s">
        <v>25</v>
      </c>
      <c r="F1579" s="2"/>
      <c r="G1579" s="60">
        <v>1065</v>
      </c>
      <c r="H1579" s="72" t="str">
        <f t="shared" si="26"/>
        <v xml:space="preserve"> </v>
      </c>
      <c r="I1579" s="11">
        <v>12.300469483568</v>
      </c>
      <c r="J1579" s="3">
        <v>27.981220657276999</v>
      </c>
      <c r="K1579" s="3">
        <v>19.812206572769998</v>
      </c>
      <c r="L1579" s="3">
        <v>18.028169014085002</v>
      </c>
      <c r="M1579" s="3">
        <v>9.8591549295770005</v>
      </c>
      <c r="N1579" s="8">
        <v>12.018779342723001</v>
      </c>
    </row>
    <row r="1580" spans="3:14" x14ac:dyDescent="0.2">
      <c r="C1580" s="87"/>
      <c r="D1580" s="89"/>
      <c r="E1580" s="1" t="s">
        <v>26</v>
      </c>
      <c r="F1580" s="2"/>
      <c r="G1580" s="60">
        <v>520</v>
      </c>
      <c r="H1580" s="72" t="str">
        <f t="shared" si="26"/>
        <v xml:space="preserve"> </v>
      </c>
      <c r="I1580" s="11">
        <v>10.961538461538</v>
      </c>
      <c r="J1580" s="3">
        <v>26.153846153846001</v>
      </c>
      <c r="K1580" s="3">
        <v>22.307692307692001</v>
      </c>
      <c r="L1580" s="3">
        <v>19.807692307692001</v>
      </c>
      <c r="M1580" s="3">
        <v>10.192307692308001</v>
      </c>
      <c r="N1580" s="8">
        <v>10.576923076923</v>
      </c>
    </row>
    <row r="1581" spans="3:14" x14ac:dyDescent="0.2">
      <c r="C1581" s="88" t="s">
        <v>27</v>
      </c>
      <c r="D1581" s="88" t="s">
        <v>19</v>
      </c>
      <c r="E1581" s="6" t="s">
        <v>28</v>
      </c>
      <c r="F1581" s="5"/>
      <c r="G1581" s="59">
        <v>147</v>
      </c>
      <c r="H1581" s="71" t="str">
        <f t="shared" si="26"/>
        <v xml:space="preserve"> </v>
      </c>
      <c r="I1581" s="12">
        <v>11.564625850340001</v>
      </c>
      <c r="J1581" s="4">
        <v>27.210884353741001</v>
      </c>
      <c r="K1581" s="4">
        <v>10.884353741497</v>
      </c>
      <c r="L1581" s="4">
        <v>22.448979591836999</v>
      </c>
      <c r="M1581" s="4">
        <v>10.204081632653001</v>
      </c>
      <c r="N1581" s="13">
        <v>17.687074829932001</v>
      </c>
    </row>
    <row r="1582" spans="3:14" ht="24" x14ac:dyDescent="0.2">
      <c r="C1582" s="87"/>
      <c r="D1582" s="89"/>
      <c r="E1582" s="1" t="s">
        <v>29</v>
      </c>
      <c r="F1582" s="2"/>
      <c r="G1582" s="60">
        <v>1706</v>
      </c>
      <c r="H1582" s="72" t="str">
        <f t="shared" si="26"/>
        <v xml:space="preserve"> </v>
      </c>
      <c r="I1582" s="11">
        <v>12.543962485346</v>
      </c>
      <c r="J1582" s="3">
        <v>29.835873388042</v>
      </c>
      <c r="K1582" s="3">
        <v>21.101992966002001</v>
      </c>
      <c r="L1582" s="3">
        <v>15.592028135991001</v>
      </c>
      <c r="M1582" s="3">
        <v>9.1441969519339992</v>
      </c>
      <c r="N1582" s="8">
        <v>11.781946072685001</v>
      </c>
    </row>
    <row r="1583" spans="3:14" ht="24" x14ac:dyDescent="0.2">
      <c r="C1583" s="87"/>
      <c r="D1583" s="89"/>
      <c r="E1583" s="1" t="s">
        <v>30</v>
      </c>
      <c r="F1583" s="2"/>
      <c r="G1583" s="60">
        <v>137</v>
      </c>
      <c r="H1583" s="72" t="str">
        <f t="shared" si="26"/>
        <v xml:space="preserve"> </v>
      </c>
      <c r="I1583" s="11">
        <v>15.328467153285001</v>
      </c>
      <c r="J1583" s="3">
        <v>33.576642335766003</v>
      </c>
      <c r="K1583" s="3">
        <v>13.138686131387001</v>
      </c>
      <c r="L1583" s="3">
        <v>17.518248175181999</v>
      </c>
      <c r="M1583" s="3">
        <v>8.7591240875909993</v>
      </c>
      <c r="N1583" s="8">
        <v>11.678832116788</v>
      </c>
    </row>
    <row r="1584" spans="3:14" ht="24" x14ac:dyDescent="0.2">
      <c r="C1584" s="87"/>
      <c r="D1584" s="89"/>
      <c r="E1584" s="1" t="s">
        <v>31</v>
      </c>
      <c r="F1584" s="2"/>
      <c r="G1584" s="60">
        <v>440</v>
      </c>
      <c r="H1584" s="72" t="str">
        <f t="shared" si="26"/>
        <v xml:space="preserve"> </v>
      </c>
      <c r="I1584" s="11">
        <v>12.5</v>
      </c>
      <c r="J1584" s="3">
        <v>29.772727272727</v>
      </c>
      <c r="K1584" s="3">
        <v>17.954545454544999</v>
      </c>
      <c r="L1584" s="3">
        <v>17.954545454544999</v>
      </c>
      <c r="M1584" s="3">
        <v>10.909090909091001</v>
      </c>
      <c r="N1584" s="8">
        <v>10.909090909091001</v>
      </c>
    </row>
    <row r="1585" spans="3:14" x14ac:dyDescent="0.2">
      <c r="C1585" s="87"/>
      <c r="D1585" s="89"/>
      <c r="E1585" s="1" t="s">
        <v>32</v>
      </c>
      <c r="F1585" s="2"/>
      <c r="G1585" s="60">
        <v>5</v>
      </c>
      <c r="H1585" s="72" t="str">
        <f t="shared" si="26"/>
        <v>*</v>
      </c>
      <c r="I1585" s="11">
        <v>20</v>
      </c>
      <c r="J1585" s="3">
        <v>40</v>
      </c>
      <c r="K1585" s="3">
        <v>20</v>
      </c>
      <c r="L1585" s="7">
        <v>0</v>
      </c>
      <c r="M1585" s="7">
        <v>0</v>
      </c>
      <c r="N1585" s="8">
        <v>20</v>
      </c>
    </row>
    <row r="1586" spans="3:14" x14ac:dyDescent="0.2">
      <c r="C1586" s="87"/>
      <c r="D1586" s="88" t="s">
        <v>14</v>
      </c>
      <c r="E1586" s="6" t="s">
        <v>28</v>
      </c>
      <c r="F1586" s="5"/>
      <c r="G1586" s="59">
        <v>95</v>
      </c>
      <c r="H1586" s="71" t="str">
        <f t="shared" si="26"/>
        <v xml:space="preserve"> </v>
      </c>
      <c r="I1586" s="12">
        <v>14.736842105262999</v>
      </c>
      <c r="J1586" s="4">
        <v>25.263157894736999</v>
      </c>
      <c r="K1586" s="4">
        <v>10.526315789473999</v>
      </c>
      <c r="L1586" s="4">
        <v>23.157894736842</v>
      </c>
      <c r="M1586" s="4">
        <v>10.526315789473999</v>
      </c>
      <c r="N1586" s="13">
        <v>15.789473684211</v>
      </c>
    </row>
    <row r="1587" spans="3:14" ht="24" x14ac:dyDescent="0.2">
      <c r="C1587" s="87"/>
      <c r="D1587" s="89"/>
      <c r="E1587" s="1" t="s">
        <v>29</v>
      </c>
      <c r="F1587" s="2"/>
      <c r="G1587" s="60">
        <v>953</v>
      </c>
      <c r="H1587" s="72" t="str">
        <f t="shared" si="26"/>
        <v xml:space="preserve"> </v>
      </c>
      <c r="I1587" s="11">
        <v>12.906610703043</v>
      </c>
      <c r="J1587" s="3">
        <v>31.164742917104</v>
      </c>
      <c r="K1587" s="3">
        <v>20.671563483736001</v>
      </c>
      <c r="L1587" s="3">
        <v>14.690451206716</v>
      </c>
      <c r="M1587" s="3">
        <v>9.5487932843650007</v>
      </c>
      <c r="N1587" s="8">
        <v>11.017838405037001</v>
      </c>
    </row>
    <row r="1588" spans="3:14" ht="24" x14ac:dyDescent="0.2">
      <c r="C1588" s="87"/>
      <c r="D1588" s="89"/>
      <c r="E1588" s="1" t="s">
        <v>30</v>
      </c>
      <c r="F1588" s="2"/>
      <c r="G1588" s="60">
        <v>60</v>
      </c>
      <c r="H1588" s="72" t="str">
        <f t="shared" si="26"/>
        <v xml:space="preserve"> </v>
      </c>
      <c r="I1588" s="11">
        <v>18.333333333333002</v>
      </c>
      <c r="J1588" s="3">
        <v>41.666666666666998</v>
      </c>
      <c r="K1588" s="3">
        <v>6.666666666667</v>
      </c>
      <c r="L1588" s="3">
        <v>13.333333333333</v>
      </c>
      <c r="M1588" s="3">
        <v>8.333333333333</v>
      </c>
      <c r="N1588" s="8">
        <v>11.666666666667</v>
      </c>
    </row>
    <row r="1589" spans="3:14" ht="24" x14ac:dyDescent="0.2">
      <c r="C1589" s="87"/>
      <c r="D1589" s="89"/>
      <c r="E1589" s="1" t="s">
        <v>31</v>
      </c>
      <c r="F1589" s="2"/>
      <c r="G1589" s="60">
        <v>77</v>
      </c>
      <c r="H1589" s="72" t="str">
        <f t="shared" si="26"/>
        <v xml:space="preserve"> </v>
      </c>
      <c r="I1589" s="11">
        <v>12.987012987012999</v>
      </c>
      <c r="J1589" s="3">
        <v>33.766233766234002</v>
      </c>
      <c r="K1589" s="3">
        <v>16.883116883117001</v>
      </c>
      <c r="L1589" s="3">
        <v>14.285714285714</v>
      </c>
      <c r="M1589" s="3">
        <v>11.688311688312</v>
      </c>
      <c r="N1589" s="8">
        <v>10.38961038961</v>
      </c>
    </row>
    <row r="1590" spans="3:14" x14ac:dyDescent="0.2">
      <c r="C1590" s="87"/>
      <c r="D1590" s="89"/>
      <c r="E1590" s="1" t="s">
        <v>32</v>
      </c>
      <c r="F1590" s="2"/>
      <c r="G1590" s="60">
        <v>3</v>
      </c>
      <c r="H1590" s="72" t="str">
        <f t="shared" si="26"/>
        <v>*</v>
      </c>
      <c r="I1590" s="21">
        <v>0</v>
      </c>
      <c r="J1590" s="3">
        <v>33.333333333333002</v>
      </c>
      <c r="K1590" s="3">
        <v>33.333333333333002</v>
      </c>
      <c r="L1590" s="7">
        <v>0</v>
      </c>
      <c r="M1590" s="7">
        <v>0</v>
      </c>
      <c r="N1590" s="8">
        <v>33.333333333333002</v>
      </c>
    </row>
    <row r="1591" spans="3:14" x14ac:dyDescent="0.2">
      <c r="C1591" s="87"/>
      <c r="D1591" s="88" t="s">
        <v>15</v>
      </c>
      <c r="E1591" s="6" t="s">
        <v>28</v>
      </c>
      <c r="F1591" s="5"/>
      <c r="G1591" s="59">
        <v>52</v>
      </c>
      <c r="H1591" s="71" t="str">
        <f t="shared" si="26"/>
        <v xml:space="preserve"> </v>
      </c>
      <c r="I1591" s="12">
        <v>5.7692307692310001</v>
      </c>
      <c r="J1591" s="4">
        <v>30.769230769231001</v>
      </c>
      <c r="K1591" s="4">
        <v>11.538461538462</v>
      </c>
      <c r="L1591" s="4">
        <v>21.153846153846001</v>
      </c>
      <c r="M1591" s="4">
        <v>9.6153846153850004</v>
      </c>
      <c r="N1591" s="13">
        <v>21.153846153846001</v>
      </c>
    </row>
    <row r="1592" spans="3:14" ht="24" x14ac:dyDescent="0.2">
      <c r="C1592" s="87"/>
      <c r="D1592" s="89"/>
      <c r="E1592" s="1" t="s">
        <v>29</v>
      </c>
      <c r="F1592" s="2"/>
      <c r="G1592" s="60">
        <v>753</v>
      </c>
      <c r="H1592" s="72" t="str">
        <f t="shared" si="26"/>
        <v xml:space="preserve"> </v>
      </c>
      <c r="I1592" s="11">
        <v>12.084993359894</v>
      </c>
      <c r="J1592" s="3">
        <v>28.154050464807</v>
      </c>
      <c r="K1592" s="3">
        <v>21.646746347941999</v>
      </c>
      <c r="L1592" s="3">
        <v>16.733067729083999</v>
      </c>
      <c r="M1592" s="3">
        <v>8.6321381142100009</v>
      </c>
      <c r="N1592" s="8">
        <v>12.749003984064</v>
      </c>
    </row>
    <row r="1593" spans="3:14" ht="24" x14ac:dyDescent="0.2">
      <c r="C1593" s="87"/>
      <c r="D1593" s="89"/>
      <c r="E1593" s="1" t="s">
        <v>30</v>
      </c>
      <c r="F1593" s="2"/>
      <c r="G1593" s="60">
        <v>77</v>
      </c>
      <c r="H1593" s="72" t="str">
        <f t="shared" si="26"/>
        <v xml:space="preserve"> </v>
      </c>
      <c r="I1593" s="11">
        <v>12.987012987012999</v>
      </c>
      <c r="J1593" s="3">
        <v>27.272727272727</v>
      </c>
      <c r="K1593" s="3">
        <v>18.181818181817999</v>
      </c>
      <c r="L1593" s="3">
        <v>20.779220779220999</v>
      </c>
      <c r="M1593" s="3">
        <v>9.0909090909089993</v>
      </c>
      <c r="N1593" s="8">
        <v>11.688311688312</v>
      </c>
    </row>
    <row r="1594" spans="3:14" ht="24" x14ac:dyDescent="0.2">
      <c r="C1594" s="87"/>
      <c r="D1594" s="89"/>
      <c r="E1594" s="1" t="s">
        <v>31</v>
      </c>
      <c r="F1594" s="2"/>
      <c r="G1594" s="60">
        <v>363</v>
      </c>
      <c r="H1594" s="72" t="str">
        <f t="shared" si="26"/>
        <v xml:space="preserve"> </v>
      </c>
      <c r="I1594" s="11">
        <v>12.396694214876</v>
      </c>
      <c r="J1594" s="3">
        <v>28.925619834711</v>
      </c>
      <c r="K1594" s="3">
        <v>18.181818181817999</v>
      </c>
      <c r="L1594" s="3">
        <v>18.732782369146001</v>
      </c>
      <c r="M1594" s="3">
        <v>10.743801652893</v>
      </c>
      <c r="N1594" s="8">
        <v>11.019283746556001</v>
      </c>
    </row>
    <row r="1595" spans="3:14" x14ac:dyDescent="0.2">
      <c r="C1595" s="87"/>
      <c r="D1595" s="89"/>
      <c r="E1595" s="1" t="s">
        <v>32</v>
      </c>
      <c r="F1595" s="2"/>
      <c r="G1595" s="60">
        <v>2</v>
      </c>
      <c r="H1595" s="72" t="str">
        <f t="shared" si="26"/>
        <v>*</v>
      </c>
      <c r="I1595" s="11">
        <v>50</v>
      </c>
      <c r="J1595" s="3">
        <v>50</v>
      </c>
      <c r="K1595" s="7">
        <v>0</v>
      </c>
      <c r="L1595" s="7">
        <v>0</v>
      </c>
      <c r="M1595" s="7">
        <v>0</v>
      </c>
      <c r="N1595" s="14">
        <v>0</v>
      </c>
    </row>
    <row r="1596" spans="3:14" x14ac:dyDescent="0.2">
      <c r="C1596" s="88" t="s">
        <v>33</v>
      </c>
      <c r="D1596" s="83" t="s">
        <v>17</v>
      </c>
      <c r="E1596" s="6" t="s">
        <v>34</v>
      </c>
      <c r="F1596" s="5"/>
      <c r="G1596" s="59">
        <v>341</v>
      </c>
      <c r="H1596" s="71" t="str">
        <f t="shared" si="26"/>
        <v xml:space="preserve"> </v>
      </c>
      <c r="I1596" s="12">
        <v>9.9706744868040005</v>
      </c>
      <c r="J1596" s="4">
        <v>31.671554252199002</v>
      </c>
      <c r="K1596" s="4">
        <v>21.114369501466001</v>
      </c>
      <c r="L1596" s="4">
        <v>14.956011730205001</v>
      </c>
      <c r="M1596" s="4">
        <v>11.730205278592001</v>
      </c>
      <c r="N1596" s="13">
        <v>10.557184750733001</v>
      </c>
    </row>
    <row r="1597" spans="3:14" x14ac:dyDescent="0.2">
      <c r="C1597" s="87"/>
      <c r="D1597" s="84"/>
      <c r="E1597" s="1" t="s">
        <v>35</v>
      </c>
      <c r="F1597" s="2"/>
      <c r="G1597" s="60">
        <v>1149</v>
      </c>
      <c r="H1597" s="72" t="str">
        <f t="shared" si="26"/>
        <v xml:space="preserve"> </v>
      </c>
      <c r="I1597" s="11">
        <v>12.619669277632999</v>
      </c>
      <c r="J1597" s="3">
        <v>27.676240208877001</v>
      </c>
      <c r="K1597" s="3">
        <v>19.843342036553999</v>
      </c>
      <c r="L1597" s="3">
        <v>17.92863359443</v>
      </c>
      <c r="M1597" s="3">
        <v>9.4865100087030001</v>
      </c>
      <c r="N1597" s="8">
        <v>12.445604873802999</v>
      </c>
    </row>
    <row r="1598" spans="3:14" ht="24" x14ac:dyDescent="0.2">
      <c r="C1598" s="87"/>
      <c r="D1598" s="84"/>
      <c r="E1598" s="1" t="s">
        <v>36</v>
      </c>
      <c r="F1598" s="2"/>
      <c r="G1598" s="60">
        <v>659</v>
      </c>
      <c r="H1598" s="72" t="str">
        <f t="shared" si="26"/>
        <v xml:space="preserve"> </v>
      </c>
      <c r="I1598" s="11">
        <v>12.746585735964</v>
      </c>
      <c r="J1598" s="3">
        <v>31.259484066768</v>
      </c>
      <c r="K1598" s="3">
        <v>21.547799696510001</v>
      </c>
      <c r="L1598" s="3">
        <v>13.505311077389999</v>
      </c>
      <c r="M1598" s="3">
        <v>9.1047040971170006</v>
      </c>
      <c r="N1598" s="8">
        <v>11.836115326251999</v>
      </c>
    </row>
    <row r="1599" spans="3:14" x14ac:dyDescent="0.2">
      <c r="C1599" s="87"/>
      <c r="D1599" s="84"/>
      <c r="E1599" s="1" t="s">
        <v>37</v>
      </c>
      <c r="F1599" s="2"/>
      <c r="G1599" s="60">
        <v>274</v>
      </c>
      <c r="H1599" s="72" t="str">
        <f t="shared" si="26"/>
        <v xml:space="preserve"> </v>
      </c>
      <c r="I1599" s="11">
        <v>15.328467153285001</v>
      </c>
      <c r="J1599" s="3">
        <v>33.576642335766003</v>
      </c>
      <c r="K1599" s="3">
        <v>10.948905109489001</v>
      </c>
      <c r="L1599" s="3">
        <v>20.072992700730001</v>
      </c>
      <c r="M1599" s="3">
        <v>7.299270072993</v>
      </c>
      <c r="N1599" s="8">
        <v>12.773722627737</v>
      </c>
    </row>
    <row r="1600" spans="3:14" x14ac:dyDescent="0.2">
      <c r="C1600" s="87"/>
      <c r="D1600" s="84"/>
      <c r="E1600" s="1" t="s">
        <v>32</v>
      </c>
      <c r="F1600" s="2"/>
      <c r="G1600" s="60">
        <v>12</v>
      </c>
      <c r="H1600" s="72" t="str">
        <f t="shared" si="26"/>
        <v>*</v>
      </c>
      <c r="I1600" s="11">
        <v>25</v>
      </c>
      <c r="J1600" s="3">
        <v>33.333333333333002</v>
      </c>
      <c r="K1600" s="3">
        <v>16.666666666666998</v>
      </c>
      <c r="L1600" s="3">
        <v>8.333333333333</v>
      </c>
      <c r="M1600" s="3">
        <v>16.666666666666998</v>
      </c>
      <c r="N1600" s="14">
        <v>0</v>
      </c>
    </row>
    <row r="1601" spans="3:14" x14ac:dyDescent="0.2">
      <c r="C1601" s="88" t="s">
        <v>38</v>
      </c>
      <c r="D1601" s="83" t="s">
        <v>17</v>
      </c>
      <c r="E1601" s="6" t="s">
        <v>39</v>
      </c>
      <c r="F1601" s="5"/>
      <c r="G1601" s="59">
        <v>368</v>
      </c>
      <c r="H1601" s="71" t="str">
        <f t="shared" si="26"/>
        <v xml:space="preserve"> </v>
      </c>
      <c r="I1601" s="12">
        <v>11.95652173913</v>
      </c>
      <c r="J1601" s="4">
        <v>31.79347826087</v>
      </c>
      <c r="K1601" s="4">
        <v>13.858695652173999</v>
      </c>
      <c r="L1601" s="4">
        <v>19.836956521739001</v>
      </c>
      <c r="M1601" s="4">
        <v>9.2391304347830001</v>
      </c>
      <c r="N1601" s="13">
        <v>13.315217391304</v>
      </c>
    </row>
    <row r="1602" spans="3:14" x14ac:dyDescent="0.2">
      <c r="C1602" s="87"/>
      <c r="D1602" s="84"/>
      <c r="E1602" s="1" t="s">
        <v>40</v>
      </c>
      <c r="F1602" s="2"/>
      <c r="G1602" s="60">
        <v>1591</v>
      </c>
      <c r="H1602" s="72" t="str">
        <f t="shared" si="26"/>
        <v xml:space="preserve"> </v>
      </c>
      <c r="I1602" s="11">
        <v>12.445003142678001</v>
      </c>
      <c r="J1602" s="3">
        <v>30.169704588308999</v>
      </c>
      <c r="K1602" s="3">
        <v>20.993086109364999</v>
      </c>
      <c r="L1602" s="3">
        <v>15.964802011313999</v>
      </c>
      <c r="M1602" s="3">
        <v>8.6109365179130002</v>
      </c>
      <c r="N1602" s="8">
        <v>11.816467630421</v>
      </c>
    </row>
    <row r="1603" spans="3:14" x14ac:dyDescent="0.2">
      <c r="C1603" s="87"/>
      <c r="D1603" s="84"/>
      <c r="E1603" s="1" t="s">
        <v>41</v>
      </c>
      <c r="F1603" s="2"/>
      <c r="G1603" s="60">
        <v>151</v>
      </c>
      <c r="H1603" s="72" t="str">
        <f t="shared" si="26"/>
        <v xml:space="preserve"> </v>
      </c>
      <c r="I1603" s="11">
        <v>16.556291390727999</v>
      </c>
      <c r="J1603" s="3">
        <v>21.192052980132001</v>
      </c>
      <c r="K1603" s="3">
        <v>22.516556291391002</v>
      </c>
      <c r="L1603" s="3">
        <v>13.907284768212</v>
      </c>
      <c r="M1603" s="3">
        <v>15.894039735099</v>
      </c>
      <c r="N1603" s="8">
        <v>9.9337748344369992</v>
      </c>
    </row>
    <row r="1604" spans="3:14" x14ac:dyDescent="0.2">
      <c r="C1604" s="87"/>
      <c r="D1604" s="84"/>
      <c r="E1604" s="1" t="s">
        <v>42</v>
      </c>
      <c r="F1604" s="2"/>
      <c r="G1604" s="60">
        <v>884</v>
      </c>
      <c r="H1604" s="72" t="str">
        <f t="shared" si="26"/>
        <v xml:space="preserve"> </v>
      </c>
      <c r="I1604" s="11">
        <v>12.217194570136</v>
      </c>
      <c r="J1604" s="3">
        <v>31.787330316742</v>
      </c>
      <c r="K1604" s="3">
        <v>21.153846153846001</v>
      </c>
      <c r="L1604" s="3">
        <v>13.800904977376</v>
      </c>
      <c r="M1604" s="3">
        <v>10.407239819005</v>
      </c>
      <c r="N1604" s="8">
        <v>10.633484162896</v>
      </c>
    </row>
    <row r="1605" spans="3:14" x14ac:dyDescent="0.2">
      <c r="C1605" s="87"/>
      <c r="D1605" s="84"/>
      <c r="E1605" s="1" t="s">
        <v>43</v>
      </c>
      <c r="F1605" s="2"/>
      <c r="G1605" s="60">
        <v>191</v>
      </c>
      <c r="H1605" s="72" t="str">
        <f t="shared" si="26"/>
        <v xml:space="preserve"> </v>
      </c>
      <c r="I1605" s="11">
        <v>7.3298429319369998</v>
      </c>
      <c r="J1605" s="3">
        <v>32.460732984293003</v>
      </c>
      <c r="K1605" s="3">
        <v>27.225130890052</v>
      </c>
      <c r="L1605" s="3">
        <v>14.659685863874</v>
      </c>
      <c r="M1605" s="3">
        <v>9.4240837696340005</v>
      </c>
      <c r="N1605" s="8">
        <v>8.9005235602090007</v>
      </c>
    </row>
    <row r="1606" spans="3:14" x14ac:dyDescent="0.2">
      <c r="C1606" s="87"/>
      <c r="D1606" s="84"/>
      <c r="E1606" s="1" t="s">
        <v>44</v>
      </c>
      <c r="F1606" s="2"/>
      <c r="G1606" s="60">
        <v>239</v>
      </c>
      <c r="H1606" s="72" t="str">
        <f t="shared" si="26"/>
        <v xml:space="preserve"> </v>
      </c>
      <c r="I1606" s="11">
        <v>9.2050209205019993</v>
      </c>
      <c r="J1606" s="3">
        <v>30.962343096234001</v>
      </c>
      <c r="K1606" s="3">
        <v>26.778242677824</v>
      </c>
      <c r="L1606" s="3">
        <v>10.460251046025</v>
      </c>
      <c r="M1606" s="3">
        <v>12.970711297071</v>
      </c>
      <c r="N1606" s="8">
        <v>9.6234309623430008</v>
      </c>
    </row>
    <row r="1607" spans="3:14" x14ac:dyDescent="0.2">
      <c r="C1607" s="87"/>
      <c r="D1607" s="84"/>
      <c r="E1607" s="1" t="s">
        <v>45</v>
      </c>
      <c r="F1607" s="2"/>
      <c r="G1607" s="60">
        <v>58</v>
      </c>
      <c r="H1607" s="72" t="str">
        <f t="shared" si="26"/>
        <v xml:space="preserve"> </v>
      </c>
      <c r="I1607" s="11">
        <v>18.965517241379001</v>
      </c>
      <c r="J1607" s="3">
        <v>29.310344827586</v>
      </c>
      <c r="K1607" s="3">
        <v>12.068965517241001</v>
      </c>
      <c r="L1607" s="3">
        <v>17.241379310345</v>
      </c>
      <c r="M1607" s="3">
        <v>12.068965517241001</v>
      </c>
      <c r="N1607" s="8">
        <v>10.344827586207</v>
      </c>
    </row>
    <row r="1608" spans="3:14" x14ac:dyDescent="0.2">
      <c r="C1608" s="87"/>
      <c r="D1608" s="84"/>
      <c r="E1608" s="1" t="s">
        <v>46</v>
      </c>
      <c r="F1608" s="2"/>
      <c r="G1608" s="60">
        <v>32</v>
      </c>
      <c r="H1608" s="72" t="str">
        <f t="shared" si="26"/>
        <v>*</v>
      </c>
      <c r="I1608" s="11">
        <v>6.25</v>
      </c>
      <c r="J1608" s="3">
        <v>18.75</v>
      </c>
      <c r="K1608" s="3">
        <v>18.75</v>
      </c>
      <c r="L1608" s="3">
        <v>34.375</v>
      </c>
      <c r="M1608" s="3">
        <v>9.375</v>
      </c>
      <c r="N1608" s="8">
        <v>12.5</v>
      </c>
    </row>
    <row r="1609" spans="3:14" x14ac:dyDescent="0.2">
      <c r="C1609" s="87"/>
      <c r="D1609" s="84"/>
      <c r="E1609" s="1" t="s">
        <v>32</v>
      </c>
      <c r="F1609" s="2"/>
      <c r="G1609" s="60">
        <v>50</v>
      </c>
      <c r="H1609" s="72" t="str">
        <f t="shared" si="26"/>
        <v xml:space="preserve"> </v>
      </c>
      <c r="I1609" s="11">
        <v>20</v>
      </c>
      <c r="J1609" s="3">
        <v>34</v>
      </c>
      <c r="K1609" s="3">
        <v>16</v>
      </c>
      <c r="L1609" s="3">
        <v>10</v>
      </c>
      <c r="M1609" s="3">
        <v>10</v>
      </c>
      <c r="N1609" s="8">
        <v>10</v>
      </c>
    </row>
    <row r="1610" spans="3:14" ht="24" x14ac:dyDescent="0.2">
      <c r="C1610" s="88" t="s">
        <v>47</v>
      </c>
      <c r="D1610" s="83" t="s">
        <v>17</v>
      </c>
      <c r="E1610" s="6" t="s">
        <v>48</v>
      </c>
      <c r="F1610" s="5"/>
      <c r="G1610" s="59">
        <v>93</v>
      </c>
      <c r="H1610" s="71" t="str">
        <f t="shared" si="26"/>
        <v xml:space="preserve"> </v>
      </c>
      <c r="I1610" s="12">
        <v>23.655913978495001</v>
      </c>
      <c r="J1610" s="4">
        <v>21.505376344085999</v>
      </c>
      <c r="K1610" s="4">
        <v>20.430107526882001</v>
      </c>
      <c r="L1610" s="4">
        <v>2.1505376344089999</v>
      </c>
      <c r="M1610" s="4">
        <v>15.053763440859999</v>
      </c>
      <c r="N1610" s="13">
        <v>17.204301075269001</v>
      </c>
    </row>
    <row r="1611" spans="3:14" ht="24" x14ac:dyDescent="0.2">
      <c r="C1611" s="87"/>
      <c r="D1611" s="84"/>
      <c r="E1611" s="1" t="s">
        <v>49</v>
      </c>
      <c r="F1611" s="2"/>
      <c r="G1611" s="60">
        <v>143</v>
      </c>
      <c r="H1611" s="72" t="str">
        <f t="shared" si="26"/>
        <v xml:space="preserve"> </v>
      </c>
      <c r="I1611" s="11">
        <v>10.48951048951</v>
      </c>
      <c r="J1611" s="3">
        <v>32.167832167832003</v>
      </c>
      <c r="K1611" s="3">
        <v>20.979020979021001</v>
      </c>
      <c r="L1611" s="3">
        <v>16.783216783217</v>
      </c>
      <c r="M1611" s="3">
        <v>8.3916083916080009</v>
      </c>
      <c r="N1611" s="8">
        <v>11.188811188811</v>
      </c>
    </row>
    <row r="1612" spans="3:14" x14ac:dyDescent="0.2">
      <c r="C1612" s="87"/>
      <c r="D1612" s="84"/>
      <c r="E1612" s="1" t="s">
        <v>50</v>
      </c>
      <c r="F1612" s="2"/>
      <c r="G1612" s="60">
        <v>148</v>
      </c>
      <c r="H1612" s="72" t="str">
        <f t="shared" si="26"/>
        <v xml:space="preserve"> </v>
      </c>
      <c r="I1612" s="11">
        <v>12.162162162162</v>
      </c>
      <c r="J1612" s="3">
        <v>31.081081081080999</v>
      </c>
      <c r="K1612" s="3">
        <v>18.243243243243001</v>
      </c>
      <c r="L1612" s="3">
        <v>16.891891891892001</v>
      </c>
      <c r="M1612" s="3">
        <v>7.4324324324319999</v>
      </c>
      <c r="N1612" s="8">
        <v>14.189189189188999</v>
      </c>
    </row>
    <row r="1613" spans="3:14" x14ac:dyDescent="0.2">
      <c r="C1613" s="87"/>
      <c r="D1613" s="84"/>
      <c r="E1613" s="1" t="s">
        <v>51</v>
      </c>
      <c r="F1613" s="2"/>
      <c r="G1613" s="60">
        <v>198</v>
      </c>
      <c r="H1613" s="72" t="str">
        <f t="shared" si="26"/>
        <v xml:space="preserve"> </v>
      </c>
      <c r="I1613" s="11">
        <v>11.616161616162</v>
      </c>
      <c r="J1613" s="3">
        <v>36.363636363635997</v>
      </c>
      <c r="K1613" s="3">
        <v>17.171717171716999</v>
      </c>
      <c r="L1613" s="3">
        <v>14.646464646465001</v>
      </c>
      <c r="M1613" s="3">
        <v>6.5656565656570001</v>
      </c>
      <c r="N1613" s="8">
        <v>13.636363636364001</v>
      </c>
    </row>
    <row r="1614" spans="3:14" ht="24" x14ac:dyDescent="0.2">
      <c r="C1614" s="87"/>
      <c r="D1614" s="84"/>
      <c r="E1614" s="1" t="s">
        <v>52</v>
      </c>
      <c r="F1614" s="2"/>
      <c r="G1614" s="60">
        <v>318</v>
      </c>
      <c r="H1614" s="72" t="str">
        <f t="shared" si="26"/>
        <v xml:space="preserve"> </v>
      </c>
      <c r="I1614" s="11">
        <v>8.8050314465409993</v>
      </c>
      <c r="J1614" s="3">
        <v>34.591194968552998</v>
      </c>
      <c r="K1614" s="3">
        <v>17.924528301887001</v>
      </c>
      <c r="L1614" s="3">
        <v>17.295597484277</v>
      </c>
      <c r="M1614" s="3">
        <v>7.547169811321</v>
      </c>
      <c r="N1614" s="8">
        <v>13.836477987421</v>
      </c>
    </row>
    <row r="1615" spans="3:14" ht="24" x14ac:dyDescent="0.2">
      <c r="C1615" s="87"/>
      <c r="D1615" s="84"/>
      <c r="E1615" s="1" t="s">
        <v>53</v>
      </c>
      <c r="F1615" s="2"/>
      <c r="G1615" s="60">
        <v>900</v>
      </c>
      <c r="H1615" s="72" t="str">
        <f t="shared" si="26"/>
        <v xml:space="preserve"> </v>
      </c>
      <c r="I1615" s="11">
        <v>11.777777777778001</v>
      </c>
      <c r="J1615" s="3">
        <v>32.666666666666998</v>
      </c>
      <c r="K1615" s="3">
        <v>18.555555555556001</v>
      </c>
      <c r="L1615" s="3">
        <v>15</v>
      </c>
      <c r="M1615" s="3">
        <v>8.2222222222219994</v>
      </c>
      <c r="N1615" s="8">
        <v>13.777777777778001</v>
      </c>
    </row>
    <row r="1616" spans="3:14" ht="24" x14ac:dyDescent="0.2">
      <c r="C1616" s="87"/>
      <c r="D1616" s="84"/>
      <c r="E1616" s="1" t="s">
        <v>54</v>
      </c>
      <c r="F1616" s="2"/>
      <c r="G1616" s="60">
        <v>1493</v>
      </c>
      <c r="H1616" s="72" t="str">
        <f t="shared" si="26"/>
        <v xml:space="preserve"> </v>
      </c>
      <c r="I1616" s="11">
        <v>13.060951105157001</v>
      </c>
      <c r="J1616" s="3">
        <v>28.466175485598999</v>
      </c>
      <c r="K1616" s="3">
        <v>20.227729403885</v>
      </c>
      <c r="L1616" s="3">
        <v>17.347622237105998</v>
      </c>
      <c r="M1616" s="3">
        <v>10.180843938379001</v>
      </c>
      <c r="N1616" s="8">
        <v>10.716677829872999</v>
      </c>
    </row>
    <row r="1617" spans="3:14" x14ac:dyDescent="0.2">
      <c r="C1617" s="87"/>
      <c r="D1617" s="84"/>
      <c r="E1617" s="1" t="s">
        <v>32</v>
      </c>
      <c r="F1617" s="2"/>
      <c r="G1617" s="60">
        <v>42</v>
      </c>
      <c r="H1617" s="72" t="str">
        <f t="shared" si="26"/>
        <v>*</v>
      </c>
      <c r="I1617" s="11">
        <v>16.666666666666998</v>
      </c>
      <c r="J1617" s="3">
        <v>21.428571428571001</v>
      </c>
      <c r="K1617" s="3">
        <v>11.904761904761999</v>
      </c>
      <c r="L1617" s="3">
        <v>19.047619047619001</v>
      </c>
      <c r="M1617" s="3">
        <v>11.904761904761999</v>
      </c>
      <c r="N1617" s="8">
        <v>19.047619047619001</v>
      </c>
    </row>
    <row r="1618" spans="3:14" ht="24" x14ac:dyDescent="0.2">
      <c r="C1618" s="88" t="s">
        <v>55</v>
      </c>
      <c r="D1618" s="83" t="s">
        <v>17</v>
      </c>
      <c r="E1618" s="6" t="s">
        <v>48</v>
      </c>
      <c r="F1618" s="5"/>
      <c r="G1618" s="59">
        <v>118</v>
      </c>
      <c r="H1618" s="71" t="str">
        <f t="shared" si="26"/>
        <v xml:space="preserve"> </v>
      </c>
      <c r="I1618" s="12">
        <v>21.186440677966001</v>
      </c>
      <c r="J1618" s="4">
        <v>16.949152542373</v>
      </c>
      <c r="K1618" s="4">
        <v>22.881355932203</v>
      </c>
      <c r="L1618" s="4">
        <v>6.7796610169490004</v>
      </c>
      <c r="M1618" s="4">
        <v>15.254237288136</v>
      </c>
      <c r="N1618" s="13">
        <v>16.949152542373</v>
      </c>
    </row>
    <row r="1619" spans="3:14" ht="24" x14ac:dyDescent="0.2">
      <c r="C1619" s="87"/>
      <c r="D1619" s="84"/>
      <c r="E1619" s="1" t="s">
        <v>49</v>
      </c>
      <c r="F1619" s="2"/>
      <c r="G1619" s="60">
        <v>262</v>
      </c>
      <c r="H1619" s="72" t="str">
        <f t="shared" si="26"/>
        <v xml:space="preserve"> </v>
      </c>
      <c r="I1619" s="11">
        <v>13.358778625954001</v>
      </c>
      <c r="J1619" s="3">
        <v>33.587786259542</v>
      </c>
      <c r="K1619" s="3">
        <v>17.175572519084</v>
      </c>
      <c r="L1619" s="3">
        <v>16.412213740458</v>
      </c>
      <c r="M1619" s="3">
        <v>8.7786259541980005</v>
      </c>
      <c r="N1619" s="8">
        <v>10.687022900763001</v>
      </c>
    </row>
    <row r="1620" spans="3:14" x14ac:dyDescent="0.2">
      <c r="C1620" s="87"/>
      <c r="D1620" s="84"/>
      <c r="E1620" s="1" t="s">
        <v>50</v>
      </c>
      <c r="F1620" s="2"/>
      <c r="G1620" s="60">
        <v>486</v>
      </c>
      <c r="H1620" s="72" t="str">
        <f t="shared" si="26"/>
        <v xml:space="preserve"> </v>
      </c>
      <c r="I1620" s="11">
        <v>14.197530864198001</v>
      </c>
      <c r="J1620" s="3">
        <v>29.629629629629999</v>
      </c>
      <c r="K1620" s="3">
        <v>20.987654320988</v>
      </c>
      <c r="L1620" s="3">
        <v>12.962962962962999</v>
      </c>
      <c r="M1620" s="3">
        <v>8.8477366255140009</v>
      </c>
      <c r="N1620" s="8">
        <v>13.374485596708</v>
      </c>
    </row>
    <row r="1621" spans="3:14" x14ac:dyDescent="0.2">
      <c r="C1621" s="87"/>
      <c r="D1621" s="84"/>
      <c r="E1621" s="1" t="s">
        <v>51</v>
      </c>
      <c r="F1621" s="2"/>
      <c r="G1621" s="60">
        <v>888</v>
      </c>
      <c r="H1621" s="72" t="str">
        <f t="shared" ref="H1621:H1668" si="27">IF(G1621&lt;49,"*"," ")</f>
        <v xml:space="preserve"> </v>
      </c>
      <c r="I1621" s="11">
        <v>12.274774774775</v>
      </c>
      <c r="J1621" s="3">
        <v>30.292792792793001</v>
      </c>
      <c r="K1621" s="3">
        <v>18.806306306305999</v>
      </c>
      <c r="L1621" s="3">
        <v>17.22972972973</v>
      </c>
      <c r="M1621" s="3">
        <v>9.6846846846849992</v>
      </c>
      <c r="N1621" s="8">
        <v>11.711711711712001</v>
      </c>
    </row>
    <row r="1622" spans="3:14" ht="24" x14ac:dyDescent="0.2">
      <c r="C1622" s="87"/>
      <c r="D1622" s="84"/>
      <c r="E1622" s="1" t="s">
        <v>52</v>
      </c>
      <c r="F1622" s="2"/>
      <c r="G1622" s="60">
        <v>323</v>
      </c>
      <c r="H1622" s="72" t="str">
        <f t="shared" si="27"/>
        <v xml:space="preserve"> </v>
      </c>
      <c r="I1622" s="11">
        <v>7.1207430340559998</v>
      </c>
      <c r="J1622" s="3">
        <v>34.055727554180002</v>
      </c>
      <c r="K1622" s="3">
        <v>20.433436532508001</v>
      </c>
      <c r="L1622" s="3">
        <v>19.195046439628001</v>
      </c>
      <c r="M1622" s="3">
        <v>8.3591331269349993</v>
      </c>
      <c r="N1622" s="8">
        <v>10.835913312693</v>
      </c>
    </row>
    <row r="1623" spans="3:14" x14ac:dyDescent="0.2">
      <c r="C1623" s="87"/>
      <c r="D1623" s="84"/>
      <c r="E1623" s="1" t="s">
        <v>56</v>
      </c>
      <c r="F1623" s="2"/>
      <c r="G1623" s="60">
        <v>275</v>
      </c>
      <c r="H1623" s="72" t="str">
        <f t="shared" si="27"/>
        <v xml:space="preserve"> </v>
      </c>
      <c r="I1623" s="11">
        <v>12.363636363635999</v>
      </c>
      <c r="J1623" s="3">
        <v>28.363636363636001</v>
      </c>
      <c r="K1623" s="3">
        <v>18.909090909090999</v>
      </c>
      <c r="L1623" s="3">
        <v>22.181818181817999</v>
      </c>
      <c r="M1623" s="3">
        <v>9.4545454545450003</v>
      </c>
      <c r="N1623" s="8">
        <v>8.7272727272730002</v>
      </c>
    </row>
    <row r="1624" spans="3:14" x14ac:dyDescent="0.2">
      <c r="C1624" s="87"/>
      <c r="D1624" s="84"/>
      <c r="E1624" s="1" t="s">
        <v>57</v>
      </c>
      <c r="F1624" s="2"/>
      <c r="G1624" s="60">
        <v>32</v>
      </c>
      <c r="H1624" s="72" t="str">
        <f t="shared" si="27"/>
        <v>*</v>
      </c>
      <c r="I1624" s="11">
        <v>21.875</v>
      </c>
      <c r="J1624" s="3">
        <v>18.75</v>
      </c>
      <c r="K1624" s="3">
        <v>12.5</v>
      </c>
      <c r="L1624" s="3">
        <v>18.75</v>
      </c>
      <c r="M1624" s="3">
        <v>6.25</v>
      </c>
      <c r="N1624" s="8">
        <v>21.875</v>
      </c>
    </row>
    <row r="1625" spans="3:14" x14ac:dyDescent="0.2">
      <c r="C1625" s="87"/>
      <c r="D1625" s="84"/>
      <c r="E1625" s="1" t="s">
        <v>32</v>
      </c>
      <c r="F1625" s="2"/>
      <c r="G1625" s="60">
        <v>51</v>
      </c>
      <c r="H1625" s="72" t="str">
        <f t="shared" si="27"/>
        <v xml:space="preserve"> </v>
      </c>
      <c r="I1625" s="11">
        <v>11.764705882353001</v>
      </c>
      <c r="J1625" s="3">
        <v>25.490196078431001</v>
      </c>
      <c r="K1625" s="3">
        <v>21.568627450979999</v>
      </c>
      <c r="L1625" s="3">
        <v>11.764705882353001</v>
      </c>
      <c r="M1625" s="3">
        <v>11.764705882353001</v>
      </c>
      <c r="N1625" s="8">
        <v>17.647058823529001</v>
      </c>
    </row>
    <row r="1626" spans="3:14" x14ac:dyDescent="0.2">
      <c r="C1626" s="88" t="s">
        <v>58</v>
      </c>
      <c r="D1626" s="83" t="s">
        <v>17</v>
      </c>
      <c r="E1626" s="6" t="s">
        <v>59</v>
      </c>
      <c r="F1626" s="5"/>
      <c r="G1626" s="59">
        <v>1814</v>
      </c>
      <c r="H1626" s="71" t="str">
        <f t="shared" si="27"/>
        <v xml:space="preserve"> </v>
      </c>
      <c r="I1626" s="12">
        <v>13.395810363837001</v>
      </c>
      <c r="J1626" s="4">
        <v>25.799338478500999</v>
      </c>
      <c r="K1626" s="4">
        <v>22.877618522601999</v>
      </c>
      <c r="L1626" s="4">
        <v>14.167585446526999</v>
      </c>
      <c r="M1626" s="4">
        <v>11.797133406836</v>
      </c>
      <c r="N1626" s="13">
        <v>11.962513781698</v>
      </c>
    </row>
    <row r="1627" spans="3:14" ht="24" x14ac:dyDescent="0.2">
      <c r="C1627" s="87"/>
      <c r="D1627" s="84"/>
      <c r="E1627" s="1" t="s">
        <v>60</v>
      </c>
      <c r="F1627" s="2"/>
      <c r="G1627" s="60">
        <v>307</v>
      </c>
      <c r="H1627" s="72" t="str">
        <f t="shared" si="27"/>
        <v xml:space="preserve"> </v>
      </c>
      <c r="I1627" s="11">
        <v>10.749185667752</v>
      </c>
      <c r="J1627" s="3">
        <v>43.973941368078002</v>
      </c>
      <c r="K1627" s="3">
        <v>11.074918566775001</v>
      </c>
      <c r="L1627" s="3">
        <v>24.42996742671</v>
      </c>
      <c r="M1627" s="3">
        <v>0.977198697068</v>
      </c>
      <c r="N1627" s="8">
        <v>8.7947882736159997</v>
      </c>
    </row>
    <row r="1628" spans="3:14" x14ac:dyDescent="0.2">
      <c r="C1628" s="87"/>
      <c r="D1628" s="84"/>
      <c r="E1628" s="1" t="s">
        <v>61</v>
      </c>
      <c r="F1628" s="2"/>
      <c r="G1628" s="60">
        <v>49</v>
      </c>
      <c r="H1628" s="72" t="s">
        <v>678</v>
      </c>
      <c r="I1628" s="11">
        <v>14.285714285714</v>
      </c>
      <c r="J1628" s="3">
        <v>26.530612244897998</v>
      </c>
      <c r="K1628" s="3">
        <v>10.204081632653001</v>
      </c>
      <c r="L1628" s="3">
        <v>20.408163265306001</v>
      </c>
      <c r="M1628" s="3">
        <v>10.204081632653001</v>
      </c>
      <c r="N1628" s="8">
        <v>18.367346938775999</v>
      </c>
    </row>
    <row r="1629" spans="3:14" ht="36" x14ac:dyDescent="0.2">
      <c r="C1629" s="87"/>
      <c r="D1629" s="84"/>
      <c r="E1629" s="1" t="s">
        <v>62</v>
      </c>
      <c r="F1629" s="2"/>
      <c r="G1629" s="60">
        <v>211</v>
      </c>
      <c r="H1629" s="72" t="str">
        <f t="shared" si="27"/>
        <v xml:space="preserve"> </v>
      </c>
      <c r="I1629" s="11">
        <v>9.4786729857819996</v>
      </c>
      <c r="J1629" s="3">
        <v>44.549763033174997</v>
      </c>
      <c r="K1629" s="3">
        <v>7.1090047393360001</v>
      </c>
      <c r="L1629" s="3">
        <v>22.274881516588</v>
      </c>
      <c r="M1629" s="3">
        <v>3.7914691943130001</v>
      </c>
      <c r="N1629" s="8">
        <v>12.796208530806</v>
      </c>
    </row>
    <row r="1630" spans="3:14" ht="24" x14ac:dyDescent="0.2">
      <c r="C1630" s="87"/>
      <c r="D1630" s="84"/>
      <c r="E1630" s="1" t="s">
        <v>63</v>
      </c>
      <c r="F1630" s="2"/>
      <c r="G1630" s="60">
        <v>8</v>
      </c>
      <c r="H1630" s="72" t="str">
        <f t="shared" si="27"/>
        <v>*</v>
      </c>
      <c r="I1630" s="21">
        <v>0</v>
      </c>
      <c r="J1630" s="3">
        <v>50</v>
      </c>
      <c r="K1630" s="3">
        <v>25</v>
      </c>
      <c r="L1630" s="7">
        <v>0</v>
      </c>
      <c r="M1630" s="7">
        <v>0</v>
      </c>
      <c r="N1630" s="8">
        <v>25</v>
      </c>
    </row>
    <row r="1631" spans="3:14" x14ac:dyDescent="0.2">
      <c r="C1631" s="87"/>
      <c r="D1631" s="84"/>
      <c r="E1631" s="1" t="s">
        <v>64</v>
      </c>
      <c r="F1631" s="2"/>
      <c r="G1631" s="60">
        <v>24</v>
      </c>
      <c r="H1631" s="72" t="str">
        <f t="shared" si="27"/>
        <v>*</v>
      </c>
      <c r="I1631" s="11">
        <v>12.5</v>
      </c>
      <c r="J1631" s="3">
        <v>29.166666666666998</v>
      </c>
      <c r="K1631" s="3">
        <v>12.5</v>
      </c>
      <c r="L1631" s="3">
        <v>25</v>
      </c>
      <c r="M1631" s="7">
        <v>0</v>
      </c>
      <c r="N1631" s="8">
        <v>20.833333333333002</v>
      </c>
    </row>
    <row r="1632" spans="3:14" x14ac:dyDescent="0.2">
      <c r="C1632" s="87"/>
      <c r="D1632" s="84"/>
      <c r="E1632" s="1" t="s">
        <v>46</v>
      </c>
      <c r="F1632" s="2"/>
      <c r="G1632" s="60">
        <v>17</v>
      </c>
      <c r="H1632" s="72" t="str">
        <f t="shared" si="27"/>
        <v>*</v>
      </c>
      <c r="I1632" s="11">
        <v>11.764705882353001</v>
      </c>
      <c r="J1632" s="3">
        <v>23.529411764706001</v>
      </c>
      <c r="K1632" s="7">
        <v>0</v>
      </c>
      <c r="L1632" s="3">
        <v>41.176470588234999</v>
      </c>
      <c r="M1632" s="3">
        <v>5.8823529411760003</v>
      </c>
      <c r="N1632" s="8">
        <v>17.647058823529001</v>
      </c>
    </row>
    <row r="1633" spans="3:14" x14ac:dyDescent="0.2">
      <c r="C1633" s="87"/>
      <c r="D1633" s="84"/>
      <c r="E1633" s="1" t="s">
        <v>32</v>
      </c>
      <c r="F1633" s="2"/>
      <c r="G1633" s="60">
        <v>5</v>
      </c>
      <c r="H1633" s="72" t="str">
        <f t="shared" si="27"/>
        <v>*</v>
      </c>
      <c r="I1633" s="21">
        <v>0</v>
      </c>
      <c r="J1633" s="3">
        <v>60</v>
      </c>
      <c r="K1633" s="7">
        <v>0</v>
      </c>
      <c r="L1633" s="7">
        <v>0</v>
      </c>
      <c r="M1633" s="7">
        <v>0</v>
      </c>
      <c r="N1633" s="8">
        <v>40</v>
      </c>
    </row>
    <row r="1634" spans="3:14" x14ac:dyDescent="0.2">
      <c r="C1634" s="87"/>
      <c r="D1634" s="84"/>
      <c r="E1634" s="1" t="s">
        <v>65</v>
      </c>
      <c r="F1634" s="2"/>
      <c r="G1634" s="60">
        <v>2121</v>
      </c>
      <c r="H1634" s="72" t="str">
        <f t="shared" si="27"/>
        <v xml:space="preserve"> </v>
      </c>
      <c r="I1634" s="11">
        <v>13.012729844413</v>
      </c>
      <c r="J1634" s="3">
        <v>28.429985855727999</v>
      </c>
      <c r="K1634" s="3">
        <v>21.169259783120999</v>
      </c>
      <c r="L1634" s="3">
        <v>15.652993870815999</v>
      </c>
      <c r="M1634" s="3">
        <v>10.231023102309999</v>
      </c>
      <c r="N1634" s="8">
        <v>11.504007543612</v>
      </c>
    </row>
    <row r="1635" spans="3:14" x14ac:dyDescent="0.2">
      <c r="C1635" s="87"/>
      <c r="D1635" s="84"/>
      <c r="E1635" s="1" t="s">
        <v>66</v>
      </c>
      <c r="F1635" s="2"/>
      <c r="G1635" s="60">
        <v>260</v>
      </c>
      <c r="H1635" s="72" t="str">
        <f t="shared" si="27"/>
        <v xml:space="preserve"> </v>
      </c>
      <c r="I1635" s="11">
        <v>10.384615384615</v>
      </c>
      <c r="J1635" s="3">
        <v>41.153846153845997</v>
      </c>
      <c r="K1635" s="3">
        <v>7.6923076923079998</v>
      </c>
      <c r="L1635" s="3">
        <v>21.923076923077002</v>
      </c>
      <c r="M1635" s="3">
        <v>5</v>
      </c>
      <c r="N1635" s="8">
        <v>13.846153846153999</v>
      </c>
    </row>
    <row r="1636" spans="3:14" ht="24" x14ac:dyDescent="0.2">
      <c r="C1636" s="88" t="s">
        <v>67</v>
      </c>
      <c r="D1636" s="83" t="s">
        <v>17</v>
      </c>
      <c r="E1636" s="6" t="s">
        <v>68</v>
      </c>
      <c r="F1636" s="5"/>
      <c r="G1636" s="59">
        <v>303</v>
      </c>
      <c r="H1636" s="71" t="str">
        <f t="shared" si="27"/>
        <v xml:space="preserve"> </v>
      </c>
      <c r="I1636" s="12">
        <v>10.231023102309999</v>
      </c>
      <c r="J1636" s="4">
        <v>33.663366336633999</v>
      </c>
      <c r="K1636" s="4">
        <v>22.112211221121999</v>
      </c>
      <c r="L1636" s="4">
        <v>16.831683168316999</v>
      </c>
      <c r="M1636" s="4">
        <v>7.2607260726070004</v>
      </c>
      <c r="N1636" s="13">
        <v>9.9009900990100004</v>
      </c>
    </row>
    <row r="1637" spans="3:14" ht="36" x14ac:dyDescent="0.2">
      <c r="C1637" s="87"/>
      <c r="D1637" s="84"/>
      <c r="E1637" s="1" t="s">
        <v>69</v>
      </c>
      <c r="F1637" s="2"/>
      <c r="G1637" s="60">
        <v>1347</v>
      </c>
      <c r="H1637" s="72" t="str">
        <f t="shared" si="27"/>
        <v xml:space="preserve"> </v>
      </c>
      <c r="I1637" s="11">
        <v>12.323682256867</v>
      </c>
      <c r="J1637" s="3">
        <v>31.180400890868999</v>
      </c>
      <c r="K1637" s="3">
        <v>20.044543429844001</v>
      </c>
      <c r="L1637" s="3">
        <v>15.887156644395001</v>
      </c>
      <c r="M1637" s="3">
        <v>9.6510764662209994</v>
      </c>
      <c r="N1637" s="8">
        <v>10.913140311804</v>
      </c>
    </row>
    <row r="1638" spans="3:14" ht="24" x14ac:dyDescent="0.2">
      <c r="C1638" s="87"/>
      <c r="D1638" s="84"/>
      <c r="E1638" s="1" t="s">
        <v>70</v>
      </c>
      <c r="F1638" s="2"/>
      <c r="G1638" s="60">
        <v>596</v>
      </c>
      <c r="H1638" s="72" t="str">
        <f t="shared" si="27"/>
        <v xml:space="preserve"> </v>
      </c>
      <c r="I1638" s="11">
        <v>14.765100671141001</v>
      </c>
      <c r="J1638" s="3">
        <v>24.832214765101</v>
      </c>
      <c r="K1638" s="3">
        <v>18.624161073825999</v>
      </c>
      <c r="L1638" s="3">
        <v>17.785234899329001</v>
      </c>
      <c r="M1638" s="3">
        <v>9.3959731543620002</v>
      </c>
      <c r="N1638" s="8">
        <v>14.597315436242001</v>
      </c>
    </row>
    <row r="1639" spans="3:14" ht="24" x14ac:dyDescent="0.2">
      <c r="C1639" s="87"/>
      <c r="D1639" s="84"/>
      <c r="E1639" s="1" t="s">
        <v>71</v>
      </c>
      <c r="F1639" s="2"/>
      <c r="G1639" s="60">
        <v>181</v>
      </c>
      <c r="H1639" s="72" t="str">
        <f t="shared" si="27"/>
        <v xml:space="preserve"> </v>
      </c>
      <c r="I1639" s="11">
        <v>12.154696132597</v>
      </c>
      <c r="J1639" s="3">
        <v>29.834254143646</v>
      </c>
      <c r="K1639" s="3">
        <v>14.364640883978</v>
      </c>
      <c r="L1639" s="3">
        <v>17.127071823203998</v>
      </c>
      <c r="M1639" s="3">
        <v>12.154696132597</v>
      </c>
      <c r="N1639" s="8">
        <v>14.364640883978</v>
      </c>
    </row>
    <row r="1640" spans="3:14" x14ac:dyDescent="0.2">
      <c r="C1640" s="87"/>
      <c r="D1640" s="84"/>
      <c r="E1640" s="1" t="s">
        <v>32</v>
      </c>
      <c r="F1640" s="2"/>
      <c r="G1640" s="60">
        <v>8</v>
      </c>
      <c r="H1640" s="72" t="str">
        <f t="shared" si="27"/>
        <v>*</v>
      </c>
      <c r="I1640" s="11">
        <v>12.5</v>
      </c>
      <c r="J1640" s="3">
        <v>50</v>
      </c>
      <c r="K1640" s="7">
        <v>0</v>
      </c>
      <c r="L1640" s="7">
        <v>0</v>
      </c>
      <c r="M1640" s="3">
        <v>12.5</v>
      </c>
      <c r="N1640" s="8">
        <v>25</v>
      </c>
    </row>
    <row r="1641" spans="3:14" ht="24" x14ac:dyDescent="0.2">
      <c r="C1641" s="88" t="s">
        <v>72</v>
      </c>
      <c r="D1641" s="83" t="s">
        <v>17</v>
      </c>
      <c r="E1641" s="6" t="s">
        <v>73</v>
      </c>
      <c r="F1641" s="5"/>
      <c r="G1641" s="59">
        <v>52</v>
      </c>
      <c r="H1641" s="71" t="str">
        <f t="shared" si="27"/>
        <v xml:space="preserve"> </v>
      </c>
      <c r="I1641" s="12">
        <v>13.461538461538</v>
      </c>
      <c r="J1641" s="4">
        <v>25</v>
      </c>
      <c r="K1641" s="4">
        <v>15.384615384615</v>
      </c>
      <c r="L1641" s="4">
        <v>17.307692307692001</v>
      </c>
      <c r="M1641" s="4">
        <v>11.538461538462</v>
      </c>
      <c r="N1641" s="13">
        <v>17.307692307692001</v>
      </c>
    </row>
    <row r="1642" spans="3:14" ht="36" x14ac:dyDescent="0.2">
      <c r="C1642" s="87"/>
      <c r="D1642" s="84"/>
      <c r="E1642" s="1" t="s">
        <v>74</v>
      </c>
      <c r="F1642" s="2"/>
      <c r="G1642" s="60">
        <v>186</v>
      </c>
      <c r="H1642" s="72" t="str">
        <f t="shared" si="27"/>
        <v xml:space="preserve"> </v>
      </c>
      <c r="I1642" s="11">
        <v>16.129032258064999</v>
      </c>
      <c r="J1642" s="3">
        <v>26.881720430108</v>
      </c>
      <c r="K1642" s="3">
        <v>16.129032258064999</v>
      </c>
      <c r="L1642" s="3">
        <v>17.204301075269001</v>
      </c>
      <c r="M1642" s="3">
        <v>11.827956989246999</v>
      </c>
      <c r="N1642" s="8">
        <v>11.827956989246999</v>
      </c>
    </row>
    <row r="1643" spans="3:14" ht="36" x14ac:dyDescent="0.2">
      <c r="C1643" s="87"/>
      <c r="D1643" s="84"/>
      <c r="E1643" s="1" t="s">
        <v>75</v>
      </c>
      <c r="F1643" s="2"/>
      <c r="G1643" s="60">
        <v>336</v>
      </c>
      <c r="H1643" s="72" t="str">
        <f t="shared" si="27"/>
        <v xml:space="preserve"> </v>
      </c>
      <c r="I1643" s="11">
        <v>14.880952380951999</v>
      </c>
      <c r="J1643" s="3">
        <v>28.571428571428999</v>
      </c>
      <c r="K1643" s="3">
        <v>16.071428571428999</v>
      </c>
      <c r="L1643" s="3">
        <v>14.583333333333</v>
      </c>
      <c r="M1643" s="3">
        <v>12.202380952381001</v>
      </c>
      <c r="N1643" s="8">
        <v>13.690476190476</v>
      </c>
    </row>
    <row r="1644" spans="3:14" ht="36" x14ac:dyDescent="0.2">
      <c r="C1644" s="87"/>
      <c r="D1644" s="84"/>
      <c r="E1644" s="1" t="s">
        <v>76</v>
      </c>
      <c r="F1644" s="2"/>
      <c r="G1644" s="60">
        <v>411</v>
      </c>
      <c r="H1644" s="72" t="str">
        <f t="shared" si="27"/>
        <v xml:space="preserve"> </v>
      </c>
      <c r="I1644" s="11">
        <v>13.868613138685999</v>
      </c>
      <c r="J1644" s="3">
        <v>28.710462287104999</v>
      </c>
      <c r="K1644" s="3">
        <v>19.464720194647001</v>
      </c>
      <c r="L1644" s="3">
        <v>16.058394160584001</v>
      </c>
      <c r="M1644" s="3">
        <v>8.0291970802920005</v>
      </c>
      <c r="N1644" s="8">
        <v>13.868613138685999</v>
      </c>
    </row>
    <row r="1645" spans="3:14" ht="36" x14ac:dyDescent="0.2">
      <c r="C1645" s="87"/>
      <c r="D1645" s="84"/>
      <c r="E1645" s="1" t="s">
        <v>77</v>
      </c>
      <c r="F1645" s="2"/>
      <c r="G1645" s="60">
        <v>425</v>
      </c>
      <c r="H1645" s="72" t="str">
        <f t="shared" si="27"/>
        <v xml:space="preserve"> </v>
      </c>
      <c r="I1645" s="11">
        <v>15.058823529412001</v>
      </c>
      <c r="J1645" s="3">
        <v>23.294117647059</v>
      </c>
      <c r="K1645" s="3">
        <v>21.176470588234999</v>
      </c>
      <c r="L1645" s="3">
        <v>16.705882352941</v>
      </c>
      <c r="M1645" s="3">
        <v>10.352941176471001</v>
      </c>
      <c r="N1645" s="8">
        <v>13.411764705882</v>
      </c>
    </row>
    <row r="1646" spans="3:14" ht="36" x14ac:dyDescent="0.2">
      <c r="C1646" s="87"/>
      <c r="D1646" s="84"/>
      <c r="E1646" s="1" t="s">
        <v>78</v>
      </c>
      <c r="F1646" s="2"/>
      <c r="G1646" s="60">
        <v>328</v>
      </c>
      <c r="H1646" s="72" t="str">
        <f t="shared" si="27"/>
        <v xml:space="preserve"> </v>
      </c>
      <c r="I1646" s="11">
        <v>8.5365853658540001</v>
      </c>
      <c r="J1646" s="3">
        <v>35.365853658536999</v>
      </c>
      <c r="K1646" s="3">
        <v>22.560975609755999</v>
      </c>
      <c r="L1646" s="3">
        <v>15.853658536585</v>
      </c>
      <c r="M1646" s="3">
        <v>9.4512195121949993</v>
      </c>
      <c r="N1646" s="8">
        <v>8.2317073170730009</v>
      </c>
    </row>
    <row r="1647" spans="3:14" ht="36" x14ac:dyDescent="0.2">
      <c r="C1647" s="87"/>
      <c r="D1647" s="84"/>
      <c r="E1647" s="1" t="s">
        <v>79</v>
      </c>
      <c r="F1647" s="2"/>
      <c r="G1647" s="60">
        <v>294</v>
      </c>
      <c r="H1647" s="72" t="str">
        <f t="shared" si="27"/>
        <v xml:space="preserve"> </v>
      </c>
      <c r="I1647" s="11">
        <v>11.904761904761999</v>
      </c>
      <c r="J1647" s="3">
        <v>31.632653061224001</v>
      </c>
      <c r="K1647" s="3">
        <v>17.687074829932001</v>
      </c>
      <c r="L1647" s="3">
        <v>19.047619047619001</v>
      </c>
      <c r="M1647" s="3">
        <v>8.8435374149660007</v>
      </c>
      <c r="N1647" s="8">
        <v>10.884353741497</v>
      </c>
    </row>
    <row r="1648" spans="3:14" ht="36" x14ac:dyDescent="0.2">
      <c r="C1648" s="87"/>
      <c r="D1648" s="84"/>
      <c r="E1648" s="1" t="s">
        <v>80</v>
      </c>
      <c r="F1648" s="2"/>
      <c r="G1648" s="60">
        <v>194</v>
      </c>
      <c r="H1648" s="72" t="str">
        <f t="shared" si="27"/>
        <v xml:space="preserve"> </v>
      </c>
      <c r="I1648" s="11">
        <v>9.278350515464</v>
      </c>
      <c r="J1648" s="3">
        <v>36.082474226804003</v>
      </c>
      <c r="K1648" s="3">
        <v>21.649484536081999</v>
      </c>
      <c r="L1648" s="3">
        <v>14.432989690722</v>
      </c>
      <c r="M1648" s="3">
        <v>4.639175257732</v>
      </c>
      <c r="N1648" s="8">
        <v>13.917525773195999</v>
      </c>
    </row>
    <row r="1649" spans="3:14" ht="36" x14ac:dyDescent="0.2">
      <c r="C1649" s="87"/>
      <c r="D1649" s="84"/>
      <c r="E1649" s="1" t="s">
        <v>81</v>
      </c>
      <c r="F1649" s="2"/>
      <c r="G1649" s="60">
        <v>50</v>
      </c>
      <c r="H1649" s="72" t="str">
        <f t="shared" si="27"/>
        <v xml:space="preserve"> </v>
      </c>
      <c r="I1649" s="11">
        <v>10</v>
      </c>
      <c r="J1649" s="3">
        <v>44</v>
      </c>
      <c r="K1649" s="3">
        <v>22</v>
      </c>
      <c r="L1649" s="3">
        <v>12</v>
      </c>
      <c r="M1649" s="3">
        <v>8</v>
      </c>
      <c r="N1649" s="8">
        <v>4</v>
      </c>
    </row>
    <row r="1650" spans="3:14" ht="24" x14ac:dyDescent="0.2">
      <c r="C1650" s="87"/>
      <c r="D1650" s="84"/>
      <c r="E1650" s="1" t="s">
        <v>82</v>
      </c>
      <c r="F1650" s="2"/>
      <c r="G1650" s="60">
        <v>48</v>
      </c>
      <c r="H1650" s="72" t="str">
        <f t="shared" si="27"/>
        <v>*</v>
      </c>
      <c r="I1650" s="11">
        <v>10.416666666667</v>
      </c>
      <c r="J1650" s="3">
        <v>35.416666666666998</v>
      </c>
      <c r="K1650" s="3">
        <v>33.333333333333002</v>
      </c>
      <c r="L1650" s="3">
        <v>12.5</v>
      </c>
      <c r="M1650" s="3">
        <v>2.083333333333</v>
      </c>
      <c r="N1650" s="8">
        <v>6.25</v>
      </c>
    </row>
    <row r="1651" spans="3:14" x14ac:dyDescent="0.2">
      <c r="C1651" s="87"/>
      <c r="D1651" s="84"/>
      <c r="E1651" s="1" t="s">
        <v>83</v>
      </c>
      <c r="F1651" s="2"/>
      <c r="G1651" s="60">
        <v>46</v>
      </c>
      <c r="H1651" s="72" t="str">
        <f t="shared" si="27"/>
        <v>*</v>
      </c>
      <c r="I1651" s="11">
        <v>10.869565217390999</v>
      </c>
      <c r="J1651" s="3">
        <v>21.739130434783</v>
      </c>
      <c r="K1651" s="3">
        <v>19.565217391304</v>
      </c>
      <c r="L1651" s="3">
        <v>28.260869565217</v>
      </c>
      <c r="M1651" s="3">
        <v>8.6956521739130004</v>
      </c>
      <c r="N1651" s="8">
        <v>10.869565217390999</v>
      </c>
    </row>
    <row r="1652" spans="3:14" x14ac:dyDescent="0.2">
      <c r="C1652" s="87"/>
      <c r="D1652" s="84"/>
      <c r="E1652" s="1" t="s">
        <v>32</v>
      </c>
      <c r="F1652" s="2"/>
      <c r="G1652" s="60">
        <v>65</v>
      </c>
      <c r="H1652" s="72" t="str">
        <f t="shared" si="27"/>
        <v xml:space="preserve"> </v>
      </c>
      <c r="I1652" s="11">
        <v>6.1538461538459996</v>
      </c>
      <c r="J1652" s="3">
        <v>36.923076923076998</v>
      </c>
      <c r="K1652" s="3">
        <v>12.307692307691999</v>
      </c>
      <c r="L1652" s="3">
        <v>21.538461538461998</v>
      </c>
      <c r="M1652" s="3">
        <v>15.384615384615</v>
      </c>
      <c r="N1652" s="8">
        <v>7.6923076923079998</v>
      </c>
    </row>
    <row r="1653" spans="3:14" x14ac:dyDescent="0.2">
      <c r="C1653" s="88" t="s">
        <v>84</v>
      </c>
      <c r="D1653" s="83" t="s">
        <v>17</v>
      </c>
      <c r="E1653" s="6" t="s">
        <v>85</v>
      </c>
      <c r="F1653" s="5"/>
      <c r="G1653" s="59">
        <v>315</v>
      </c>
      <c r="H1653" s="71" t="str">
        <f t="shared" si="27"/>
        <v xml:space="preserve"> </v>
      </c>
      <c r="I1653" s="12">
        <v>8.5714285714289993</v>
      </c>
      <c r="J1653" s="4">
        <v>35.873015873016001</v>
      </c>
      <c r="K1653" s="4">
        <v>20.634920634920999</v>
      </c>
      <c r="L1653" s="4">
        <v>17.142857142857</v>
      </c>
      <c r="M1653" s="4">
        <v>8.5714285714289993</v>
      </c>
      <c r="N1653" s="13">
        <v>9.2063492063489996</v>
      </c>
    </row>
    <row r="1654" spans="3:14" x14ac:dyDescent="0.2">
      <c r="C1654" s="87"/>
      <c r="D1654" s="84"/>
      <c r="E1654" s="1" t="s">
        <v>86</v>
      </c>
      <c r="F1654" s="2"/>
      <c r="G1654" s="60">
        <v>493</v>
      </c>
      <c r="H1654" s="72" t="str">
        <f t="shared" si="27"/>
        <v xml:space="preserve"> </v>
      </c>
      <c r="I1654" s="11">
        <v>11.764705882353001</v>
      </c>
      <c r="J1654" s="3">
        <v>34.685598377281998</v>
      </c>
      <c r="K1654" s="3">
        <v>18.661257606490999</v>
      </c>
      <c r="L1654" s="3">
        <v>14.198782961459999</v>
      </c>
      <c r="M1654" s="3">
        <v>9.3306288032450002</v>
      </c>
      <c r="N1654" s="8">
        <v>11.359026369167999</v>
      </c>
    </row>
    <row r="1655" spans="3:14" x14ac:dyDescent="0.2">
      <c r="C1655" s="87"/>
      <c r="D1655" s="84"/>
      <c r="E1655" s="1" t="s">
        <v>87</v>
      </c>
      <c r="F1655" s="2"/>
      <c r="G1655" s="60">
        <v>981</v>
      </c>
      <c r="H1655" s="72" t="str">
        <f t="shared" si="27"/>
        <v xml:space="preserve"> </v>
      </c>
      <c r="I1655" s="11">
        <v>12.945973496432</v>
      </c>
      <c r="J1655" s="3">
        <v>28.644240570846002</v>
      </c>
      <c r="K1655" s="3">
        <v>20.489296636085999</v>
      </c>
      <c r="L1655" s="3">
        <v>16.819571865442999</v>
      </c>
      <c r="M1655" s="3">
        <v>8.6646279306830003</v>
      </c>
      <c r="N1655" s="8">
        <v>12.43628950051</v>
      </c>
    </row>
    <row r="1656" spans="3:14" x14ac:dyDescent="0.2">
      <c r="C1656" s="87"/>
      <c r="D1656" s="84"/>
      <c r="E1656" s="1" t="s">
        <v>88</v>
      </c>
      <c r="F1656" s="2"/>
      <c r="G1656" s="60">
        <v>525</v>
      </c>
      <c r="H1656" s="72" t="str">
        <f t="shared" si="27"/>
        <v xml:space="preserve"> </v>
      </c>
      <c r="I1656" s="11">
        <v>15.619047619048001</v>
      </c>
      <c r="J1656" s="3">
        <v>25.333333333333002</v>
      </c>
      <c r="K1656" s="3">
        <v>18.476190476189998</v>
      </c>
      <c r="L1656" s="3">
        <v>16</v>
      </c>
      <c r="M1656" s="3">
        <v>11.238095238094999</v>
      </c>
      <c r="N1656" s="8">
        <v>13.333333333333</v>
      </c>
    </row>
    <row r="1657" spans="3:14" x14ac:dyDescent="0.2">
      <c r="C1657" s="87"/>
      <c r="D1657" s="84"/>
      <c r="E1657" s="1" t="s">
        <v>89</v>
      </c>
      <c r="F1657" s="2"/>
      <c r="G1657" s="60">
        <v>113</v>
      </c>
      <c r="H1657" s="72" t="str">
        <f t="shared" si="27"/>
        <v xml:space="preserve"> </v>
      </c>
      <c r="I1657" s="11">
        <v>10.619469026549</v>
      </c>
      <c r="J1657" s="3">
        <v>24.778761061947002</v>
      </c>
      <c r="K1657" s="3">
        <v>15.044247787611001</v>
      </c>
      <c r="L1657" s="3">
        <v>24.778761061947002</v>
      </c>
      <c r="M1657" s="3">
        <v>12.389380530973</v>
      </c>
      <c r="N1657" s="8">
        <v>12.389380530973</v>
      </c>
    </row>
    <row r="1658" spans="3:14" x14ac:dyDescent="0.2">
      <c r="C1658" s="87"/>
      <c r="D1658" s="84"/>
      <c r="E1658" s="1" t="s">
        <v>32</v>
      </c>
      <c r="F1658" s="2"/>
      <c r="G1658" s="60">
        <v>8</v>
      </c>
      <c r="H1658" s="72" t="str">
        <f t="shared" si="27"/>
        <v>*</v>
      </c>
      <c r="I1658" s="11">
        <v>25</v>
      </c>
      <c r="J1658" s="3">
        <v>25</v>
      </c>
      <c r="K1658" s="3">
        <v>25</v>
      </c>
      <c r="L1658" s="3">
        <v>12.5</v>
      </c>
      <c r="M1658" s="7">
        <v>0</v>
      </c>
      <c r="N1658" s="8">
        <v>12.5</v>
      </c>
    </row>
    <row r="1659" spans="3:14" ht="24" x14ac:dyDescent="0.2">
      <c r="C1659" s="88" t="s">
        <v>90</v>
      </c>
      <c r="D1659" s="83" t="s">
        <v>17</v>
      </c>
      <c r="E1659" s="6" t="s">
        <v>91</v>
      </c>
      <c r="F1659" s="5"/>
      <c r="G1659" s="59">
        <v>608</v>
      </c>
      <c r="H1659" s="71" t="str">
        <f t="shared" si="27"/>
        <v xml:space="preserve"> </v>
      </c>
      <c r="I1659" s="12">
        <v>7.4013157894740003</v>
      </c>
      <c r="J1659" s="4">
        <v>43.585526315788996</v>
      </c>
      <c r="K1659" s="4">
        <v>14.967105263158</v>
      </c>
      <c r="L1659" s="4">
        <v>18.421052631578998</v>
      </c>
      <c r="M1659" s="4">
        <v>5.7565789473680002</v>
      </c>
      <c r="N1659" s="13">
        <v>9.8684210526319998</v>
      </c>
    </row>
    <row r="1660" spans="3:14" ht="24" x14ac:dyDescent="0.2">
      <c r="C1660" s="87"/>
      <c r="D1660" s="84"/>
      <c r="E1660" s="1" t="s">
        <v>92</v>
      </c>
      <c r="F1660" s="2"/>
      <c r="G1660" s="60">
        <v>1036</v>
      </c>
      <c r="H1660" s="72" t="str">
        <f t="shared" si="27"/>
        <v xml:space="preserve"> </v>
      </c>
      <c r="I1660" s="11">
        <v>12.451737451736999</v>
      </c>
      <c r="J1660" s="3">
        <v>32.528957528958003</v>
      </c>
      <c r="K1660" s="3">
        <v>17.567567567567998</v>
      </c>
      <c r="L1660" s="3">
        <v>16.602316602317</v>
      </c>
      <c r="M1660" s="3">
        <v>11.003861003860999</v>
      </c>
      <c r="N1660" s="8">
        <v>9.8455598455600004</v>
      </c>
    </row>
    <row r="1661" spans="3:14" ht="24" x14ac:dyDescent="0.2">
      <c r="C1661" s="87"/>
      <c r="D1661" s="84"/>
      <c r="E1661" s="1" t="s">
        <v>93</v>
      </c>
      <c r="F1661" s="2"/>
      <c r="G1661" s="60">
        <v>567</v>
      </c>
      <c r="H1661" s="72" t="str">
        <f t="shared" si="27"/>
        <v xml:space="preserve"> </v>
      </c>
      <c r="I1661" s="11">
        <v>12.522045855379</v>
      </c>
      <c r="J1661" s="3">
        <v>16.754850088183002</v>
      </c>
      <c r="K1661" s="3">
        <v>27.513227513227999</v>
      </c>
      <c r="L1661" s="3">
        <v>16.049382716048999</v>
      </c>
      <c r="M1661" s="3">
        <v>10.229276895944</v>
      </c>
      <c r="N1661" s="8">
        <v>16.931216931217001</v>
      </c>
    </row>
    <row r="1662" spans="3:14" x14ac:dyDescent="0.2">
      <c r="C1662" s="87"/>
      <c r="D1662" s="84"/>
      <c r="E1662" s="1" t="s">
        <v>94</v>
      </c>
      <c r="F1662" s="2"/>
      <c r="G1662" s="60">
        <v>224</v>
      </c>
      <c r="H1662" s="72" t="str">
        <f t="shared" si="27"/>
        <v xml:space="preserve"> </v>
      </c>
      <c r="I1662" s="11">
        <v>28.125</v>
      </c>
      <c r="J1662" s="3">
        <v>13.839285714286</v>
      </c>
      <c r="K1662" s="3">
        <v>20.089285714286</v>
      </c>
      <c r="L1662" s="3">
        <v>12.053571428571001</v>
      </c>
      <c r="M1662" s="3">
        <v>10.714285714286</v>
      </c>
      <c r="N1662" s="8">
        <v>15.178571428571001</v>
      </c>
    </row>
    <row r="1663" spans="3:14" x14ac:dyDescent="0.2">
      <c r="C1663" s="88" t="s">
        <v>95</v>
      </c>
      <c r="D1663" s="83" t="s">
        <v>17</v>
      </c>
      <c r="E1663" s="6" t="s">
        <v>96</v>
      </c>
      <c r="F1663" s="5"/>
      <c r="G1663" s="59">
        <v>308</v>
      </c>
      <c r="H1663" s="71" t="str">
        <f t="shared" si="27"/>
        <v xml:space="preserve"> </v>
      </c>
      <c r="I1663" s="12">
        <v>100</v>
      </c>
      <c r="J1663" s="20">
        <v>0</v>
      </c>
      <c r="K1663" s="20">
        <v>0</v>
      </c>
      <c r="L1663" s="20">
        <v>0</v>
      </c>
      <c r="M1663" s="20">
        <v>0</v>
      </c>
      <c r="N1663" s="27">
        <v>0</v>
      </c>
    </row>
    <row r="1664" spans="3:14" x14ac:dyDescent="0.2">
      <c r="C1664" s="89"/>
      <c r="D1664" s="84"/>
      <c r="E1664" s="1" t="s">
        <v>97</v>
      </c>
      <c r="F1664" s="2"/>
      <c r="G1664" s="60">
        <v>728</v>
      </c>
      <c r="H1664" s="72" t="str">
        <f t="shared" si="27"/>
        <v xml:space="preserve"> </v>
      </c>
      <c r="I1664" s="21">
        <v>0</v>
      </c>
      <c r="J1664" s="3">
        <v>100</v>
      </c>
      <c r="K1664" s="7">
        <v>0</v>
      </c>
      <c r="L1664" s="7">
        <v>0</v>
      </c>
      <c r="M1664" s="7">
        <v>0</v>
      </c>
      <c r="N1664" s="14">
        <v>0</v>
      </c>
    </row>
    <row r="1665" spans="2:14" ht="24" x14ac:dyDescent="0.2">
      <c r="C1665" s="89"/>
      <c r="D1665" s="84"/>
      <c r="E1665" s="1" t="s">
        <v>98</v>
      </c>
      <c r="F1665" s="2"/>
      <c r="G1665" s="60">
        <v>474</v>
      </c>
      <c r="H1665" s="72" t="str">
        <f t="shared" si="27"/>
        <v xml:space="preserve"> </v>
      </c>
      <c r="I1665" s="21">
        <v>0</v>
      </c>
      <c r="J1665" s="7">
        <v>0</v>
      </c>
      <c r="K1665" s="3">
        <v>100</v>
      </c>
      <c r="L1665" s="7">
        <v>0</v>
      </c>
      <c r="M1665" s="7">
        <v>0</v>
      </c>
      <c r="N1665" s="14">
        <v>0</v>
      </c>
    </row>
    <row r="1666" spans="2:14" x14ac:dyDescent="0.2">
      <c r="C1666" s="89"/>
      <c r="D1666" s="84"/>
      <c r="E1666" s="1" t="s">
        <v>99</v>
      </c>
      <c r="F1666" s="2"/>
      <c r="G1666" s="60">
        <v>402</v>
      </c>
      <c r="H1666" s="72" t="str">
        <f t="shared" si="27"/>
        <v xml:space="preserve"> </v>
      </c>
      <c r="I1666" s="21">
        <v>0</v>
      </c>
      <c r="J1666" s="7">
        <v>0</v>
      </c>
      <c r="K1666" s="7">
        <v>0</v>
      </c>
      <c r="L1666" s="3">
        <v>100</v>
      </c>
      <c r="M1666" s="7">
        <v>0</v>
      </c>
      <c r="N1666" s="14">
        <v>0</v>
      </c>
    </row>
    <row r="1667" spans="2:14" x14ac:dyDescent="0.2">
      <c r="C1667" s="89"/>
      <c r="D1667" s="84"/>
      <c r="E1667" s="1" t="s">
        <v>100</v>
      </c>
      <c r="F1667" s="2"/>
      <c r="G1667" s="60">
        <v>231</v>
      </c>
      <c r="H1667" s="72" t="str">
        <f t="shared" si="27"/>
        <v xml:space="preserve"> </v>
      </c>
      <c r="I1667" s="21">
        <v>0</v>
      </c>
      <c r="J1667" s="7">
        <v>0</v>
      </c>
      <c r="K1667" s="7">
        <v>0</v>
      </c>
      <c r="L1667" s="7">
        <v>0</v>
      </c>
      <c r="M1667" s="3">
        <v>100</v>
      </c>
      <c r="N1667" s="14">
        <v>0</v>
      </c>
    </row>
    <row r="1668" spans="2:14" x14ac:dyDescent="0.2">
      <c r="C1668" s="90"/>
      <c r="D1668" s="85"/>
      <c r="E1668" s="29" t="s">
        <v>101</v>
      </c>
      <c r="F1668" s="28"/>
      <c r="G1668" s="61">
        <v>292</v>
      </c>
      <c r="H1668" s="73" t="str">
        <f t="shared" si="27"/>
        <v xml:space="preserve"> </v>
      </c>
      <c r="I1668" s="54">
        <v>0</v>
      </c>
      <c r="J1668" s="46">
        <v>0</v>
      </c>
      <c r="K1668" s="46">
        <v>0</v>
      </c>
      <c r="L1668" s="46">
        <v>0</v>
      </c>
      <c r="M1668" s="46">
        <v>0</v>
      </c>
      <c r="N1668" s="36">
        <v>100</v>
      </c>
    </row>
    <row r="1669" spans="2:14" x14ac:dyDescent="0.2">
      <c r="G1669" s="62"/>
      <c r="H1669" s="74"/>
    </row>
    <row r="1670" spans="2:14" x14ac:dyDescent="0.2">
      <c r="B1670" s="25" t="str">
        <f xml:space="preserve"> HYPERLINK("#'目次'!B21", "[15]")</f>
        <v>[15]</v>
      </c>
      <c r="C1670" s="17" t="s">
        <v>168</v>
      </c>
      <c r="G1670" s="62"/>
      <c r="H1670" s="74"/>
    </row>
    <row r="1671" spans="2:14" x14ac:dyDescent="0.2">
      <c r="G1671" s="62"/>
      <c r="H1671" s="74"/>
    </row>
    <row r="1672" spans="2:14" x14ac:dyDescent="0.2">
      <c r="G1672" s="62"/>
      <c r="H1672" s="74"/>
    </row>
    <row r="1673" spans="2:14" x14ac:dyDescent="0.2">
      <c r="C1673" s="17" t="s">
        <v>12</v>
      </c>
      <c r="G1673" s="62"/>
      <c r="H1673" s="74"/>
    </row>
    <row r="1674" spans="2:14" ht="24" x14ac:dyDescent="0.2">
      <c r="C1674" s="91"/>
      <c r="D1674" s="92"/>
      <c r="E1674" s="92"/>
      <c r="F1674" s="92"/>
      <c r="G1674" s="56" t="s">
        <v>13</v>
      </c>
      <c r="H1674" s="68"/>
      <c r="I1674" s="22" t="s">
        <v>169</v>
      </c>
      <c r="J1674" s="10" t="s">
        <v>170</v>
      </c>
      <c r="K1674" s="10" t="s">
        <v>171</v>
      </c>
      <c r="L1674" s="10" t="s">
        <v>172</v>
      </c>
      <c r="M1674" s="23" t="s">
        <v>32</v>
      </c>
    </row>
    <row r="1675" spans="2:14" x14ac:dyDescent="0.2">
      <c r="C1675" s="93"/>
      <c r="D1675" s="94"/>
      <c r="E1675" s="94"/>
      <c r="F1675" s="94"/>
      <c r="G1675" s="57"/>
      <c r="H1675" s="69"/>
      <c r="I1675" s="26"/>
      <c r="J1675" s="9"/>
      <c r="K1675" s="9"/>
      <c r="L1675" s="9"/>
      <c r="M1675" s="24"/>
    </row>
    <row r="1676" spans="2:14" x14ac:dyDescent="0.2">
      <c r="C1676" s="31"/>
      <c r="D1676" s="33"/>
      <c r="E1676" s="32" t="s">
        <v>13</v>
      </c>
      <c r="F1676" s="30"/>
      <c r="G1676" s="58">
        <v>2435</v>
      </c>
      <c r="H1676" s="70" t="str">
        <f t="shared" ref="H1676:H1739" si="28">IF(G1676&lt;49,"*"," ")</f>
        <v xml:space="preserve"> </v>
      </c>
      <c r="I1676" s="15">
        <v>14.127310061602</v>
      </c>
      <c r="J1676" s="15">
        <v>61.683778234085999</v>
      </c>
      <c r="K1676" s="15">
        <v>19.096509240246</v>
      </c>
      <c r="L1676" s="15">
        <v>4.394250513347</v>
      </c>
      <c r="M1676" s="34">
        <v>0.69815195071900005</v>
      </c>
    </row>
    <row r="1677" spans="2:14" x14ac:dyDescent="0.2">
      <c r="C1677" s="86" t="s">
        <v>16</v>
      </c>
      <c r="D1677" s="83" t="s">
        <v>17</v>
      </c>
      <c r="E1677" s="6" t="s">
        <v>14</v>
      </c>
      <c r="F1677" s="5"/>
      <c r="G1677" s="59">
        <v>1188</v>
      </c>
      <c r="H1677" s="71" t="str">
        <f t="shared" si="28"/>
        <v xml:space="preserve"> </v>
      </c>
      <c r="I1677" s="12">
        <v>13.131313131313</v>
      </c>
      <c r="J1677" s="4">
        <v>62.457912457912002</v>
      </c>
      <c r="K1677" s="4">
        <v>19.023569023568999</v>
      </c>
      <c r="L1677" s="4">
        <v>4.7979797979800001</v>
      </c>
      <c r="M1677" s="13">
        <v>0.58922558922599999</v>
      </c>
    </row>
    <row r="1678" spans="2:14" x14ac:dyDescent="0.2">
      <c r="C1678" s="87"/>
      <c r="D1678" s="84"/>
      <c r="E1678" s="1" t="s">
        <v>15</v>
      </c>
      <c r="F1678" s="2"/>
      <c r="G1678" s="60">
        <v>1247</v>
      </c>
      <c r="H1678" s="72" t="str">
        <f t="shared" si="28"/>
        <v xml:space="preserve"> </v>
      </c>
      <c r="I1678" s="11">
        <v>15.076182838813001</v>
      </c>
      <c r="J1678" s="3">
        <v>60.946271050520998</v>
      </c>
      <c r="K1678" s="3">
        <v>19.165998396151</v>
      </c>
      <c r="L1678" s="3">
        <v>4.0096230954290002</v>
      </c>
      <c r="M1678" s="8">
        <v>0.80192461908599999</v>
      </c>
    </row>
    <row r="1679" spans="2:14" x14ac:dyDescent="0.2">
      <c r="C1679" s="88" t="s">
        <v>18</v>
      </c>
      <c r="D1679" s="88" t="s">
        <v>19</v>
      </c>
      <c r="E1679" s="6" t="s">
        <v>20</v>
      </c>
      <c r="F1679" s="5"/>
      <c r="G1679" s="59">
        <v>386</v>
      </c>
      <c r="H1679" s="71" t="str">
        <f t="shared" si="28"/>
        <v xml:space="preserve"> </v>
      </c>
      <c r="I1679" s="12">
        <v>12.953367875648</v>
      </c>
      <c r="J1679" s="4">
        <v>61.917098445595997</v>
      </c>
      <c r="K1679" s="4">
        <v>16.839378238342</v>
      </c>
      <c r="L1679" s="4">
        <v>6.9948186528500003</v>
      </c>
      <c r="M1679" s="13">
        <v>1.2953367875649999</v>
      </c>
    </row>
    <row r="1680" spans="2:14" x14ac:dyDescent="0.2">
      <c r="C1680" s="87"/>
      <c r="D1680" s="89"/>
      <c r="E1680" s="1" t="s">
        <v>21</v>
      </c>
      <c r="F1680" s="2"/>
      <c r="G1680" s="60">
        <v>484</v>
      </c>
      <c r="H1680" s="72" t="str">
        <f t="shared" si="28"/>
        <v xml:space="preserve"> </v>
      </c>
      <c r="I1680" s="11">
        <v>12.190082644627999</v>
      </c>
      <c r="J1680" s="3">
        <v>61.570247933883998</v>
      </c>
      <c r="K1680" s="3">
        <v>22.520661157025</v>
      </c>
      <c r="L1680" s="3">
        <v>3.512396694215</v>
      </c>
      <c r="M1680" s="8">
        <v>0.206611570248</v>
      </c>
    </row>
    <row r="1681" spans="3:13" x14ac:dyDescent="0.2">
      <c r="C1681" s="87"/>
      <c r="D1681" s="89"/>
      <c r="E1681" s="1" t="s">
        <v>22</v>
      </c>
      <c r="F1681" s="2"/>
      <c r="G1681" s="60">
        <v>626</v>
      </c>
      <c r="H1681" s="72" t="str">
        <f t="shared" si="28"/>
        <v xml:space="preserve"> </v>
      </c>
      <c r="I1681" s="11">
        <v>15.335463258786</v>
      </c>
      <c r="J1681" s="3">
        <v>62.460063897764002</v>
      </c>
      <c r="K1681" s="3">
        <v>18.210862619808001</v>
      </c>
      <c r="L1681" s="3">
        <v>3.6741214057509999</v>
      </c>
      <c r="M1681" s="8">
        <v>0.31948881789099998</v>
      </c>
    </row>
    <row r="1682" spans="3:13" x14ac:dyDescent="0.2">
      <c r="C1682" s="87"/>
      <c r="D1682" s="89"/>
      <c r="E1682" s="1" t="s">
        <v>23</v>
      </c>
      <c r="F1682" s="2"/>
      <c r="G1682" s="60">
        <v>400</v>
      </c>
      <c r="H1682" s="72" t="str">
        <f t="shared" si="28"/>
        <v xml:space="preserve"> </v>
      </c>
      <c r="I1682" s="11">
        <v>15</v>
      </c>
      <c r="J1682" s="3">
        <v>61.25</v>
      </c>
      <c r="K1682" s="3">
        <v>20</v>
      </c>
      <c r="L1682" s="3">
        <v>3</v>
      </c>
      <c r="M1682" s="8">
        <v>0.75</v>
      </c>
    </row>
    <row r="1683" spans="3:13" x14ac:dyDescent="0.2">
      <c r="C1683" s="87"/>
      <c r="D1683" s="89"/>
      <c r="E1683" s="1" t="s">
        <v>24</v>
      </c>
      <c r="F1683" s="2"/>
      <c r="G1683" s="60">
        <v>539</v>
      </c>
      <c r="H1683" s="72" t="str">
        <f t="shared" si="28"/>
        <v xml:space="preserve"> </v>
      </c>
      <c r="I1683" s="11">
        <v>14.656771799629</v>
      </c>
      <c r="J1683" s="3">
        <v>61.038961038960998</v>
      </c>
      <c r="K1683" s="3">
        <v>17.996289424861001</v>
      </c>
      <c r="L1683" s="3">
        <v>5.1948051948050002</v>
      </c>
      <c r="M1683" s="8">
        <v>1.1131725417439999</v>
      </c>
    </row>
    <row r="1684" spans="3:13" x14ac:dyDescent="0.2">
      <c r="C1684" s="87"/>
      <c r="D1684" s="89"/>
      <c r="E1684" s="1" t="s">
        <v>25</v>
      </c>
      <c r="F1684" s="2"/>
      <c r="G1684" s="60">
        <v>2049</v>
      </c>
      <c r="H1684" s="72" t="str">
        <f t="shared" si="28"/>
        <v xml:space="preserve"> </v>
      </c>
      <c r="I1684" s="11">
        <v>14.348462664714001</v>
      </c>
      <c r="J1684" s="3">
        <v>61.639824304538998</v>
      </c>
      <c r="K1684" s="3">
        <v>19.521717911176001</v>
      </c>
      <c r="L1684" s="3">
        <v>3.9043435822350001</v>
      </c>
      <c r="M1684" s="8">
        <v>0.58565153733499997</v>
      </c>
    </row>
    <row r="1685" spans="3:13" x14ac:dyDescent="0.2">
      <c r="C1685" s="87"/>
      <c r="D1685" s="89"/>
      <c r="E1685" s="1" t="s">
        <v>26</v>
      </c>
      <c r="F1685" s="2"/>
      <c r="G1685" s="60">
        <v>939</v>
      </c>
      <c r="H1685" s="72" t="str">
        <f t="shared" si="28"/>
        <v xml:space="preserve"> </v>
      </c>
      <c r="I1685" s="11">
        <v>14.802981895634</v>
      </c>
      <c r="J1685" s="3">
        <v>61.128860489883003</v>
      </c>
      <c r="K1685" s="3">
        <v>18.849840255591001</v>
      </c>
      <c r="L1685" s="3">
        <v>4.2598509052180002</v>
      </c>
      <c r="M1685" s="8">
        <v>0.95846645367399996</v>
      </c>
    </row>
    <row r="1686" spans="3:13" x14ac:dyDescent="0.2">
      <c r="C1686" s="87"/>
      <c r="D1686" s="88" t="s">
        <v>14</v>
      </c>
      <c r="E1686" s="6" t="s">
        <v>20</v>
      </c>
      <c r="F1686" s="5"/>
      <c r="G1686" s="59">
        <v>204</v>
      </c>
      <c r="H1686" s="71" t="str">
        <f t="shared" si="28"/>
        <v xml:space="preserve"> </v>
      </c>
      <c r="I1686" s="12">
        <v>11.274509803921999</v>
      </c>
      <c r="J1686" s="4">
        <v>61.274509803922001</v>
      </c>
      <c r="K1686" s="4">
        <v>17.156862745098</v>
      </c>
      <c r="L1686" s="4">
        <v>9.8039215686270005</v>
      </c>
      <c r="M1686" s="13">
        <v>0.49019607843099999</v>
      </c>
    </row>
    <row r="1687" spans="3:13" x14ac:dyDescent="0.2">
      <c r="C1687" s="87"/>
      <c r="D1687" s="89"/>
      <c r="E1687" s="1" t="s">
        <v>21</v>
      </c>
      <c r="F1687" s="2"/>
      <c r="G1687" s="60">
        <v>254</v>
      </c>
      <c r="H1687" s="72" t="str">
        <f t="shared" si="28"/>
        <v xml:space="preserve"> </v>
      </c>
      <c r="I1687" s="11">
        <v>13.779527559054999</v>
      </c>
      <c r="J1687" s="3">
        <v>60.629921259843002</v>
      </c>
      <c r="K1687" s="3">
        <v>22.834645669291</v>
      </c>
      <c r="L1687" s="3">
        <v>2.7559055118110001</v>
      </c>
      <c r="M1687" s="14">
        <v>0</v>
      </c>
    </row>
    <row r="1688" spans="3:13" x14ac:dyDescent="0.2">
      <c r="C1688" s="87"/>
      <c r="D1688" s="89"/>
      <c r="E1688" s="1" t="s">
        <v>22</v>
      </c>
      <c r="F1688" s="2"/>
      <c r="G1688" s="60">
        <v>311</v>
      </c>
      <c r="H1688" s="72" t="str">
        <f t="shared" si="28"/>
        <v xml:space="preserve"> </v>
      </c>
      <c r="I1688" s="11">
        <v>11.254019292604999</v>
      </c>
      <c r="J1688" s="3">
        <v>65.916398713825998</v>
      </c>
      <c r="K1688" s="3">
        <v>18.006430868167001</v>
      </c>
      <c r="L1688" s="3">
        <v>4.1800643086819997</v>
      </c>
      <c r="M1688" s="8">
        <v>0.64308681672000001</v>
      </c>
    </row>
    <row r="1689" spans="3:13" x14ac:dyDescent="0.2">
      <c r="C1689" s="87"/>
      <c r="D1689" s="89"/>
      <c r="E1689" s="1" t="s">
        <v>23</v>
      </c>
      <c r="F1689" s="2"/>
      <c r="G1689" s="60">
        <v>202</v>
      </c>
      <c r="H1689" s="72" t="str">
        <f t="shared" si="28"/>
        <v xml:space="preserve"> </v>
      </c>
      <c r="I1689" s="11">
        <v>15.346534653465</v>
      </c>
      <c r="J1689" s="3">
        <v>62.376237623762002</v>
      </c>
      <c r="K1689" s="3">
        <v>17.326732673266999</v>
      </c>
      <c r="L1689" s="3">
        <v>4.4554455445540002</v>
      </c>
      <c r="M1689" s="8">
        <v>0.49504950495</v>
      </c>
    </row>
    <row r="1690" spans="3:13" x14ac:dyDescent="0.2">
      <c r="C1690" s="87"/>
      <c r="D1690" s="89"/>
      <c r="E1690" s="1" t="s">
        <v>24</v>
      </c>
      <c r="F1690" s="2"/>
      <c r="G1690" s="60">
        <v>217</v>
      </c>
      <c r="H1690" s="72" t="str">
        <f t="shared" si="28"/>
        <v xml:space="preserve"> </v>
      </c>
      <c r="I1690" s="11">
        <v>14.746543778802</v>
      </c>
      <c r="J1690" s="3">
        <v>60.829493087557999</v>
      </c>
      <c r="K1690" s="3">
        <v>19.354838709677001</v>
      </c>
      <c r="L1690" s="3">
        <v>3.6866359446999999</v>
      </c>
      <c r="M1690" s="8">
        <v>1.3824884792629999</v>
      </c>
    </row>
    <row r="1691" spans="3:13" x14ac:dyDescent="0.2">
      <c r="C1691" s="87"/>
      <c r="D1691" s="89"/>
      <c r="E1691" s="1" t="s">
        <v>25</v>
      </c>
      <c r="F1691" s="2"/>
      <c r="G1691" s="60">
        <v>984</v>
      </c>
      <c r="H1691" s="72" t="str">
        <f t="shared" si="28"/>
        <v xml:space="preserve"> </v>
      </c>
      <c r="I1691" s="11">
        <v>13.516260162602</v>
      </c>
      <c r="J1691" s="3">
        <v>62.703252032519998</v>
      </c>
      <c r="K1691" s="3">
        <v>19.410569105691</v>
      </c>
      <c r="L1691" s="3">
        <v>3.7601626016259999</v>
      </c>
      <c r="M1691" s="8">
        <v>0.60975609756100002</v>
      </c>
    </row>
    <row r="1692" spans="3:13" x14ac:dyDescent="0.2">
      <c r="C1692" s="87"/>
      <c r="D1692" s="89"/>
      <c r="E1692" s="1" t="s">
        <v>26</v>
      </c>
      <c r="F1692" s="2"/>
      <c r="G1692" s="60">
        <v>419</v>
      </c>
      <c r="H1692" s="72" t="str">
        <f t="shared" si="28"/>
        <v xml:space="preserve"> </v>
      </c>
      <c r="I1692" s="11">
        <v>15.035799522673001</v>
      </c>
      <c r="J1692" s="3">
        <v>61.575178997613001</v>
      </c>
      <c r="K1692" s="3">
        <v>18.377088305489</v>
      </c>
      <c r="L1692" s="3">
        <v>4.057279236277</v>
      </c>
      <c r="M1692" s="8">
        <v>0.95465393794700004</v>
      </c>
    </row>
    <row r="1693" spans="3:13" x14ac:dyDescent="0.2">
      <c r="C1693" s="87"/>
      <c r="D1693" s="88" t="s">
        <v>15</v>
      </c>
      <c r="E1693" s="6" t="s">
        <v>20</v>
      </c>
      <c r="F1693" s="5"/>
      <c r="G1693" s="59">
        <v>182</v>
      </c>
      <c r="H1693" s="71" t="str">
        <f t="shared" si="28"/>
        <v xml:space="preserve"> </v>
      </c>
      <c r="I1693" s="12">
        <v>14.835164835164999</v>
      </c>
      <c r="J1693" s="4">
        <v>62.637362637362997</v>
      </c>
      <c r="K1693" s="4">
        <v>16.483516483515999</v>
      </c>
      <c r="L1693" s="4">
        <v>3.8461538461539999</v>
      </c>
      <c r="M1693" s="13">
        <v>2.1978021978019999</v>
      </c>
    </row>
    <row r="1694" spans="3:13" x14ac:dyDescent="0.2">
      <c r="C1694" s="87"/>
      <c r="D1694" s="89"/>
      <c r="E1694" s="1" t="s">
        <v>21</v>
      </c>
      <c r="F1694" s="2"/>
      <c r="G1694" s="60">
        <v>230</v>
      </c>
      <c r="H1694" s="72" t="str">
        <f t="shared" si="28"/>
        <v xml:space="preserve"> </v>
      </c>
      <c r="I1694" s="11">
        <v>10.434782608696</v>
      </c>
      <c r="J1694" s="3">
        <v>62.608695652173999</v>
      </c>
      <c r="K1694" s="3">
        <v>22.173913043477999</v>
      </c>
      <c r="L1694" s="3">
        <v>4.3478260869570002</v>
      </c>
      <c r="M1694" s="8">
        <v>0.43478260869599999</v>
      </c>
    </row>
    <row r="1695" spans="3:13" x14ac:dyDescent="0.2">
      <c r="C1695" s="87"/>
      <c r="D1695" s="89"/>
      <c r="E1695" s="1" t="s">
        <v>22</v>
      </c>
      <c r="F1695" s="2"/>
      <c r="G1695" s="60">
        <v>315</v>
      </c>
      <c r="H1695" s="72" t="str">
        <f t="shared" si="28"/>
        <v xml:space="preserve"> </v>
      </c>
      <c r="I1695" s="11">
        <v>19.365079365079001</v>
      </c>
      <c r="J1695" s="3">
        <v>59.047619047619001</v>
      </c>
      <c r="K1695" s="3">
        <v>18.412698412697999</v>
      </c>
      <c r="L1695" s="3">
        <v>3.1746031746029999</v>
      </c>
      <c r="M1695" s="14">
        <v>0</v>
      </c>
    </row>
    <row r="1696" spans="3:13" x14ac:dyDescent="0.2">
      <c r="C1696" s="87"/>
      <c r="D1696" s="89"/>
      <c r="E1696" s="1" t="s">
        <v>23</v>
      </c>
      <c r="F1696" s="2"/>
      <c r="G1696" s="60">
        <v>198</v>
      </c>
      <c r="H1696" s="72" t="str">
        <f t="shared" si="28"/>
        <v xml:space="preserve"> </v>
      </c>
      <c r="I1696" s="11">
        <v>14.646464646465001</v>
      </c>
      <c r="J1696" s="3">
        <v>60.101010101009997</v>
      </c>
      <c r="K1696" s="3">
        <v>22.727272727273</v>
      </c>
      <c r="L1696" s="3">
        <v>1.5151515151520001</v>
      </c>
      <c r="M1696" s="8">
        <v>1.010101010101</v>
      </c>
    </row>
    <row r="1697" spans="3:13" x14ac:dyDescent="0.2">
      <c r="C1697" s="87"/>
      <c r="D1697" s="89"/>
      <c r="E1697" s="1" t="s">
        <v>24</v>
      </c>
      <c r="F1697" s="2"/>
      <c r="G1697" s="60">
        <v>322</v>
      </c>
      <c r="H1697" s="72" t="str">
        <f t="shared" si="28"/>
        <v xml:space="preserve"> </v>
      </c>
      <c r="I1697" s="11">
        <v>14.596273291925</v>
      </c>
      <c r="J1697" s="3">
        <v>61.180124223602</v>
      </c>
      <c r="K1697" s="3">
        <v>17.080745341615</v>
      </c>
      <c r="L1697" s="3">
        <v>6.2111801242239997</v>
      </c>
      <c r="M1697" s="8">
        <v>0.93167701863399999</v>
      </c>
    </row>
    <row r="1698" spans="3:13" x14ac:dyDescent="0.2">
      <c r="C1698" s="87"/>
      <c r="D1698" s="89"/>
      <c r="E1698" s="1" t="s">
        <v>25</v>
      </c>
      <c r="F1698" s="2"/>
      <c r="G1698" s="60">
        <v>1065</v>
      </c>
      <c r="H1698" s="72" t="str">
        <f t="shared" si="28"/>
        <v xml:space="preserve"> </v>
      </c>
      <c r="I1698" s="11">
        <v>15.117370892019</v>
      </c>
      <c r="J1698" s="3">
        <v>60.657276995304997</v>
      </c>
      <c r="K1698" s="3">
        <v>19.62441314554</v>
      </c>
      <c r="L1698" s="3">
        <v>4.0375586854460002</v>
      </c>
      <c r="M1698" s="8">
        <v>0.56338028168999998</v>
      </c>
    </row>
    <row r="1699" spans="3:13" x14ac:dyDescent="0.2">
      <c r="C1699" s="87"/>
      <c r="D1699" s="89"/>
      <c r="E1699" s="1" t="s">
        <v>26</v>
      </c>
      <c r="F1699" s="2"/>
      <c r="G1699" s="60">
        <v>520</v>
      </c>
      <c r="H1699" s="72" t="str">
        <f t="shared" si="28"/>
        <v xml:space="preserve"> </v>
      </c>
      <c r="I1699" s="11">
        <v>14.615384615385</v>
      </c>
      <c r="J1699" s="3">
        <v>60.769230769231001</v>
      </c>
      <c r="K1699" s="3">
        <v>19.230769230768999</v>
      </c>
      <c r="L1699" s="3">
        <v>4.4230769230769997</v>
      </c>
      <c r="M1699" s="8">
        <v>0.96153846153800004</v>
      </c>
    </row>
    <row r="1700" spans="3:13" x14ac:dyDescent="0.2">
      <c r="C1700" s="88" t="s">
        <v>27</v>
      </c>
      <c r="D1700" s="88" t="s">
        <v>19</v>
      </c>
      <c r="E1700" s="6" t="s">
        <v>28</v>
      </c>
      <c r="F1700" s="5"/>
      <c r="G1700" s="59">
        <v>147</v>
      </c>
      <c r="H1700" s="71" t="str">
        <f t="shared" si="28"/>
        <v xml:space="preserve"> </v>
      </c>
      <c r="I1700" s="12">
        <v>8.1632653061219997</v>
      </c>
      <c r="J1700" s="4">
        <v>52.380952380952003</v>
      </c>
      <c r="K1700" s="4">
        <v>26.530612244897998</v>
      </c>
      <c r="L1700" s="4">
        <v>11.564625850340001</v>
      </c>
      <c r="M1700" s="13">
        <v>1.360544217687</v>
      </c>
    </row>
    <row r="1701" spans="3:13" ht="24" x14ac:dyDescent="0.2">
      <c r="C1701" s="87"/>
      <c r="D1701" s="89"/>
      <c r="E1701" s="1" t="s">
        <v>29</v>
      </c>
      <c r="F1701" s="2"/>
      <c r="G1701" s="60">
        <v>1706</v>
      </c>
      <c r="H1701" s="72" t="str">
        <f t="shared" si="28"/>
        <v xml:space="preserve"> </v>
      </c>
      <c r="I1701" s="11">
        <v>14.536928487691</v>
      </c>
      <c r="J1701" s="3">
        <v>64.302461899178994</v>
      </c>
      <c r="K1701" s="3">
        <v>17.116060961313</v>
      </c>
      <c r="L1701" s="3">
        <v>3.5756154747950002</v>
      </c>
      <c r="M1701" s="8">
        <v>0.46893317702199999</v>
      </c>
    </row>
    <row r="1702" spans="3:13" ht="24" x14ac:dyDescent="0.2">
      <c r="C1702" s="87"/>
      <c r="D1702" s="89"/>
      <c r="E1702" s="1" t="s">
        <v>30</v>
      </c>
      <c r="F1702" s="2"/>
      <c r="G1702" s="60">
        <v>137</v>
      </c>
      <c r="H1702" s="72" t="str">
        <f t="shared" si="28"/>
        <v xml:space="preserve"> </v>
      </c>
      <c r="I1702" s="11">
        <v>12.408759124088</v>
      </c>
      <c r="J1702" s="3">
        <v>50.364963503650003</v>
      </c>
      <c r="K1702" s="3">
        <v>29.927007299269999</v>
      </c>
      <c r="L1702" s="3">
        <v>7.299270072993</v>
      </c>
      <c r="M1702" s="14">
        <v>0</v>
      </c>
    </row>
    <row r="1703" spans="3:13" ht="24" x14ac:dyDescent="0.2">
      <c r="C1703" s="87"/>
      <c r="D1703" s="89"/>
      <c r="E1703" s="1" t="s">
        <v>31</v>
      </c>
      <c r="F1703" s="2"/>
      <c r="G1703" s="60">
        <v>440</v>
      </c>
      <c r="H1703" s="72" t="str">
        <f t="shared" si="28"/>
        <v xml:space="preserve"> </v>
      </c>
      <c r="I1703" s="11">
        <v>15</v>
      </c>
      <c r="J1703" s="3">
        <v>58.636363636364003</v>
      </c>
      <c r="K1703" s="3">
        <v>20.909090909090999</v>
      </c>
      <c r="L1703" s="3">
        <v>3.863636363636</v>
      </c>
      <c r="M1703" s="8">
        <v>1.590909090909</v>
      </c>
    </row>
    <row r="1704" spans="3:13" x14ac:dyDescent="0.2">
      <c r="C1704" s="87"/>
      <c r="D1704" s="89"/>
      <c r="E1704" s="1" t="s">
        <v>32</v>
      </c>
      <c r="F1704" s="2"/>
      <c r="G1704" s="60">
        <v>5</v>
      </c>
      <c r="H1704" s="72" t="str">
        <f t="shared" si="28"/>
        <v>*</v>
      </c>
      <c r="I1704" s="11">
        <v>20</v>
      </c>
      <c r="J1704" s="3">
        <v>20</v>
      </c>
      <c r="K1704" s="3">
        <v>20</v>
      </c>
      <c r="L1704" s="3">
        <v>40</v>
      </c>
      <c r="M1704" s="14">
        <v>0</v>
      </c>
    </row>
    <row r="1705" spans="3:13" x14ac:dyDescent="0.2">
      <c r="C1705" s="87"/>
      <c r="D1705" s="88" t="s">
        <v>14</v>
      </c>
      <c r="E1705" s="6" t="s">
        <v>28</v>
      </c>
      <c r="F1705" s="5"/>
      <c r="G1705" s="59">
        <v>95</v>
      </c>
      <c r="H1705" s="71" t="str">
        <f t="shared" si="28"/>
        <v xml:space="preserve"> </v>
      </c>
      <c r="I1705" s="12">
        <v>5.2631578947369997</v>
      </c>
      <c r="J1705" s="4">
        <v>46.315789473683999</v>
      </c>
      <c r="K1705" s="4">
        <v>33.684210526316001</v>
      </c>
      <c r="L1705" s="4">
        <v>13.684210526316001</v>
      </c>
      <c r="M1705" s="13">
        <v>1.052631578947</v>
      </c>
    </row>
    <row r="1706" spans="3:13" ht="24" x14ac:dyDescent="0.2">
      <c r="C1706" s="87"/>
      <c r="D1706" s="89"/>
      <c r="E1706" s="1" t="s">
        <v>29</v>
      </c>
      <c r="F1706" s="2"/>
      <c r="G1706" s="60">
        <v>953</v>
      </c>
      <c r="H1706" s="72" t="str">
        <f t="shared" si="28"/>
        <v xml:space="preserve"> </v>
      </c>
      <c r="I1706" s="11">
        <v>14.165792235047</v>
      </c>
      <c r="J1706" s="3">
        <v>64.742917103881993</v>
      </c>
      <c r="K1706" s="3">
        <v>16.894018887723</v>
      </c>
      <c r="L1706" s="3">
        <v>3.7775445960130001</v>
      </c>
      <c r="M1706" s="8">
        <v>0.41972717733499998</v>
      </c>
    </row>
    <row r="1707" spans="3:13" ht="24" x14ac:dyDescent="0.2">
      <c r="C1707" s="87"/>
      <c r="D1707" s="89"/>
      <c r="E1707" s="1" t="s">
        <v>30</v>
      </c>
      <c r="F1707" s="2"/>
      <c r="G1707" s="60">
        <v>60</v>
      </c>
      <c r="H1707" s="72" t="str">
        <f t="shared" si="28"/>
        <v xml:space="preserve"> </v>
      </c>
      <c r="I1707" s="11">
        <v>5</v>
      </c>
      <c r="J1707" s="3">
        <v>55</v>
      </c>
      <c r="K1707" s="3">
        <v>30</v>
      </c>
      <c r="L1707" s="3">
        <v>10</v>
      </c>
      <c r="M1707" s="14">
        <v>0</v>
      </c>
    </row>
    <row r="1708" spans="3:13" ht="24" x14ac:dyDescent="0.2">
      <c r="C1708" s="87"/>
      <c r="D1708" s="89"/>
      <c r="E1708" s="1" t="s">
        <v>31</v>
      </c>
      <c r="F1708" s="2"/>
      <c r="G1708" s="60">
        <v>77</v>
      </c>
      <c r="H1708" s="72" t="str">
        <f t="shared" si="28"/>
        <v xml:space="preserve"> </v>
      </c>
      <c r="I1708" s="11">
        <v>15.584415584416</v>
      </c>
      <c r="J1708" s="3">
        <v>62.337662337662003</v>
      </c>
      <c r="K1708" s="3">
        <v>18.181818181817999</v>
      </c>
      <c r="L1708" s="3">
        <v>1.298701298701</v>
      </c>
      <c r="M1708" s="8">
        <v>2.5974025974030002</v>
      </c>
    </row>
    <row r="1709" spans="3:13" x14ac:dyDescent="0.2">
      <c r="C1709" s="87"/>
      <c r="D1709" s="89"/>
      <c r="E1709" s="1" t="s">
        <v>32</v>
      </c>
      <c r="F1709" s="2"/>
      <c r="G1709" s="60">
        <v>3</v>
      </c>
      <c r="H1709" s="72" t="str">
        <f t="shared" si="28"/>
        <v>*</v>
      </c>
      <c r="I1709" s="11">
        <v>33.333333333333002</v>
      </c>
      <c r="J1709" s="7">
        <v>0</v>
      </c>
      <c r="K1709" s="3">
        <v>33.333333333333002</v>
      </c>
      <c r="L1709" s="3">
        <v>33.333333333333002</v>
      </c>
      <c r="M1709" s="14">
        <v>0</v>
      </c>
    </row>
    <row r="1710" spans="3:13" x14ac:dyDescent="0.2">
      <c r="C1710" s="87"/>
      <c r="D1710" s="88" t="s">
        <v>15</v>
      </c>
      <c r="E1710" s="6" t="s">
        <v>28</v>
      </c>
      <c r="F1710" s="5"/>
      <c r="G1710" s="59">
        <v>52</v>
      </c>
      <c r="H1710" s="71" t="str">
        <f t="shared" si="28"/>
        <v xml:space="preserve"> </v>
      </c>
      <c r="I1710" s="12">
        <v>13.461538461538</v>
      </c>
      <c r="J1710" s="4">
        <v>63.461538461537998</v>
      </c>
      <c r="K1710" s="4">
        <v>13.461538461538</v>
      </c>
      <c r="L1710" s="4">
        <v>7.6923076923079998</v>
      </c>
      <c r="M1710" s="13">
        <v>1.923076923077</v>
      </c>
    </row>
    <row r="1711" spans="3:13" ht="24" x14ac:dyDescent="0.2">
      <c r="C1711" s="87"/>
      <c r="D1711" s="89"/>
      <c r="E1711" s="1" t="s">
        <v>29</v>
      </c>
      <c r="F1711" s="2"/>
      <c r="G1711" s="60">
        <v>753</v>
      </c>
      <c r="H1711" s="72" t="str">
        <f t="shared" si="28"/>
        <v xml:space="preserve"> </v>
      </c>
      <c r="I1711" s="11">
        <v>15.006640106241999</v>
      </c>
      <c r="J1711" s="3">
        <v>63.745019920319002</v>
      </c>
      <c r="K1711" s="3">
        <v>17.397078353253999</v>
      </c>
      <c r="L1711" s="3">
        <v>3.3200531208499999</v>
      </c>
      <c r="M1711" s="8">
        <v>0.53120849933600001</v>
      </c>
    </row>
    <row r="1712" spans="3:13" ht="24" x14ac:dyDescent="0.2">
      <c r="C1712" s="87"/>
      <c r="D1712" s="89"/>
      <c r="E1712" s="1" t="s">
        <v>30</v>
      </c>
      <c r="F1712" s="2"/>
      <c r="G1712" s="60">
        <v>77</v>
      </c>
      <c r="H1712" s="72" t="str">
        <f t="shared" si="28"/>
        <v xml:space="preserve"> </v>
      </c>
      <c r="I1712" s="11">
        <v>18.181818181817999</v>
      </c>
      <c r="J1712" s="3">
        <v>46.753246753246998</v>
      </c>
      <c r="K1712" s="3">
        <v>29.87012987013</v>
      </c>
      <c r="L1712" s="3">
        <v>5.1948051948050002</v>
      </c>
      <c r="M1712" s="14">
        <v>0</v>
      </c>
    </row>
    <row r="1713" spans="3:13" ht="24" x14ac:dyDescent="0.2">
      <c r="C1713" s="87"/>
      <c r="D1713" s="89"/>
      <c r="E1713" s="1" t="s">
        <v>31</v>
      </c>
      <c r="F1713" s="2"/>
      <c r="G1713" s="60">
        <v>363</v>
      </c>
      <c r="H1713" s="72" t="str">
        <f t="shared" si="28"/>
        <v xml:space="preserve"> </v>
      </c>
      <c r="I1713" s="11">
        <v>14.876033057851</v>
      </c>
      <c r="J1713" s="3">
        <v>57.851239669420998</v>
      </c>
      <c r="K1713" s="3">
        <v>21.487603305785001</v>
      </c>
      <c r="L1713" s="3">
        <v>4.407713498623</v>
      </c>
      <c r="M1713" s="8">
        <v>1.3774104683199999</v>
      </c>
    </row>
    <row r="1714" spans="3:13" x14ac:dyDescent="0.2">
      <c r="C1714" s="87"/>
      <c r="D1714" s="89"/>
      <c r="E1714" s="1" t="s">
        <v>32</v>
      </c>
      <c r="F1714" s="2"/>
      <c r="G1714" s="60">
        <v>2</v>
      </c>
      <c r="H1714" s="72" t="str">
        <f t="shared" si="28"/>
        <v>*</v>
      </c>
      <c r="I1714" s="21">
        <v>0</v>
      </c>
      <c r="J1714" s="3">
        <v>50</v>
      </c>
      <c r="K1714" s="7">
        <v>0</v>
      </c>
      <c r="L1714" s="3">
        <v>50</v>
      </c>
      <c r="M1714" s="14">
        <v>0</v>
      </c>
    </row>
    <row r="1715" spans="3:13" x14ac:dyDescent="0.2">
      <c r="C1715" s="88" t="s">
        <v>33</v>
      </c>
      <c r="D1715" s="83" t="s">
        <v>17</v>
      </c>
      <c r="E1715" s="6" t="s">
        <v>34</v>
      </c>
      <c r="F1715" s="5"/>
      <c r="G1715" s="59">
        <v>341</v>
      </c>
      <c r="H1715" s="71" t="str">
        <f t="shared" si="28"/>
        <v xml:space="preserve"> </v>
      </c>
      <c r="I1715" s="12">
        <v>12.609970674487</v>
      </c>
      <c r="J1715" s="4">
        <v>61.583577712610001</v>
      </c>
      <c r="K1715" s="4">
        <v>21.114369501466001</v>
      </c>
      <c r="L1715" s="4">
        <v>4.3988269794720001</v>
      </c>
      <c r="M1715" s="13">
        <v>0.29325513196500003</v>
      </c>
    </row>
    <row r="1716" spans="3:13" x14ac:dyDescent="0.2">
      <c r="C1716" s="87"/>
      <c r="D1716" s="84"/>
      <c r="E1716" s="1" t="s">
        <v>35</v>
      </c>
      <c r="F1716" s="2"/>
      <c r="G1716" s="60">
        <v>1149</v>
      </c>
      <c r="H1716" s="72" t="str">
        <f t="shared" si="28"/>
        <v xml:space="preserve"> </v>
      </c>
      <c r="I1716" s="11">
        <v>15.317667536988999</v>
      </c>
      <c r="J1716" s="3">
        <v>63.272410791993003</v>
      </c>
      <c r="K1716" s="3">
        <v>17.319408181027001</v>
      </c>
      <c r="L1716" s="3">
        <v>3.7423846823320002</v>
      </c>
      <c r="M1716" s="8">
        <v>0.34812880765900001</v>
      </c>
    </row>
    <row r="1717" spans="3:13" ht="24" x14ac:dyDescent="0.2">
      <c r="C1717" s="87"/>
      <c r="D1717" s="84"/>
      <c r="E1717" s="1" t="s">
        <v>36</v>
      </c>
      <c r="F1717" s="2"/>
      <c r="G1717" s="60">
        <v>659</v>
      </c>
      <c r="H1717" s="72" t="str">
        <f t="shared" si="28"/>
        <v xml:space="preserve"> </v>
      </c>
      <c r="I1717" s="11">
        <v>14.719271623672</v>
      </c>
      <c r="J1717" s="3">
        <v>61.911987860395001</v>
      </c>
      <c r="K1717" s="3">
        <v>18.361153262519</v>
      </c>
      <c r="L1717" s="3">
        <v>4.0971168437029997</v>
      </c>
      <c r="M1717" s="8">
        <v>0.910470409712</v>
      </c>
    </row>
    <row r="1718" spans="3:13" x14ac:dyDescent="0.2">
      <c r="C1718" s="87"/>
      <c r="D1718" s="84"/>
      <c r="E1718" s="1" t="s">
        <v>37</v>
      </c>
      <c r="F1718" s="2"/>
      <c r="G1718" s="60">
        <v>274</v>
      </c>
      <c r="H1718" s="72" t="str">
        <f t="shared" si="28"/>
        <v xml:space="preserve"> </v>
      </c>
      <c r="I1718" s="11">
        <v>9.4890510948909998</v>
      </c>
      <c r="J1718" s="3">
        <v>54.379562043796</v>
      </c>
      <c r="K1718" s="3">
        <v>25.912408759123998</v>
      </c>
      <c r="L1718" s="3">
        <v>8.0291970802920005</v>
      </c>
      <c r="M1718" s="8">
        <v>2.1897810218979998</v>
      </c>
    </row>
    <row r="1719" spans="3:13" x14ac:dyDescent="0.2">
      <c r="C1719" s="87"/>
      <c r="D1719" s="84"/>
      <c r="E1719" s="1" t="s">
        <v>32</v>
      </c>
      <c r="F1719" s="2"/>
      <c r="G1719" s="60">
        <v>12</v>
      </c>
      <c r="H1719" s="72" t="str">
        <f t="shared" si="28"/>
        <v>*</v>
      </c>
      <c r="I1719" s="11">
        <v>16.666666666666998</v>
      </c>
      <c r="J1719" s="3">
        <v>66.666666666666998</v>
      </c>
      <c r="K1719" s="3">
        <v>16.666666666666998</v>
      </c>
      <c r="L1719" s="7">
        <v>0</v>
      </c>
      <c r="M1719" s="14">
        <v>0</v>
      </c>
    </row>
    <row r="1720" spans="3:13" x14ac:dyDescent="0.2">
      <c r="C1720" s="88" t="s">
        <v>38</v>
      </c>
      <c r="D1720" s="83" t="s">
        <v>17</v>
      </c>
      <c r="E1720" s="6" t="s">
        <v>39</v>
      </c>
      <c r="F1720" s="5"/>
      <c r="G1720" s="59">
        <v>368</v>
      </c>
      <c r="H1720" s="71" t="str">
        <f t="shared" si="28"/>
        <v xml:space="preserve"> </v>
      </c>
      <c r="I1720" s="12">
        <v>11.141304347826001</v>
      </c>
      <c r="J1720" s="4">
        <v>54.076086956521998</v>
      </c>
      <c r="K1720" s="4">
        <v>26.902173913043001</v>
      </c>
      <c r="L1720" s="4">
        <v>7.0652173913040004</v>
      </c>
      <c r="M1720" s="13">
        <v>0.81521739130399995</v>
      </c>
    </row>
    <row r="1721" spans="3:13" x14ac:dyDescent="0.2">
      <c r="C1721" s="87"/>
      <c r="D1721" s="84"/>
      <c r="E1721" s="1" t="s">
        <v>40</v>
      </c>
      <c r="F1721" s="2"/>
      <c r="G1721" s="60">
        <v>1591</v>
      </c>
      <c r="H1721" s="72" t="str">
        <f t="shared" si="28"/>
        <v xml:space="preserve"> </v>
      </c>
      <c r="I1721" s="11">
        <v>14.707730986801</v>
      </c>
      <c r="J1721" s="3">
        <v>64.613450659961998</v>
      </c>
      <c r="K1721" s="3">
        <v>16.781898177247001</v>
      </c>
      <c r="L1721" s="3">
        <v>3.4569453174100002</v>
      </c>
      <c r="M1721" s="8">
        <v>0.43997485858000002</v>
      </c>
    </row>
    <row r="1722" spans="3:13" x14ac:dyDescent="0.2">
      <c r="C1722" s="87"/>
      <c r="D1722" s="84"/>
      <c r="E1722" s="1" t="s">
        <v>41</v>
      </c>
      <c r="F1722" s="2"/>
      <c r="G1722" s="60">
        <v>151</v>
      </c>
      <c r="H1722" s="72" t="str">
        <f t="shared" si="28"/>
        <v xml:space="preserve"> </v>
      </c>
      <c r="I1722" s="11">
        <v>11.920529801324999</v>
      </c>
      <c r="J1722" s="3">
        <v>65.562913907284994</v>
      </c>
      <c r="K1722" s="3">
        <v>16.556291390727999</v>
      </c>
      <c r="L1722" s="3">
        <v>5.2980132450330002</v>
      </c>
      <c r="M1722" s="8">
        <v>0.66225165562900001</v>
      </c>
    </row>
    <row r="1723" spans="3:13" x14ac:dyDescent="0.2">
      <c r="C1723" s="87"/>
      <c r="D1723" s="84"/>
      <c r="E1723" s="1" t="s">
        <v>42</v>
      </c>
      <c r="F1723" s="2"/>
      <c r="G1723" s="60">
        <v>884</v>
      </c>
      <c r="H1723" s="72" t="str">
        <f t="shared" si="28"/>
        <v xml:space="preserve"> </v>
      </c>
      <c r="I1723" s="11">
        <v>14.592760180995</v>
      </c>
      <c r="J1723" s="3">
        <v>62.782805429863998</v>
      </c>
      <c r="K1723" s="3">
        <v>17.873303167421</v>
      </c>
      <c r="L1723" s="3">
        <v>4.0723981900449999</v>
      </c>
      <c r="M1723" s="8">
        <v>0.67873303167400001</v>
      </c>
    </row>
    <row r="1724" spans="3:13" x14ac:dyDescent="0.2">
      <c r="C1724" s="87"/>
      <c r="D1724" s="84"/>
      <c r="E1724" s="1" t="s">
        <v>43</v>
      </c>
      <c r="F1724" s="2"/>
      <c r="G1724" s="60">
        <v>191</v>
      </c>
      <c r="H1724" s="72" t="str">
        <f t="shared" si="28"/>
        <v xml:space="preserve"> </v>
      </c>
      <c r="I1724" s="11">
        <v>22.513089005236001</v>
      </c>
      <c r="J1724" s="3">
        <v>60.209424083770003</v>
      </c>
      <c r="K1724" s="3">
        <v>12.565445026178001</v>
      </c>
      <c r="L1724" s="3">
        <v>3.1413612565450002</v>
      </c>
      <c r="M1724" s="8">
        <v>1.5706806282720001</v>
      </c>
    </row>
    <row r="1725" spans="3:13" x14ac:dyDescent="0.2">
      <c r="C1725" s="87"/>
      <c r="D1725" s="84"/>
      <c r="E1725" s="1" t="s">
        <v>44</v>
      </c>
      <c r="F1725" s="2"/>
      <c r="G1725" s="60">
        <v>239</v>
      </c>
      <c r="H1725" s="72" t="str">
        <f t="shared" si="28"/>
        <v xml:space="preserve"> </v>
      </c>
      <c r="I1725" s="11">
        <v>18.828451882844998</v>
      </c>
      <c r="J1725" s="3">
        <v>65.271966527196994</v>
      </c>
      <c r="K1725" s="3">
        <v>12.552301255230001</v>
      </c>
      <c r="L1725" s="3">
        <v>2.5104602510460001</v>
      </c>
      <c r="M1725" s="8">
        <v>0.836820083682</v>
      </c>
    </row>
    <row r="1726" spans="3:13" x14ac:dyDescent="0.2">
      <c r="C1726" s="87"/>
      <c r="D1726" s="84"/>
      <c r="E1726" s="1" t="s">
        <v>45</v>
      </c>
      <c r="F1726" s="2"/>
      <c r="G1726" s="60">
        <v>58</v>
      </c>
      <c r="H1726" s="72" t="str">
        <f t="shared" si="28"/>
        <v xml:space="preserve"> </v>
      </c>
      <c r="I1726" s="11">
        <v>8.6206896551720007</v>
      </c>
      <c r="J1726" s="3">
        <v>62.068965517240997</v>
      </c>
      <c r="K1726" s="3">
        <v>22.413793103448</v>
      </c>
      <c r="L1726" s="3">
        <v>3.4482758620689999</v>
      </c>
      <c r="M1726" s="8">
        <v>3.4482758620689999</v>
      </c>
    </row>
    <row r="1727" spans="3:13" x14ac:dyDescent="0.2">
      <c r="C1727" s="87"/>
      <c r="D1727" s="84"/>
      <c r="E1727" s="1" t="s">
        <v>46</v>
      </c>
      <c r="F1727" s="2"/>
      <c r="G1727" s="60">
        <v>32</v>
      </c>
      <c r="H1727" s="72" t="str">
        <f t="shared" si="28"/>
        <v>*</v>
      </c>
      <c r="I1727" s="11">
        <v>9.375</v>
      </c>
      <c r="J1727" s="3">
        <v>46.875</v>
      </c>
      <c r="K1727" s="3">
        <v>31.25</v>
      </c>
      <c r="L1727" s="3">
        <v>9.375</v>
      </c>
      <c r="M1727" s="8">
        <v>3.125</v>
      </c>
    </row>
    <row r="1728" spans="3:13" x14ac:dyDescent="0.2">
      <c r="C1728" s="87"/>
      <c r="D1728" s="84"/>
      <c r="E1728" s="1" t="s">
        <v>32</v>
      </c>
      <c r="F1728" s="2"/>
      <c r="G1728" s="60">
        <v>50</v>
      </c>
      <c r="H1728" s="72" t="str">
        <f t="shared" si="28"/>
        <v xml:space="preserve"> </v>
      </c>
      <c r="I1728" s="11">
        <v>6</v>
      </c>
      <c r="J1728" s="3">
        <v>68</v>
      </c>
      <c r="K1728" s="3">
        <v>18</v>
      </c>
      <c r="L1728" s="3">
        <v>8</v>
      </c>
      <c r="M1728" s="14">
        <v>0</v>
      </c>
    </row>
    <row r="1729" spans="3:13" ht="24" x14ac:dyDescent="0.2">
      <c r="C1729" s="88" t="s">
        <v>47</v>
      </c>
      <c r="D1729" s="83" t="s">
        <v>17</v>
      </c>
      <c r="E1729" s="6" t="s">
        <v>48</v>
      </c>
      <c r="F1729" s="5"/>
      <c r="G1729" s="59">
        <v>93</v>
      </c>
      <c r="H1729" s="71" t="str">
        <f t="shared" si="28"/>
        <v xml:space="preserve"> </v>
      </c>
      <c r="I1729" s="12">
        <v>16.129032258064999</v>
      </c>
      <c r="J1729" s="4">
        <v>73.118279569891996</v>
      </c>
      <c r="K1729" s="4">
        <v>9.6774193548389995</v>
      </c>
      <c r="L1729" s="4">
        <v>1.0752688172039999</v>
      </c>
      <c r="M1729" s="27">
        <v>0</v>
      </c>
    </row>
    <row r="1730" spans="3:13" ht="24" x14ac:dyDescent="0.2">
      <c r="C1730" s="87"/>
      <c r="D1730" s="84"/>
      <c r="E1730" s="1" t="s">
        <v>49</v>
      </c>
      <c r="F1730" s="2"/>
      <c r="G1730" s="60">
        <v>143</v>
      </c>
      <c r="H1730" s="72" t="str">
        <f t="shared" si="28"/>
        <v xml:space="preserve"> </v>
      </c>
      <c r="I1730" s="11">
        <v>16.083916083916002</v>
      </c>
      <c r="J1730" s="3">
        <v>61.538461538462002</v>
      </c>
      <c r="K1730" s="3">
        <v>15.384615384615</v>
      </c>
      <c r="L1730" s="3">
        <v>5.594405594406</v>
      </c>
      <c r="M1730" s="8">
        <v>1.398601398601</v>
      </c>
    </row>
    <row r="1731" spans="3:13" x14ac:dyDescent="0.2">
      <c r="C1731" s="87"/>
      <c r="D1731" s="84"/>
      <c r="E1731" s="1" t="s">
        <v>50</v>
      </c>
      <c r="F1731" s="2"/>
      <c r="G1731" s="60">
        <v>148</v>
      </c>
      <c r="H1731" s="72" t="str">
        <f t="shared" si="28"/>
        <v xml:space="preserve"> </v>
      </c>
      <c r="I1731" s="11">
        <v>20.945945945946001</v>
      </c>
      <c r="J1731" s="3">
        <v>62.162162162161998</v>
      </c>
      <c r="K1731" s="3">
        <v>12.162162162162</v>
      </c>
      <c r="L1731" s="3">
        <v>4.0540540540540002</v>
      </c>
      <c r="M1731" s="8">
        <v>0.67567567567599995</v>
      </c>
    </row>
    <row r="1732" spans="3:13" x14ac:dyDescent="0.2">
      <c r="C1732" s="87"/>
      <c r="D1732" s="84"/>
      <c r="E1732" s="1" t="s">
        <v>51</v>
      </c>
      <c r="F1732" s="2"/>
      <c r="G1732" s="60">
        <v>198</v>
      </c>
      <c r="H1732" s="72" t="str">
        <f t="shared" si="28"/>
        <v xml:space="preserve"> </v>
      </c>
      <c r="I1732" s="11">
        <v>13.636363636364001</v>
      </c>
      <c r="J1732" s="3">
        <v>64.141414141414003</v>
      </c>
      <c r="K1732" s="3">
        <v>19.191919191918998</v>
      </c>
      <c r="L1732" s="3">
        <v>3.0303030303030001</v>
      </c>
      <c r="M1732" s="14">
        <v>0</v>
      </c>
    </row>
    <row r="1733" spans="3:13" ht="24" x14ac:dyDescent="0.2">
      <c r="C1733" s="87"/>
      <c r="D1733" s="84"/>
      <c r="E1733" s="1" t="s">
        <v>52</v>
      </c>
      <c r="F1733" s="2"/>
      <c r="G1733" s="60">
        <v>318</v>
      </c>
      <c r="H1733" s="72" t="str">
        <f t="shared" si="28"/>
        <v xml:space="preserve"> </v>
      </c>
      <c r="I1733" s="11">
        <v>12.893081761006</v>
      </c>
      <c r="J1733" s="3">
        <v>65.723270440251994</v>
      </c>
      <c r="K1733" s="3">
        <v>17.610062893081999</v>
      </c>
      <c r="L1733" s="3">
        <v>3.1446540880499998</v>
      </c>
      <c r="M1733" s="8">
        <v>0.62893081761000003</v>
      </c>
    </row>
    <row r="1734" spans="3:13" ht="24" x14ac:dyDescent="0.2">
      <c r="C1734" s="87"/>
      <c r="D1734" s="84"/>
      <c r="E1734" s="1" t="s">
        <v>53</v>
      </c>
      <c r="F1734" s="2"/>
      <c r="G1734" s="60">
        <v>900</v>
      </c>
      <c r="H1734" s="72" t="str">
        <f t="shared" si="28"/>
        <v xml:space="preserve"> </v>
      </c>
      <c r="I1734" s="11">
        <v>15.222222222221999</v>
      </c>
      <c r="J1734" s="3">
        <v>64.888888888888999</v>
      </c>
      <c r="K1734" s="3">
        <v>15.888888888888999</v>
      </c>
      <c r="L1734" s="3">
        <v>3.4444444444440001</v>
      </c>
      <c r="M1734" s="8">
        <v>0.555555555556</v>
      </c>
    </row>
    <row r="1735" spans="3:13" ht="24" x14ac:dyDescent="0.2">
      <c r="C1735" s="87"/>
      <c r="D1735" s="84"/>
      <c r="E1735" s="1" t="s">
        <v>54</v>
      </c>
      <c r="F1735" s="2"/>
      <c r="G1735" s="60">
        <v>1493</v>
      </c>
      <c r="H1735" s="72" t="str">
        <f t="shared" si="28"/>
        <v xml:space="preserve"> </v>
      </c>
      <c r="I1735" s="11">
        <v>13.194909578031</v>
      </c>
      <c r="J1735" s="3">
        <v>59.946416610851003</v>
      </c>
      <c r="K1735" s="3">
        <v>21.165438713998999</v>
      </c>
      <c r="L1735" s="3">
        <v>4.9564634963160001</v>
      </c>
      <c r="M1735" s="8">
        <v>0.73677160080399995</v>
      </c>
    </row>
    <row r="1736" spans="3:13" x14ac:dyDescent="0.2">
      <c r="C1736" s="87"/>
      <c r="D1736" s="84"/>
      <c r="E1736" s="1" t="s">
        <v>32</v>
      </c>
      <c r="F1736" s="2"/>
      <c r="G1736" s="60">
        <v>42</v>
      </c>
      <c r="H1736" s="72" t="str">
        <f t="shared" si="28"/>
        <v>*</v>
      </c>
      <c r="I1736" s="11">
        <v>23.809523809523998</v>
      </c>
      <c r="J1736" s="3">
        <v>54.761904761905001</v>
      </c>
      <c r="K1736" s="3">
        <v>14.285714285714</v>
      </c>
      <c r="L1736" s="3">
        <v>4.7619047619049999</v>
      </c>
      <c r="M1736" s="8">
        <v>2.3809523809519999</v>
      </c>
    </row>
    <row r="1737" spans="3:13" ht="24" x14ac:dyDescent="0.2">
      <c r="C1737" s="88" t="s">
        <v>55</v>
      </c>
      <c r="D1737" s="83" t="s">
        <v>17</v>
      </c>
      <c r="E1737" s="6" t="s">
        <v>48</v>
      </c>
      <c r="F1737" s="5"/>
      <c r="G1737" s="59">
        <v>118</v>
      </c>
      <c r="H1737" s="71" t="str">
        <f t="shared" si="28"/>
        <v xml:space="preserve"> </v>
      </c>
      <c r="I1737" s="12">
        <v>14.406779661017</v>
      </c>
      <c r="J1737" s="4">
        <v>61.016949152541997</v>
      </c>
      <c r="K1737" s="4">
        <v>16.101694915254001</v>
      </c>
      <c r="L1737" s="4">
        <v>7.6271186440680001</v>
      </c>
      <c r="M1737" s="13">
        <v>0.84745762711899997</v>
      </c>
    </row>
    <row r="1738" spans="3:13" ht="24" x14ac:dyDescent="0.2">
      <c r="C1738" s="87"/>
      <c r="D1738" s="84"/>
      <c r="E1738" s="1" t="s">
        <v>49</v>
      </c>
      <c r="F1738" s="2"/>
      <c r="G1738" s="60">
        <v>262</v>
      </c>
      <c r="H1738" s="72" t="str">
        <f t="shared" si="28"/>
        <v xml:space="preserve"> </v>
      </c>
      <c r="I1738" s="11">
        <v>14.503816793893</v>
      </c>
      <c r="J1738" s="3">
        <v>63.740458015267002</v>
      </c>
      <c r="K1738" s="3">
        <v>15.267175572518999</v>
      </c>
      <c r="L1738" s="3">
        <v>5.7251908396950002</v>
      </c>
      <c r="M1738" s="8">
        <v>0.76335877862599999</v>
      </c>
    </row>
    <row r="1739" spans="3:13" x14ac:dyDescent="0.2">
      <c r="C1739" s="87"/>
      <c r="D1739" s="84"/>
      <c r="E1739" s="1" t="s">
        <v>50</v>
      </c>
      <c r="F1739" s="2"/>
      <c r="G1739" s="60">
        <v>486</v>
      </c>
      <c r="H1739" s="72" t="str">
        <f t="shared" si="28"/>
        <v xml:space="preserve"> </v>
      </c>
      <c r="I1739" s="11">
        <v>17.489711934155999</v>
      </c>
      <c r="J1739" s="3">
        <v>63.580246913579998</v>
      </c>
      <c r="K1739" s="3">
        <v>14.197530864198001</v>
      </c>
      <c r="L1739" s="3">
        <v>3.909465020576</v>
      </c>
      <c r="M1739" s="8">
        <v>0.82304526748999995</v>
      </c>
    </row>
    <row r="1740" spans="3:13" x14ac:dyDescent="0.2">
      <c r="C1740" s="87"/>
      <c r="D1740" s="84"/>
      <c r="E1740" s="1" t="s">
        <v>51</v>
      </c>
      <c r="F1740" s="2"/>
      <c r="G1740" s="60">
        <v>888</v>
      </c>
      <c r="H1740" s="72" t="str">
        <f t="shared" ref="H1740:H1787" si="29">IF(G1740&lt;49,"*"," ")</f>
        <v xml:space="preserve"> </v>
      </c>
      <c r="I1740" s="11">
        <v>13.175675675676001</v>
      </c>
      <c r="J1740" s="3">
        <v>63.288288288288001</v>
      </c>
      <c r="K1740" s="3">
        <v>19.594594594595002</v>
      </c>
      <c r="L1740" s="3">
        <v>3.6036036036039998</v>
      </c>
      <c r="M1740" s="8">
        <v>0.33783783783799998</v>
      </c>
    </row>
    <row r="1741" spans="3:13" ht="24" x14ac:dyDescent="0.2">
      <c r="C1741" s="87"/>
      <c r="D1741" s="84"/>
      <c r="E1741" s="1" t="s">
        <v>52</v>
      </c>
      <c r="F1741" s="2"/>
      <c r="G1741" s="60">
        <v>323</v>
      </c>
      <c r="H1741" s="72" t="str">
        <f t="shared" si="29"/>
        <v xml:space="preserve"> </v>
      </c>
      <c r="I1741" s="11">
        <v>10.216718266254</v>
      </c>
      <c r="J1741" s="3">
        <v>59.133126934985</v>
      </c>
      <c r="K1741" s="3">
        <v>24.767801857584999</v>
      </c>
      <c r="L1741" s="3">
        <v>4.334365325077</v>
      </c>
      <c r="M1741" s="8">
        <v>1.547987616099</v>
      </c>
    </row>
    <row r="1742" spans="3:13" x14ac:dyDescent="0.2">
      <c r="C1742" s="87"/>
      <c r="D1742" s="84"/>
      <c r="E1742" s="1" t="s">
        <v>56</v>
      </c>
      <c r="F1742" s="2"/>
      <c r="G1742" s="60">
        <v>275</v>
      </c>
      <c r="H1742" s="72" t="str">
        <f t="shared" si="29"/>
        <v xml:space="preserve"> </v>
      </c>
      <c r="I1742" s="11">
        <v>16.363636363636001</v>
      </c>
      <c r="J1742" s="3">
        <v>57.090909090909001</v>
      </c>
      <c r="K1742" s="3">
        <v>22.909090909090999</v>
      </c>
      <c r="L1742" s="3">
        <v>3.636363636364</v>
      </c>
      <c r="M1742" s="14">
        <v>0</v>
      </c>
    </row>
    <row r="1743" spans="3:13" x14ac:dyDescent="0.2">
      <c r="C1743" s="87"/>
      <c r="D1743" s="84"/>
      <c r="E1743" s="1" t="s">
        <v>57</v>
      </c>
      <c r="F1743" s="2"/>
      <c r="G1743" s="60">
        <v>32</v>
      </c>
      <c r="H1743" s="72" t="str">
        <f t="shared" si="29"/>
        <v>*</v>
      </c>
      <c r="I1743" s="11">
        <v>6.25</v>
      </c>
      <c r="J1743" s="3">
        <v>59.375</v>
      </c>
      <c r="K1743" s="3">
        <v>25</v>
      </c>
      <c r="L1743" s="3">
        <v>6.25</v>
      </c>
      <c r="M1743" s="8">
        <v>3.125</v>
      </c>
    </row>
    <row r="1744" spans="3:13" x14ac:dyDescent="0.2">
      <c r="C1744" s="87"/>
      <c r="D1744" s="84"/>
      <c r="E1744" s="1" t="s">
        <v>32</v>
      </c>
      <c r="F1744" s="2"/>
      <c r="G1744" s="60">
        <v>51</v>
      </c>
      <c r="H1744" s="72" t="str">
        <f t="shared" si="29"/>
        <v xml:space="preserve"> </v>
      </c>
      <c r="I1744" s="11">
        <v>13.725490196078001</v>
      </c>
      <c r="J1744" s="3">
        <v>49.019607843137003</v>
      </c>
      <c r="K1744" s="3">
        <v>23.529411764706001</v>
      </c>
      <c r="L1744" s="3">
        <v>11.764705882353001</v>
      </c>
      <c r="M1744" s="8">
        <v>1.9607843137250001</v>
      </c>
    </row>
    <row r="1745" spans="3:13" x14ac:dyDescent="0.2">
      <c r="C1745" s="88" t="s">
        <v>58</v>
      </c>
      <c r="D1745" s="83" t="s">
        <v>17</v>
      </c>
      <c r="E1745" s="6" t="s">
        <v>59</v>
      </c>
      <c r="F1745" s="5"/>
      <c r="G1745" s="59">
        <v>1814</v>
      </c>
      <c r="H1745" s="71" t="str">
        <f t="shared" si="29"/>
        <v xml:space="preserve"> </v>
      </c>
      <c r="I1745" s="12">
        <v>15.159867695699999</v>
      </c>
      <c r="J1745" s="4">
        <v>63.781697905182</v>
      </c>
      <c r="K1745" s="4">
        <v>16.923925027563001</v>
      </c>
      <c r="L1745" s="4">
        <v>3.6383682469680001</v>
      </c>
      <c r="M1745" s="13">
        <v>0.49614112458699999</v>
      </c>
    </row>
    <row r="1746" spans="3:13" ht="24" x14ac:dyDescent="0.2">
      <c r="C1746" s="87"/>
      <c r="D1746" s="84"/>
      <c r="E1746" s="1" t="s">
        <v>60</v>
      </c>
      <c r="F1746" s="2"/>
      <c r="G1746" s="60">
        <v>307</v>
      </c>
      <c r="H1746" s="72" t="str">
        <f t="shared" si="29"/>
        <v xml:space="preserve"> </v>
      </c>
      <c r="I1746" s="11">
        <v>15.960912052116999</v>
      </c>
      <c r="J1746" s="3">
        <v>61.563517915308999</v>
      </c>
      <c r="K1746" s="3">
        <v>19.543973941368002</v>
      </c>
      <c r="L1746" s="3">
        <v>2.28013029316</v>
      </c>
      <c r="M1746" s="8">
        <v>0.65146579804600002</v>
      </c>
    </row>
    <row r="1747" spans="3:13" x14ac:dyDescent="0.2">
      <c r="C1747" s="87"/>
      <c r="D1747" s="84"/>
      <c r="E1747" s="1" t="s">
        <v>61</v>
      </c>
      <c r="F1747" s="2"/>
      <c r="G1747" s="60">
        <v>49</v>
      </c>
      <c r="H1747" s="72" t="s">
        <v>679</v>
      </c>
      <c r="I1747" s="11">
        <v>8.1632653061219997</v>
      </c>
      <c r="J1747" s="3">
        <v>42.857142857143003</v>
      </c>
      <c r="K1747" s="3">
        <v>38.775510204082003</v>
      </c>
      <c r="L1747" s="3">
        <v>10.204081632653001</v>
      </c>
      <c r="M1747" s="14">
        <v>0</v>
      </c>
    </row>
    <row r="1748" spans="3:13" ht="36" x14ac:dyDescent="0.2">
      <c r="C1748" s="87"/>
      <c r="D1748" s="84"/>
      <c r="E1748" s="1" t="s">
        <v>62</v>
      </c>
      <c r="F1748" s="2"/>
      <c r="G1748" s="60">
        <v>211</v>
      </c>
      <c r="H1748" s="72" t="str">
        <f t="shared" si="29"/>
        <v xml:space="preserve"> </v>
      </c>
      <c r="I1748" s="11">
        <v>3.7914691943130001</v>
      </c>
      <c r="J1748" s="3">
        <v>53.080568720378999</v>
      </c>
      <c r="K1748" s="3">
        <v>30.805687203790999</v>
      </c>
      <c r="L1748" s="3">
        <v>10.42654028436</v>
      </c>
      <c r="M1748" s="8">
        <v>1.895734597156</v>
      </c>
    </row>
    <row r="1749" spans="3:13" ht="24" x14ac:dyDescent="0.2">
      <c r="C1749" s="87"/>
      <c r="D1749" s="84"/>
      <c r="E1749" s="1" t="s">
        <v>63</v>
      </c>
      <c r="F1749" s="2"/>
      <c r="G1749" s="60">
        <v>8</v>
      </c>
      <c r="H1749" s="72" t="str">
        <f t="shared" si="29"/>
        <v>*</v>
      </c>
      <c r="I1749" s="11">
        <v>25</v>
      </c>
      <c r="J1749" s="3">
        <v>25</v>
      </c>
      <c r="K1749" s="3">
        <v>37.5</v>
      </c>
      <c r="L1749" s="7">
        <v>0</v>
      </c>
      <c r="M1749" s="8">
        <v>12.5</v>
      </c>
    </row>
    <row r="1750" spans="3:13" x14ac:dyDescent="0.2">
      <c r="C1750" s="87"/>
      <c r="D1750" s="84"/>
      <c r="E1750" s="1" t="s">
        <v>64</v>
      </c>
      <c r="F1750" s="2"/>
      <c r="G1750" s="60">
        <v>24</v>
      </c>
      <c r="H1750" s="72" t="str">
        <f t="shared" si="29"/>
        <v>*</v>
      </c>
      <c r="I1750" s="11">
        <v>8.333333333333</v>
      </c>
      <c r="J1750" s="3">
        <v>50</v>
      </c>
      <c r="K1750" s="3">
        <v>25</v>
      </c>
      <c r="L1750" s="3">
        <v>16.666666666666998</v>
      </c>
      <c r="M1750" s="14">
        <v>0</v>
      </c>
    </row>
    <row r="1751" spans="3:13" x14ac:dyDescent="0.2">
      <c r="C1751" s="87"/>
      <c r="D1751" s="84"/>
      <c r="E1751" s="1" t="s">
        <v>46</v>
      </c>
      <c r="F1751" s="2"/>
      <c r="G1751" s="60">
        <v>17</v>
      </c>
      <c r="H1751" s="72" t="str">
        <f t="shared" si="29"/>
        <v>*</v>
      </c>
      <c r="I1751" s="11">
        <v>11.764705882353001</v>
      </c>
      <c r="J1751" s="3">
        <v>35.294117647058997</v>
      </c>
      <c r="K1751" s="3">
        <v>29.411764705882</v>
      </c>
      <c r="L1751" s="3">
        <v>17.647058823529001</v>
      </c>
      <c r="M1751" s="8">
        <v>5.8823529411760003</v>
      </c>
    </row>
    <row r="1752" spans="3:13" x14ac:dyDescent="0.2">
      <c r="C1752" s="87"/>
      <c r="D1752" s="84"/>
      <c r="E1752" s="1" t="s">
        <v>32</v>
      </c>
      <c r="F1752" s="2"/>
      <c r="G1752" s="60">
        <v>5</v>
      </c>
      <c r="H1752" s="72" t="str">
        <f t="shared" si="29"/>
        <v>*</v>
      </c>
      <c r="I1752" s="11">
        <v>40</v>
      </c>
      <c r="J1752" s="3">
        <v>60</v>
      </c>
      <c r="K1752" s="7">
        <v>0</v>
      </c>
      <c r="L1752" s="7">
        <v>0</v>
      </c>
      <c r="M1752" s="14">
        <v>0</v>
      </c>
    </row>
    <row r="1753" spans="3:13" x14ac:dyDescent="0.2">
      <c r="C1753" s="87"/>
      <c r="D1753" s="84"/>
      <c r="E1753" s="1" t="s">
        <v>65</v>
      </c>
      <c r="F1753" s="2"/>
      <c r="G1753" s="60">
        <v>2121</v>
      </c>
      <c r="H1753" s="72" t="str">
        <f t="shared" si="29"/>
        <v xml:space="preserve"> </v>
      </c>
      <c r="I1753" s="11">
        <v>15.275813295615</v>
      </c>
      <c r="J1753" s="3">
        <v>63.460631777463</v>
      </c>
      <c r="K1753" s="3">
        <v>17.303158887317</v>
      </c>
      <c r="L1753" s="3">
        <v>3.4417727487029999</v>
      </c>
      <c r="M1753" s="8">
        <v>0.51862329090100001</v>
      </c>
    </row>
    <row r="1754" spans="3:13" x14ac:dyDescent="0.2">
      <c r="C1754" s="87"/>
      <c r="D1754" s="84"/>
      <c r="E1754" s="1" t="s">
        <v>66</v>
      </c>
      <c r="F1754" s="2"/>
      <c r="G1754" s="60">
        <v>260</v>
      </c>
      <c r="H1754" s="72" t="str">
        <f t="shared" si="29"/>
        <v xml:space="preserve"> </v>
      </c>
      <c r="I1754" s="11">
        <v>4.6153846153850004</v>
      </c>
      <c r="J1754" s="3">
        <v>51.153846153845997</v>
      </c>
      <c r="K1754" s="3">
        <v>32.307692307692001</v>
      </c>
      <c r="L1754" s="3">
        <v>10.384615384615</v>
      </c>
      <c r="M1754" s="8">
        <v>1.538461538462</v>
      </c>
    </row>
    <row r="1755" spans="3:13" ht="24" x14ac:dyDescent="0.2">
      <c r="C1755" s="88" t="s">
        <v>67</v>
      </c>
      <c r="D1755" s="83" t="s">
        <v>17</v>
      </c>
      <c r="E1755" s="6" t="s">
        <v>68</v>
      </c>
      <c r="F1755" s="5"/>
      <c r="G1755" s="59">
        <v>303</v>
      </c>
      <c r="H1755" s="71" t="str">
        <f t="shared" si="29"/>
        <v xml:space="preserve"> </v>
      </c>
      <c r="I1755" s="12">
        <v>39.603960396040002</v>
      </c>
      <c r="J1755" s="4">
        <v>55.775577557756002</v>
      </c>
      <c r="K1755" s="4">
        <v>2.970297029703</v>
      </c>
      <c r="L1755" s="4">
        <v>0.66006600660100001</v>
      </c>
      <c r="M1755" s="13">
        <v>0.99009900990099997</v>
      </c>
    </row>
    <row r="1756" spans="3:13" ht="36" x14ac:dyDescent="0.2">
      <c r="C1756" s="87"/>
      <c r="D1756" s="84"/>
      <c r="E1756" s="1" t="s">
        <v>69</v>
      </c>
      <c r="F1756" s="2"/>
      <c r="G1756" s="60">
        <v>1347</v>
      </c>
      <c r="H1756" s="72" t="str">
        <f t="shared" si="29"/>
        <v xml:space="preserve"> </v>
      </c>
      <c r="I1756" s="11">
        <v>14.699331848551999</v>
      </c>
      <c r="J1756" s="3">
        <v>73.051224944321007</v>
      </c>
      <c r="K1756" s="3">
        <v>10.541945063103</v>
      </c>
      <c r="L1756" s="3">
        <v>1.262063845583</v>
      </c>
      <c r="M1756" s="8">
        <v>0.44543429844100002</v>
      </c>
    </row>
    <row r="1757" spans="3:13" ht="24" x14ac:dyDescent="0.2">
      <c r="C1757" s="87"/>
      <c r="D1757" s="84"/>
      <c r="E1757" s="1" t="s">
        <v>70</v>
      </c>
      <c r="F1757" s="2"/>
      <c r="G1757" s="60">
        <v>596</v>
      </c>
      <c r="H1757" s="72" t="str">
        <f t="shared" si="29"/>
        <v xml:space="preserve"> </v>
      </c>
      <c r="I1757" s="11">
        <v>3.8590604026849999</v>
      </c>
      <c r="J1757" s="3">
        <v>51.845637583893001</v>
      </c>
      <c r="K1757" s="3">
        <v>38.758389261745002</v>
      </c>
      <c r="L1757" s="3">
        <v>4.8657718120810003</v>
      </c>
      <c r="M1757" s="8">
        <v>0.67114093959700005</v>
      </c>
    </row>
    <row r="1758" spans="3:13" ht="24" x14ac:dyDescent="0.2">
      <c r="C1758" s="87"/>
      <c r="D1758" s="84"/>
      <c r="E1758" s="1" t="s">
        <v>71</v>
      </c>
      <c r="F1758" s="2"/>
      <c r="G1758" s="60">
        <v>181</v>
      </c>
      <c r="H1758" s="72" t="str">
        <f t="shared" si="29"/>
        <v xml:space="preserve"> </v>
      </c>
      <c r="I1758" s="11">
        <v>0.55248618784500003</v>
      </c>
      <c r="J1758" s="3">
        <v>19.337016574585999</v>
      </c>
      <c r="K1758" s="3">
        <v>45.856353591160001</v>
      </c>
      <c r="L1758" s="3">
        <v>32.044198895028003</v>
      </c>
      <c r="M1758" s="8">
        <v>2.2099447513810002</v>
      </c>
    </row>
    <row r="1759" spans="3:13" x14ac:dyDescent="0.2">
      <c r="C1759" s="87"/>
      <c r="D1759" s="84"/>
      <c r="E1759" s="1" t="s">
        <v>32</v>
      </c>
      <c r="F1759" s="2"/>
      <c r="G1759" s="60">
        <v>8</v>
      </c>
      <c r="H1759" s="72" t="str">
        <f t="shared" si="29"/>
        <v>*</v>
      </c>
      <c r="I1759" s="11">
        <v>25</v>
      </c>
      <c r="J1759" s="3">
        <v>62.5</v>
      </c>
      <c r="K1759" s="7">
        <v>0</v>
      </c>
      <c r="L1759" s="3">
        <v>12.5</v>
      </c>
      <c r="M1759" s="14">
        <v>0</v>
      </c>
    </row>
    <row r="1760" spans="3:13" ht="24" x14ac:dyDescent="0.2">
      <c r="C1760" s="88" t="s">
        <v>72</v>
      </c>
      <c r="D1760" s="83" t="s">
        <v>17</v>
      </c>
      <c r="E1760" s="6" t="s">
        <v>73</v>
      </c>
      <c r="F1760" s="5"/>
      <c r="G1760" s="59">
        <v>52</v>
      </c>
      <c r="H1760" s="71" t="str">
        <f t="shared" si="29"/>
        <v xml:space="preserve"> </v>
      </c>
      <c r="I1760" s="12">
        <v>13.461538461538</v>
      </c>
      <c r="J1760" s="4">
        <v>42.307692307692001</v>
      </c>
      <c r="K1760" s="4">
        <v>32.692307692307999</v>
      </c>
      <c r="L1760" s="4">
        <v>11.538461538462</v>
      </c>
      <c r="M1760" s="27">
        <v>0</v>
      </c>
    </row>
    <row r="1761" spans="3:13" ht="36" x14ac:dyDescent="0.2">
      <c r="C1761" s="87"/>
      <c r="D1761" s="84"/>
      <c r="E1761" s="1" t="s">
        <v>74</v>
      </c>
      <c r="F1761" s="2"/>
      <c r="G1761" s="60">
        <v>186</v>
      </c>
      <c r="H1761" s="72" t="str">
        <f t="shared" si="29"/>
        <v xml:space="preserve"> </v>
      </c>
      <c r="I1761" s="11">
        <v>9.1397849462370004</v>
      </c>
      <c r="J1761" s="3">
        <v>47.311827956988999</v>
      </c>
      <c r="K1761" s="3">
        <v>29.032258064516</v>
      </c>
      <c r="L1761" s="3">
        <v>12.903225806451999</v>
      </c>
      <c r="M1761" s="8">
        <v>1.6129032258060001</v>
      </c>
    </row>
    <row r="1762" spans="3:13" ht="36" x14ac:dyDescent="0.2">
      <c r="C1762" s="87"/>
      <c r="D1762" s="84"/>
      <c r="E1762" s="1" t="s">
        <v>75</v>
      </c>
      <c r="F1762" s="2"/>
      <c r="G1762" s="60">
        <v>336</v>
      </c>
      <c r="H1762" s="72" t="str">
        <f t="shared" si="29"/>
        <v xml:space="preserve"> </v>
      </c>
      <c r="I1762" s="11">
        <v>9.5238095238099998</v>
      </c>
      <c r="J1762" s="3">
        <v>60.119047619047997</v>
      </c>
      <c r="K1762" s="3">
        <v>23.214285714286</v>
      </c>
      <c r="L1762" s="3">
        <v>6.5476190476190004</v>
      </c>
      <c r="M1762" s="8">
        <v>0.59523809523799998</v>
      </c>
    </row>
    <row r="1763" spans="3:13" ht="36" x14ac:dyDescent="0.2">
      <c r="C1763" s="87"/>
      <c r="D1763" s="84"/>
      <c r="E1763" s="1" t="s">
        <v>76</v>
      </c>
      <c r="F1763" s="2"/>
      <c r="G1763" s="60">
        <v>411</v>
      </c>
      <c r="H1763" s="72" t="str">
        <f t="shared" si="29"/>
        <v xml:space="preserve"> </v>
      </c>
      <c r="I1763" s="11">
        <v>10.462287104623</v>
      </c>
      <c r="J1763" s="3">
        <v>59.367396593674002</v>
      </c>
      <c r="K1763" s="3">
        <v>26.034063260341</v>
      </c>
      <c r="L1763" s="3">
        <v>4.1362530413630001</v>
      </c>
      <c r="M1763" s="14">
        <v>0</v>
      </c>
    </row>
    <row r="1764" spans="3:13" ht="36" x14ac:dyDescent="0.2">
      <c r="C1764" s="87"/>
      <c r="D1764" s="84"/>
      <c r="E1764" s="1" t="s">
        <v>77</v>
      </c>
      <c r="F1764" s="2"/>
      <c r="G1764" s="60">
        <v>425</v>
      </c>
      <c r="H1764" s="72" t="str">
        <f t="shared" si="29"/>
        <v xml:space="preserve"> </v>
      </c>
      <c r="I1764" s="11">
        <v>13.882352941176</v>
      </c>
      <c r="J1764" s="3">
        <v>64.470588235294002</v>
      </c>
      <c r="K1764" s="3">
        <v>18.117647058824002</v>
      </c>
      <c r="L1764" s="3">
        <v>3.5294117647059999</v>
      </c>
      <c r="M1764" s="14">
        <v>0</v>
      </c>
    </row>
    <row r="1765" spans="3:13" ht="36" x14ac:dyDescent="0.2">
      <c r="C1765" s="87"/>
      <c r="D1765" s="84"/>
      <c r="E1765" s="1" t="s">
        <v>78</v>
      </c>
      <c r="F1765" s="2"/>
      <c r="G1765" s="60">
        <v>328</v>
      </c>
      <c r="H1765" s="72" t="str">
        <f t="shared" si="29"/>
        <v xml:space="preserve"> </v>
      </c>
      <c r="I1765" s="11">
        <v>14.329268292683</v>
      </c>
      <c r="J1765" s="3">
        <v>70.426829268293005</v>
      </c>
      <c r="K1765" s="3">
        <v>13.719512195122</v>
      </c>
      <c r="L1765" s="3">
        <v>1.219512195122</v>
      </c>
      <c r="M1765" s="8">
        <v>0.30487804878000002</v>
      </c>
    </row>
    <row r="1766" spans="3:13" ht="36" x14ac:dyDescent="0.2">
      <c r="C1766" s="87"/>
      <c r="D1766" s="84"/>
      <c r="E1766" s="1" t="s">
        <v>79</v>
      </c>
      <c r="F1766" s="2"/>
      <c r="G1766" s="60">
        <v>294</v>
      </c>
      <c r="H1766" s="72" t="str">
        <f t="shared" si="29"/>
        <v xml:space="preserve"> </v>
      </c>
      <c r="I1766" s="11">
        <v>19.387755102041002</v>
      </c>
      <c r="J1766" s="3">
        <v>64.625850340135997</v>
      </c>
      <c r="K1766" s="3">
        <v>13.945578231293</v>
      </c>
      <c r="L1766" s="3">
        <v>2.040816326531</v>
      </c>
      <c r="M1766" s="14">
        <v>0</v>
      </c>
    </row>
    <row r="1767" spans="3:13" ht="36" x14ac:dyDescent="0.2">
      <c r="C1767" s="87"/>
      <c r="D1767" s="84"/>
      <c r="E1767" s="1" t="s">
        <v>80</v>
      </c>
      <c r="F1767" s="2"/>
      <c r="G1767" s="60">
        <v>194</v>
      </c>
      <c r="H1767" s="72" t="str">
        <f t="shared" si="29"/>
        <v xml:space="preserve"> </v>
      </c>
      <c r="I1767" s="11">
        <v>18.041237113402001</v>
      </c>
      <c r="J1767" s="3">
        <v>71.134020618557003</v>
      </c>
      <c r="K1767" s="3">
        <v>7.7319587628870003</v>
      </c>
      <c r="L1767" s="3">
        <v>2.0618556701030002</v>
      </c>
      <c r="M1767" s="8">
        <v>1.0309278350519999</v>
      </c>
    </row>
    <row r="1768" spans="3:13" ht="36" x14ac:dyDescent="0.2">
      <c r="C1768" s="87"/>
      <c r="D1768" s="84"/>
      <c r="E1768" s="1" t="s">
        <v>81</v>
      </c>
      <c r="F1768" s="2"/>
      <c r="G1768" s="60">
        <v>50</v>
      </c>
      <c r="H1768" s="72" t="str">
        <f t="shared" si="29"/>
        <v xml:space="preserve"> </v>
      </c>
      <c r="I1768" s="11">
        <v>30</v>
      </c>
      <c r="J1768" s="3">
        <v>66</v>
      </c>
      <c r="K1768" s="3">
        <v>4</v>
      </c>
      <c r="L1768" s="7">
        <v>0</v>
      </c>
      <c r="M1768" s="14">
        <v>0</v>
      </c>
    </row>
    <row r="1769" spans="3:13" ht="24" x14ac:dyDescent="0.2">
      <c r="C1769" s="87"/>
      <c r="D1769" s="84"/>
      <c r="E1769" s="1" t="s">
        <v>82</v>
      </c>
      <c r="F1769" s="2"/>
      <c r="G1769" s="60">
        <v>48</v>
      </c>
      <c r="H1769" s="72" t="str">
        <f t="shared" si="29"/>
        <v>*</v>
      </c>
      <c r="I1769" s="11">
        <v>37.5</v>
      </c>
      <c r="J1769" s="3">
        <v>58.333333333333002</v>
      </c>
      <c r="K1769" s="3">
        <v>4.166666666667</v>
      </c>
      <c r="L1769" s="7">
        <v>0</v>
      </c>
      <c r="M1769" s="14">
        <v>0</v>
      </c>
    </row>
    <row r="1770" spans="3:13" x14ac:dyDescent="0.2">
      <c r="C1770" s="87"/>
      <c r="D1770" s="84"/>
      <c r="E1770" s="1" t="s">
        <v>83</v>
      </c>
      <c r="F1770" s="2"/>
      <c r="G1770" s="60">
        <v>46</v>
      </c>
      <c r="H1770" s="72" t="str">
        <f t="shared" si="29"/>
        <v>*</v>
      </c>
      <c r="I1770" s="11">
        <v>13.04347826087</v>
      </c>
      <c r="J1770" s="3">
        <v>43.478260869564998</v>
      </c>
      <c r="K1770" s="3">
        <v>26.086956521739001</v>
      </c>
      <c r="L1770" s="3">
        <v>15.217391304348</v>
      </c>
      <c r="M1770" s="8">
        <v>2.1739130434780001</v>
      </c>
    </row>
    <row r="1771" spans="3:13" x14ac:dyDescent="0.2">
      <c r="C1771" s="87"/>
      <c r="D1771" s="84"/>
      <c r="E1771" s="1" t="s">
        <v>32</v>
      </c>
      <c r="F1771" s="2"/>
      <c r="G1771" s="60">
        <v>65</v>
      </c>
      <c r="H1771" s="72" t="str">
        <f t="shared" si="29"/>
        <v xml:space="preserve"> </v>
      </c>
      <c r="I1771" s="11">
        <v>12.307692307691999</v>
      </c>
      <c r="J1771" s="3">
        <v>49.230769230768999</v>
      </c>
      <c r="K1771" s="3">
        <v>23.076923076922998</v>
      </c>
      <c r="L1771" s="3">
        <v>3.0769230769229998</v>
      </c>
      <c r="M1771" s="8">
        <v>12.307692307691999</v>
      </c>
    </row>
    <row r="1772" spans="3:13" x14ac:dyDescent="0.2">
      <c r="C1772" s="88" t="s">
        <v>84</v>
      </c>
      <c r="D1772" s="83" t="s">
        <v>17</v>
      </c>
      <c r="E1772" s="6" t="s">
        <v>85</v>
      </c>
      <c r="F1772" s="5"/>
      <c r="G1772" s="59">
        <v>315</v>
      </c>
      <c r="H1772" s="71" t="str">
        <f t="shared" si="29"/>
        <v xml:space="preserve"> </v>
      </c>
      <c r="I1772" s="12">
        <v>47.301587301586999</v>
      </c>
      <c r="J1772" s="4">
        <v>48.888888888888999</v>
      </c>
      <c r="K1772" s="4">
        <v>3.492063492063</v>
      </c>
      <c r="L1772" s="20">
        <v>0</v>
      </c>
      <c r="M1772" s="13">
        <v>0.31746031745999997</v>
      </c>
    </row>
    <row r="1773" spans="3:13" x14ac:dyDescent="0.2">
      <c r="C1773" s="87"/>
      <c r="D1773" s="84"/>
      <c r="E1773" s="1" t="s">
        <v>86</v>
      </c>
      <c r="F1773" s="2"/>
      <c r="G1773" s="60">
        <v>493</v>
      </c>
      <c r="H1773" s="72" t="str">
        <f t="shared" si="29"/>
        <v xml:space="preserve"> </v>
      </c>
      <c r="I1773" s="11">
        <v>17.038539553753001</v>
      </c>
      <c r="J1773" s="3">
        <v>76.876267748478995</v>
      </c>
      <c r="K1773" s="3">
        <v>5.8823529411760003</v>
      </c>
      <c r="L1773" s="3">
        <v>0.20283975659199999</v>
      </c>
      <c r="M1773" s="14">
        <v>0</v>
      </c>
    </row>
    <row r="1774" spans="3:13" x14ac:dyDescent="0.2">
      <c r="C1774" s="87"/>
      <c r="D1774" s="84"/>
      <c r="E1774" s="1" t="s">
        <v>87</v>
      </c>
      <c r="F1774" s="2"/>
      <c r="G1774" s="60">
        <v>981</v>
      </c>
      <c r="H1774" s="72" t="str">
        <f t="shared" si="29"/>
        <v xml:space="preserve"> </v>
      </c>
      <c r="I1774" s="11">
        <v>9.2762487257899995</v>
      </c>
      <c r="J1774" s="3">
        <v>69.215086646279005</v>
      </c>
      <c r="K1774" s="3">
        <v>19.775739041794001</v>
      </c>
      <c r="L1774" s="3">
        <v>1.529051987768</v>
      </c>
      <c r="M1774" s="8">
        <v>0.20387359836899999</v>
      </c>
    </row>
    <row r="1775" spans="3:13" x14ac:dyDescent="0.2">
      <c r="C1775" s="87"/>
      <c r="D1775" s="84"/>
      <c r="E1775" s="1" t="s">
        <v>88</v>
      </c>
      <c r="F1775" s="2"/>
      <c r="G1775" s="60">
        <v>525</v>
      </c>
      <c r="H1775" s="72" t="str">
        <f t="shared" si="29"/>
        <v xml:space="preserve"> </v>
      </c>
      <c r="I1775" s="11">
        <v>3.4285714285709998</v>
      </c>
      <c r="J1775" s="3">
        <v>49.523809523810002</v>
      </c>
      <c r="K1775" s="3">
        <v>37.142857142856997</v>
      </c>
      <c r="L1775" s="3">
        <v>9.1428571428570002</v>
      </c>
      <c r="M1775" s="8">
        <v>0.76190476190500001</v>
      </c>
    </row>
    <row r="1776" spans="3:13" x14ac:dyDescent="0.2">
      <c r="C1776" s="87"/>
      <c r="D1776" s="84"/>
      <c r="E1776" s="1" t="s">
        <v>89</v>
      </c>
      <c r="F1776" s="2"/>
      <c r="G1776" s="60">
        <v>113</v>
      </c>
      <c r="H1776" s="72" t="str">
        <f t="shared" si="29"/>
        <v xml:space="preserve"> </v>
      </c>
      <c r="I1776" s="11">
        <v>1.769911504425</v>
      </c>
      <c r="J1776" s="3">
        <v>26.548672566372002</v>
      </c>
      <c r="K1776" s="3">
        <v>31.858407079646</v>
      </c>
      <c r="L1776" s="3">
        <v>38.053097345132997</v>
      </c>
      <c r="M1776" s="8">
        <v>1.769911504425</v>
      </c>
    </row>
    <row r="1777" spans="2:13" x14ac:dyDescent="0.2">
      <c r="C1777" s="87"/>
      <c r="D1777" s="84"/>
      <c r="E1777" s="1" t="s">
        <v>32</v>
      </c>
      <c r="F1777" s="2"/>
      <c r="G1777" s="60">
        <v>8</v>
      </c>
      <c r="H1777" s="72" t="str">
        <f t="shared" si="29"/>
        <v>*</v>
      </c>
      <c r="I1777" s="21">
        <v>0</v>
      </c>
      <c r="J1777" s="7">
        <v>0</v>
      </c>
      <c r="K1777" s="7">
        <v>0</v>
      </c>
      <c r="L1777" s="7">
        <v>0</v>
      </c>
      <c r="M1777" s="8">
        <v>100</v>
      </c>
    </row>
    <row r="1778" spans="2:13" ht="24" x14ac:dyDescent="0.2">
      <c r="C1778" s="88" t="s">
        <v>90</v>
      </c>
      <c r="D1778" s="83" t="s">
        <v>17</v>
      </c>
      <c r="E1778" s="6" t="s">
        <v>91</v>
      </c>
      <c r="F1778" s="5"/>
      <c r="G1778" s="59">
        <v>608</v>
      </c>
      <c r="H1778" s="71" t="str">
        <f t="shared" si="29"/>
        <v xml:space="preserve"> </v>
      </c>
      <c r="I1778" s="12">
        <v>15.131578947368</v>
      </c>
      <c r="J1778" s="4">
        <v>59.539473684211004</v>
      </c>
      <c r="K1778" s="4">
        <v>19.901315789474001</v>
      </c>
      <c r="L1778" s="4">
        <v>4.7697368421049999</v>
      </c>
      <c r="M1778" s="13">
        <v>0.65789473684199995</v>
      </c>
    </row>
    <row r="1779" spans="2:13" ht="24" x14ac:dyDescent="0.2">
      <c r="C1779" s="87"/>
      <c r="D1779" s="84"/>
      <c r="E1779" s="1" t="s">
        <v>92</v>
      </c>
      <c r="F1779" s="2"/>
      <c r="G1779" s="60">
        <v>1036</v>
      </c>
      <c r="H1779" s="72" t="str">
        <f t="shared" si="29"/>
        <v xml:space="preserve"> </v>
      </c>
      <c r="I1779" s="11">
        <v>15.15444015444</v>
      </c>
      <c r="J1779" s="3">
        <v>61.583011583012002</v>
      </c>
      <c r="K1779" s="3">
        <v>18.339768339768</v>
      </c>
      <c r="L1779" s="3">
        <v>3.8610038610039998</v>
      </c>
      <c r="M1779" s="8">
        <v>1.0617760617759999</v>
      </c>
    </row>
    <row r="1780" spans="2:13" ht="24" x14ac:dyDescent="0.2">
      <c r="C1780" s="87"/>
      <c r="D1780" s="84"/>
      <c r="E1780" s="1" t="s">
        <v>93</v>
      </c>
      <c r="F1780" s="2"/>
      <c r="G1780" s="60">
        <v>567</v>
      </c>
      <c r="H1780" s="72" t="str">
        <f t="shared" si="29"/>
        <v xml:space="preserve"> </v>
      </c>
      <c r="I1780" s="11">
        <v>11.816578483244999</v>
      </c>
      <c r="J1780" s="3">
        <v>64.197530864198001</v>
      </c>
      <c r="K1780" s="3">
        <v>18.694885361552</v>
      </c>
      <c r="L1780" s="3">
        <v>5.1146384479720002</v>
      </c>
      <c r="M1780" s="8">
        <v>0.17636684303399999</v>
      </c>
    </row>
    <row r="1781" spans="2:13" x14ac:dyDescent="0.2">
      <c r="C1781" s="87"/>
      <c r="D1781" s="84"/>
      <c r="E1781" s="1" t="s">
        <v>94</v>
      </c>
      <c r="F1781" s="2"/>
      <c r="G1781" s="60">
        <v>224</v>
      </c>
      <c r="H1781" s="72" t="str">
        <f t="shared" si="29"/>
        <v xml:space="preserve"> </v>
      </c>
      <c r="I1781" s="11">
        <v>12.5</v>
      </c>
      <c r="J1781" s="3">
        <v>61.607142857143003</v>
      </c>
      <c r="K1781" s="3">
        <v>21.428571428571001</v>
      </c>
      <c r="L1781" s="3">
        <v>4.0178571428570002</v>
      </c>
      <c r="M1781" s="8">
        <v>0.446428571429</v>
      </c>
    </row>
    <row r="1782" spans="2:13" x14ac:dyDescent="0.2">
      <c r="C1782" s="88" t="s">
        <v>95</v>
      </c>
      <c r="D1782" s="83" t="s">
        <v>17</v>
      </c>
      <c r="E1782" s="6" t="s">
        <v>96</v>
      </c>
      <c r="F1782" s="5"/>
      <c r="G1782" s="59">
        <v>308</v>
      </c>
      <c r="H1782" s="71" t="str">
        <f t="shared" si="29"/>
        <v xml:space="preserve"> </v>
      </c>
      <c r="I1782" s="12">
        <v>13.636363636364001</v>
      </c>
      <c r="J1782" s="4">
        <v>64.935064935065</v>
      </c>
      <c r="K1782" s="4">
        <v>18.506493506493999</v>
      </c>
      <c r="L1782" s="4">
        <v>1.948051948052</v>
      </c>
      <c r="M1782" s="13">
        <v>0.974025974026</v>
      </c>
    </row>
    <row r="1783" spans="2:13" x14ac:dyDescent="0.2">
      <c r="C1783" s="89"/>
      <c r="D1783" s="84"/>
      <c r="E1783" s="1" t="s">
        <v>97</v>
      </c>
      <c r="F1783" s="2"/>
      <c r="G1783" s="60">
        <v>728</v>
      </c>
      <c r="H1783" s="72" t="str">
        <f t="shared" si="29"/>
        <v xml:space="preserve"> </v>
      </c>
      <c r="I1783" s="11">
        <v>14.423076923077</v>
      </c>
      <c r="J1783" s="3">
        <v>62.637362637362997</v>
      </c>
      <c r="K1783" s="3">
        <v>18.269230769231001</v>
      </c>
      <c r="L1783" s="3">
        <v>3.983516483516</v>
      </c>
      <c r="M1783" s="8">
        <v>0.68681318681299997</v>
      </c>
    </row>
    <row r="1784" spans="2:13" ht="24" x14ac:dyDescent="0.2">
      <c r="C1784" s="89"/>
      <c r="D1784" s="84"/>
      <c r="E1784" s="1" t="s">
        <v>98</v>
      </c>
      <c r="F1784" s="2"/>
      <c r="G1784" s="60">
        <v>474</v>
      </c>
      <c r="H1784" s="72" t="str">
        <f t="shared" si="29"/>
        <v xml:space="preserve"> </v>
      </c>
      <c r="I1784" s="11">
        <v>16.244725738397001</v>
      </c>
      <c r="J1784" s="3">
        <v>60.548523206751</v>
      </c>
      <c r="K1784" s="3">
        <v>18.987341772152</v>
      </c>
      <c r="L1784" s="3">
        <v>3.7974683544299999</v>
      </c>
      <c r="M1784" s="8">
        <v>0.42194092827000002</v>
      </c>
    </row>
    <row r="1785" spans="2:13" x14ac:dyDescent="0.2">
      <c r="C1785" s="89"/>
      <c r="D1785" s="84"/>
      <c r="E1785" s="1" t="s">
        <v>99</v>
      </c>
      <c r="F1785" s="2"/>
      <c r="G1785" s="60">
        <v>402</v>
      </c>
      <c r="H1785" s="72" t="str">
        <f t="shared" si="29"/>
        <v xml:space="preserve"> </v>
      </c>
      <c r="I1785" s="11">
        <v>13.681592039801</v>
      </c>
      <c r="J1785" s="3">
        <v>59.452736318408</v>
      </c>
      <c r="K1785" s="3">
        <v>21.144278606964999</v>
      </c>
      <c r="L1785" s="3">
        <v>4.7263681592040001</v>
      </c>
      <c r="M1785" s="8">
        <v>0.99502487562200004</v>
      </c>
    </row>
    <row r="1786" spans="2:13" x14ac:dyDescent="0.2">
      <c r="C1786" s="89"/>
      <c r="D1786" s="84"/>
      <c r="E1786" s="1" t="s">
        <v>100</v>
      </c>
      <c r="F1786" s="2"/>
      <c r="G1786" s="60">
        <v>231</v>
      </c>
      <c r="H1786" s="72" t="str">
        <f t="shared" si="29"/>
        <v xml:space="preserve"> </v>
      </c>
      <c r="I1786" s="11">
        <v>14.285714285714</v>
      </c>
      <c r="J1786" s="3">
        <v>59.740259740260001</v>
      </c>
      <c r="K1786" s="3">
        <v>16.017316017315999</v>
      </c>
      <c r="L1786" s="3">
        <v>9.5238095238099998</v>
      </c>
      <c r="M1786" s="8">
        <v>0.43290043290000002</v>
      </c>
    </row>
    <row r="1787" spans="2:13" x14ac:dyDescent="0.2">
      <c r="C1787" s="90"/>
      <c r="D1787" s="85"/>
      <c r="E1787" s="29" t="s">
        <v>101</v>
      </c>
      <c r="F1787" s="28"/>
      <c r="G1787" s="61">
        <v>292</v>
      </c>
      <c r="H1787" s="73" t="str">
        <f t="shared" si="29"/>
        <v xml:space="preserve"> </v>
      </c>
      <c r="I1787" s="35">
        <v>10.958904109589</v>
      </c>
      <c r="J1787" s="16">
        <v>62.328767123288003</v>
      </c>
      <c r="K1787" s="16">
        <v>21.575342465753</v>
      </c>
      <c r="L1787" s="16">
        <v>4.4520547945209996</v>
      </c>
      <c r="M1787" s="36">
        <v>0.68493150684899995</v>
      </c>
    </row>
    <row r="1788" spans="2:13" x14ac:dyDescent="0.2">
      <c r="G1788" s="62"/>
      <c r="H1788" s="74"/>
    </row>
    <row r="1789" spans="2:13" x14ac:dyDescent="0.2">
      <c r="B1789" s="25" t="str">
        <f xml:space="preserve"> HYPERLINK("#'目次'!B22", "[16]")</f>
        <v>[16]</v>
      </c>
      <c r="C1789" s="17" t="s">
        <v>175</v>
      </c>
      <c r="G1789" s="62"/>
      <c r="H1789" s="74"/>
    </row>
    <row r="1790" spans="2:13" x14ac:dyDescent="0.2">
      <c r="G1790" s="62"/>
      <c r="H1790" s="74"/>
    </row>
    <row r="1791" spans="2:13" x14ac:dyDescent="0.2">
      <c r="G1791" s="62"/>
      <c r="H1791" s="74"/>
    </row>
    <row r="1792" spans="2:13" x14ac:dyDescent="0.2">
      <c r="C1792" s="17" t="s">
        <v>12</v>
      </c>
      <c r="G1792" s="62"/>
      <c r="H1792" s="74"/>
    </row>
    <row r="1793" spans="3:18" ht="60" x14ac:dyDescent="0.2">
      <c r="C1793" s="91"/>
      <c r="D1793" s="92"/>
      <c r="E1793" s="92"/>
      <c r="F1793" s="92"/>
      <c r="G1793" s="56" t="s">
        <v>13</v>
      </c>
      <c r="H1793" s="68"/>
      <c r="I1793" s="22" t="s">
        <v>176</v>
      </c>
      <c r="J1793" s="10" t="s">
        <v>177</v>
      </c>
      <c r="K1793" s="10" t="s">
        <v>178</v>
      </c>
      <c r="L1793" s="10" t="s">
        <v>179</v>
      </c>
      <c r="M1793" s="10" t="s">
        <v>180</v>
      </c>
      <c r="N1793" s="10" t="s">
        <v>181</v>
      </c>
      <c r="O1793" s="10" t="s">
        <v>182</v>
      </c>
      <c r="P1793" s="10" t="s">
        <v>183</v>
      </c>
      <c r="Q1793" s="10" t="s">
        <v>46</v>
      </c>
      <c r="R1793" s="23" t="s">
        <v>32</v>
      </c>
    </row>
    <row r="1794" spans="3:18" x14ac:dyDescent="0.2">
      <c r="C1794" s="93"/>
      <c r="D1794" s="94"/>
      <c r="E1794" s="94"/>
      <c r="F1794" s="94"/>
      <c r="G1794" s="57"/>
      <c r="H1794" s="69"/>
      <c r="I1794" s="26"/>
      <c r="J1794" s="9"/>
      <c r="K1794" s="9"/>
      <c r="L1794" s="9"/>
      <c r="M1794" s="9"/>
      <c r="N1794" s="9"/>
      <c r="O1794" s="9"/>
      <c r="P1794" s="9"/>
      <c r="Q1794" s="9"/>
      <c r="R1794" s="24"/>
    </row>
    <row r="1795" spans="3:18" x14ac:dyDescent="0.2">
      <c r="C1795" s="31"/>
      <c r="D1795" s="33"/>
      <c r="E1795" s="32" t="s">
        <v>13</v>
      </c>
      <c r="F1795" s="30"/>
      <c r="G1795" s="58">
        <v>2435</v>
      </c>
      <c r="H1795" s="70" t="str">
        <f t="shared" ref="H1795:H1858" si="30">IF(G1795&lt;49,"*"," ")</f>
        <v xml:space="preserve"> </v>
      </c>
      <c r="I1795" s="15">
        <v>15.728952772074001</v>
      </c>
      <c r="J1795" s="15">
        <v>13.675564681725</v>
      </c>
      <c r="K1795" s="15">
        <v>19.055441478439</v>
      </c>
      <c r="L1795" s="15">
        <v>6.6940451745380001</v>
      </c>
      <c r="M1795" s="15">
        <v>6.6119096509239998</v>
      </c>
      <c r="N1795" s="15">
        <v>48.213552361395998</v>
      </c>
      <c r="O1795" s="15">
        <v>55.400410677617998</v>
      </c>
      <c r="P1795" s="15">
        <v>83.531827515399996</v>
      </c>
      <c r="Q1795" s="15">
        <v>2.7926078028750001</v>
      </c>
      <c r="R1795" s="34">
        <v>0.69815195071900005</v>
      </c>
    </row>
    <row r="1796" spans="3:18" x14ac:dyDescent="0.2">
      <c r="C1796" s="86" t="s">
        <v>16</v>
      </c>
      <c r="D1796" s="83" t="s">
        <v>17</v>
      </c>
      <c r="E1796" s="6" t="s">
        <v>14</v>
      </c>
      <c r="F1796" s="5"/>
      <c r="G1796" s="59">
        <v>1188</v>
      </c>
      <c r="H1796" s="71" t="str">
        <f t="shared" si="30"/>
        <v xml:space="preserve"> </v>
      </c>
      <c r="I1796" s="12">
        <v>9.2592592592590002</v>
      </c>
      <c r="J1796" s="4">
        <v>13.131313131313</v>
      </c>
      <c r="K1796" s="4">
        <v>16.077441077441001</v>
      </c>
      <c r="L1796" s="4">
        <v>6.6498316498319996</v>
      </c>
      <c r="M1796" s="4">
        <v>5.13468013468</v>
      </c>
      <c r="N1796" s="4">
        <v>42.929292929292998</v>
      </c>
      <c r="O1796" s="4">
        <v>47.895622895622999</v>
      </c>
      <c r="P1796" s="4">
        <v>84.259259259258997</v>
      </c>
      <c r="Q1796" s="4">
        <v>1.9360269360269999</v>
      </c>
      <c r="R1796" s="13">
        <v>0.33670033669999999</v>
      </c>
    </row>
    <row r="1797" spans="3:18" x14ac:dyDescent="0.2">
      <c r="C1797" s="87"/>
      <c r="D1797" s="84"/>
      <c r="E1797" s="1" t="s">
        <v>15</v>
      </c>
      <c r="F1797" s="2"/>
      <c r="G1797" s="60">
        <v>1247</v>
      </c>
      <c r="H1797" s="72" t="str">
        <f t="shared" si="30"/>
        <v xml:space="preserve"> </v>
      </c>
      <c r="I1797" s="11">
        <v>21.892542101042999</v>
      </c>
      <c r="J1797" s="3">
        <v>14.194065757819001</v>
      </c>
      <c r="K1797" s="3">
        <v>21.892542101042999</v>
      </c>
      <c r="L1797" s="3">
        <v>6.7361668003209996</v>
      </c>
      <c r="M1797" s="3">
        <v>8.0192461908580004</v>
      </c>
      <c r="N1797" s="3">
        <v>53.247794707297999</v>
      </c>
      <c r="O1797" s="3">
        <v>62.550120288693002</v>
      </c>
      <c r="P1797" s="3">
        <v>82.838813151563997</v>
      </c>
      <c r="Q1797" s="3">
        <v>3.6086607858859998</v>
      </c>
      <c r="R1797" s="8">
        <v>1.0425020048119999</v>
      </c>
    </row>
    <row r="1798" spans="3:18" x14ac:dyDescent="0.2">
      <c r="C1798" s="88" t="s">
        <v>18</v>
      </c>
      <c r="D1798" s="88" t="s">
        <v>19</v>
      </c>
      <c r="E1798" s="6" t="s">
        <v>20</v>
      </c>
      <c r="F1798" s="5"/>
      <c r="G1798" s="59">
        <v>386</v>
      </c>
      <c r="H1798" s="71" t="str">
        <f t="shared" si="30"/>
        <v xml:space="preserve"> </v>
      </c>
      <c r="I1798" s="12">
        <v>9.8445595854920001</v>
      </c>
      <c r="J1798" s="4">
        <v>5.9585492227980001</v>
      </c>
      <c r="K1798" s="4">
        <v>12.435233160621999</v>
      </c>
      <c r="L1798" s="4">
        <v>3.6269430051809999</v>
      </c>
      <c r="M1798" s="4">
        <v>1.813471502591</v>
      </c>
      <c r="N1798" s="4">
        <v>34.715025906736003</v>
      </c>
      <c r="O1798" s="4">
        <v>45.336787564767</v>
      </c>
      <c r="P1798" s="4">
        <v>87.564766839377995</v>
      </c>
      <c r="Q1798" s="4">
        <v>2.0725388601039998</v>
      </c>
      <c r="R1798" s="13">
        <v>0.51813471502599995</v>
      </c>
    </row>
    <row r="1799" spans="3:18" x14ac:dyDescent="0.2">
      <c r="C1799" s="87"/>
      <c r="D1799" s="89"/>
      <c r="E1799" s="1" t="s">
        <v>21</v>
      </c>
      <c r="F1799" s="2"/>
      <c r="G1799" s="60">
        <v>484</v>
      </c>
      <c r="H1799" s="72" t="str">
        <f t="shared" si="30"/>
        <v xml:space="preserve"> </v>
      </c>
      <c r="I1799" s="11">
        <v>10.537190082644999</v>
      </c>
      <c r="J1799" s="3">
        <v>8.0578512396690005</v>
      </c>
      <c r="K1799" s="3">
        <v>15.082644628099001</v>
      </c>
      <c r="L1799" s="3">
        <v>3.305785123967</v>
      </c>
      <c r="M1799" s="3">
        <v>4.1322314049589997</v>
      </c>
      <c r="N1799" s="3">
        <v>43.181818181818002</v>
      </c>
      <c r="O1799" s="3">
        <v>55.371900826446002</v>
      </c>
      <c r="P1799" s="3">
        <v>86.157024793388004</v>
      </c>
      <c r="Q1799" s="3">
        <v>1.859504132231</v>
      </c>
      <c r="R1799" s="8">
        <v>0.206611570248</v>
      </c>
    </row>
    <row r="1800" spans="3:18" x14ac:dyDescent="0.2">
      <c r="C1800" s="87"/>
      <c r="D1800" s="89"/>
      <c r="E1800" s="1" t="s">
        <v>22</v>
      </c>
      <c r="F1800" s="2"/>
      <c r="G1800" s="60">
        <v>626</v>
      </c>
      <c r="H1800" s="72" t="str">
        <f t="shared" si="30"/>
        <v xml:space="preserve"> </v>
      </c>
      <c r="I1800" s="11">
        <v>17.092651757188001</v>
      </c>
      <c r="J1800" s="3">
        <v>14.057507987219999</v>
      </c>
      <c r="K1800" s="3">
        <v>18.210862619808001</v>
      </c>
      <c r="L1800" s="3">
        <v>5.4313099041530002</v>
      </c>
      <c r="M1800" s="3">
        <v>5.5910543130989998</v>
      </c>
      <c r="N1800" s="3">
        <v>53.354632587859001</v>
      </c>
      <c r="O1800" s="3">
        <v>61.022364217251997</v>
      </c>
      <c r="P1800" s="3">
        <v>84.345047923322994</v>
      </c>
      <c r="Q1800" s="3">
        <v>1.757188498403</v>
      </c>
      <c r="R1800" s="8">
        <v>0.159744408946</v>
      </c>
    </row>
    <row r="1801" spans="3:18" x14ac:dyDescent="0.2">
      <c r="C1801" s="87"/>
      <c r="D1801" s="89"/>
      <c r="E1801" s="1" t="s">
        <v>23</v>
      </c>
      <c r="F1801" s="2"/>
      <c r="G1801" s="60">
        <v>400</v>
      </c>
      <c r="H1801" s="72" t="str">
        <f t="shared" si="30"/>
        <v xml:space="preserve"> </v>
      </c>
      <c r="I1801" s="11">
        <v>20</v>
      </c>
      <c r="J1801" s="3">
        <v>19.5</v>
      </c>
      <c r="K1801" s="3">
        <v>24</v>
      </c>
      <c r="L1801" s="3">
        <v>8.25</v>
      </c>
      <c r="M1801" s="3">
        <v>9.25</v>
      </c>
      <c r="N1801" s="3">
        <v>56.25</v>
      </c>
      <c r="O1801" s="3">
        <v>60.5</v>
      </c>
      <c r="P1801" s="3">
        <v>85.5</v>
      </c>
      <c r="Q1801" s="3">
        <v>3.5</v>
      </c>
      <c r="R1801" s="8">
        <v>0.5</v>
      </c>
    </row>
    <row r="1802" spans="3:18" x14ac:dyDescent="0.2">
      <c r="C1802" s="87"/>
      <c r="D1802" s="89"/>
      <c r="E1802" s="1" t="s">
        <v>24</v>
      </c>
      <c r="F1802" s="2"/>
      <c r="G1802" s="60">
        <v>539</v>
      </c>
      <c r="H1802" s="72" t="str">
        <f t="shared" si="30"/>
        <v xml:space="preserve"> </v>
      </c>
      <c r="I1802" s="11">
        <v>19.851576994434001</v>
      </c>
      <c r="J1802" s="3">
        <v>19.480519480519</v>
      </c>
      <c r="K1802" s="3">
        <v>24.675324675325001</v>
      </c>
      <c r="L1802" s="3">
        <v>12.244897959184</v>
      </c>
      <c r="M1802" s="3">
        <v>11.502782931354</v>
      </c>
      <c r="N1802" s="3">
        <v>50.463821892393</v>
      </c>
      <c r="O1802" s="3">
        <v>52.319109461967003</v>
      </c>
      <c r="P1802" s="3">
        <v>75.881261595547002</v>
      </c>
      <c r="Q1802" s="3">
        <v>4.8237476808909996</v>
      </c>
      <c r="R1802" s="8">
        <v>2.040816326531</v>
      </c>
    </row>
    <row r="1803" spans="3:18" x14ac:dyDescent="0.2">
      <c r="C1803" s="87"/>
      <c r="D1803" s="89"/>
      <c r="E1803" s="1" t="s">
        <v>25</v>
      </c>
      <c r="F1803" s="2"/>
      <c r="G1803" s="60">
        <v>2049</v>
      </c>
      <c r="H1803" s="72" t="str">
        <f t="shared" si="30"/>
        <v xml:space="preserve"> </v>
      </c>
      <c r="I1803" s="11">
        <v>16.837481698388999</v>
      </c>
      <c r="J1803" s="3">
        <v>15.129331381162</v>
      </c>
      <c r="K1803" s="3">
        <v>20.302586627623</v>
      </c>
      <c r="L1803" s="3">
        <v>7.2718399219130001</v>
      </c>
      <c r="M1803" s="3">
        <v>7.5158613958030003</v>
      </c>
      <c r="N1803" s="3">
        <v>50.756466569057999</v>
      </c>
      <c r="O1803" s="3">
        <v>57.296242069301996</v>
      </c>
      <c r="P1803" s="3">
        <v>82.772083943387003</v>
      </c>
      <c r="Q1803" s="3">
        <v>2.9282576866759999</v>
      </c>
      <c r="R1803" s="8">
        <v>0.73206442166899999</v>
      </c>
    </row>
    <row r="1804" spans="3:18" x14ac:dyDescent="0.2">
      <c r="C1804" s="87"/>
      <c r="D1804" s="89"/>
      <c r="E1804" s="1" t="s">
        <v>26</v>
      </c>
      <c r="F1804" s="2"/>
      <c r="G1804" s="60">
        <v>939</v>
      </c>
      <c r="H1804" s="72" t="str">
        <f t="shared" si="30"/>
        <v xml:space="preserve"> </v>
      </c>
      <c r="I1804" s="11">
        <v>19.914802981895999</v>
      </c>
      <c r="J1804" s="3">
        <v>19.488817891374001</v>
      </c>
      <c r="K1804" s="3">
        <v>24.387646432375</v>
      </c>
      <c r="L1804" s="3">
        <v>10.543130990414999</v>
      </c>
      <c r="M1804" s="3">
        <v>10.543130990414999</v>
      </c>
      <c r="N1804" s="3">
        <v>52.928647497337998</v>
      </c>
      <c r="O1804" s="3">
        <v>55.804046858360003</v>
      </c>
      <c r="P1804" s="3">
        <v>79.978700745474001</v>
      </c>
      <c r="Q1804" s="3">
        <v>4.2598509052180002</v>
      </c>
      <c r="R1804" s="8">
        <v>1.3844515441959999</v>
      </c>
    </row>
    <row r="1805" spans="3:18" x14ac:dyDescent="0.2">
      <c r="C1805" s="87"/>
      <c r="D1805" s="88" t="s">
        <v>14</v>
      </c>
      <c r="E1805" s="6" t="s">
        <v>20</v>
      </c>
      <c r="F1805" s="5"/>
      <c r="G1805" s="59">
        <v>204</v>
      </c>
      <c r="H1805" s="71" t="str">
        <f t="shared" si="30"/>
        <v xml:space="preserve"> </v>
      </c>
      <c r="I1805" s="12">
        <v>5.3921568627449998</v>
      </c>
      <c r="J1805" s="4">
        <v>6.3725490196079999</v>
      </c>
      <c r="K1805" s="4">
        <v>10.78431372549</v>
      </c>
      <c r="L1805" s="4">
        <v>3.4313725490200002</v>
      </c>
      <c r="M1805" s="4">
        <v>0.98039215686299996</v>
      </c>
      <c r="N1805" s="4">
        <v>26.960784313725</v>
      </c>
      <c r="O1805" s="4">
        <v>33.333333333333002</v>
      </c>
      <c r="P1805" s="4">
        <v>85.784313725489994</v>
      </c>
      <c r="Q1805" s="4">
        <v>1.4705882352940001</v>
      </c>
      <c r="R1805" s="27">
        <v>0</v>
      </c>
    </row>
    <row r="1806" spans="3:18" x14ac:dyDescent="0.2">
      <c r="C1806" s="87"/>
      <c r="D1806" s="89"/>
      <c r="E1806" s="1" t="s">
        <v>21</v>
      </c>
      <c r="F1806" s="2"/>
      <c r="G1806" s="60">
        <v>254</v>
      </c>
      <c r="H1806" s="72" t="str">
        <f t="shared" si="30"/>
        <v xml:space="preserve"> </v>
      </c>
      <c r="I1806" s="11">
        <v>3.543307086614</v>
      </c>
      <c r="J1806" s="3">
        <v>7.4803149606300003</v>
      </c>
      <c r="K1806" s="3">
        <v>12.59842519685</v>
      </c>
      <c r="L1806" s="3">
        <v>3.1496062992130001</v>
      </c>
      <c r="M1806" s="3">
        <v>2.7559055118110001</v>
      </c>
      <c r="N1806" s="3">
        <v>40.944881889763998</v>
      </c>
      <c r="O1806" s="3">
        <v>48.031496062991998</v>
      </c>
      <c r="P1806" s="3">
        <v>86.614173228346004</v>
      </c>
      <c r="Q1806" s="3">
        <v>1.1811023622050001</v>
      </c>
      <c r="R1806" s="14">
        <v>0</v>
      </c>
    </row>
    <row r="1807" spans="3:18" x14ac:dyDescent="0.2">
      <c r="C1807" s="87"/>
      <c r="D1807" s="89"/>
      <c r="E1807" s="1" t="s">
        <v>22</v>
      </c>
      <c r="F1807" s="2"/>
      <c r="G1807" s="60">
        <v>311</v>
      </c>
      <c r="H1807" s="72" t="str">
        <f t="shared" si="30"/>
        <v xml:space="preserve"> </v>
      </c>
      <c r="I1807" s="11">
        <v>8.3601286173629994</v>
      </c>
      <c r="J1807" s="3">
        <v>13.183279742765</v>
      </c>
      <c r="K1807" s="3">
        <v>12.540192926045</v>
      </c>
      <c r="L1807" s="3">
        <v>7.3954983922829998</v>
      </c>
      <c r="M1807" s="3">
        <v>3.858520900322</v>
      </c>
      <c r="N1807" s="3">
        <v>45.337620578778001</v>
      </c>
      <c r="O1807" s="3">
        <v>49.83922829582</v>
      </c>
      <c r="P1807" s="3">
        <v>85.530546623793995</v>
      </c>
      <c r="Q1807" s="3">
        <v>2.250803858521</v>
      </c>
      <c r="R1807" s="8">
        <v>0.32154340836</v>
      </c>
    </row>
    <row r="1808" spans="3:18" x14ac:dyDescent="0.2">
      <c r="C1808" s="87"/>
      <c r="D1808" s="89"/>
      <c r="E1808" s="1" t="s">
        <v>23</v>
      </c>
      <c r="F1808" s="2"/>
      <c r="G1808" s="60">
        <v>202</v>
      </c>
      <c r="H1808" s="72" t="str">
        <f t="shared" si="30"/>
        <v xml:space="preserve"> </v>
      </c>
      <c r="I1808" s="11">
        <v>12.376237623762</v>
      </c>
      <c r="J1808" s="3">
        <v>18.811881188118999</v>
      </c>
      <c r="K1808" s="3">
        <v>18.811881188118999</v>
      </c>
      <c r="L1808" s="3">
        <v>6.4356435643559999</v>
      </c>
      <c r="M1808" s="3">
        <v>5.4455445544550001</v>
      </c>
      <c r="N1808" s="3">
        <v>50.990099009901002</v>
      </c>
      <c r="O1808" s="3">
        <v>54.455445544554003</v>
      </c>
      <c r="P1808" s="3">
        <v>84.158415841584002</v>
      </c>
      <c r="Q1808" s="3">
        <v>1.9801980198019999</v>
      </c>
      <c r="R1808" s="8">
        <v>0.49504950495</v>
      </c>
    </row>
    <row r="1809" spans="3:18" x14ac:dyDescent="0.2">
      <c r="C1809" s="87"/>
      <c r="D1809" s="89"/>
      <c r="E1809" s="1" t="s">
        <v>24</v>
      </c>
      <c r="F1809" s="2"/>
      <c r="G1809" s="60">
        <v>217</v>
      </c>
      <c r="H1809" s="72" t="str">
        <f t="shared" si="30"/>
        <v xml:space="preserve"> </v>
      </c>
      <c r="I1809" s="11">
        <v>17.972350230415</v>
      </c>
      <c r="J1809" s="3">
        <v>20.73732718894</v>
      </c>
      <c r="K1809" s="3">
        <v>27.649769585253001</v>
      </c>
      <c r="L1809" s="3">
        <v>12.903225806451999</v>
      </c>
      <c r="M1809" s="3">
        <v>13.364055299539</v>
      </c>
      <c r="N1809" s="3">
        <v>49.308755760369003</v>
      </c>
      <c r="O1809" s="3">
        <v>52.534562211981999</v>
      </c>
      <c r="P1809" s="3">
        <v>78.341013824884996</v>
      </c>
      <c r="Q1809" s="3">
        <v>2.7649769585250001</v>
      </c>
      <c r="R1809" s="8">
        <v>0.92165898617499997</v>
      </c>
    </row>
    <row r="1810" spans="3:18" x14ac:dyDescent="0.2">
      <c r="C1810" s="87"/>
      <c r="D1810" s="89"/>
      <c r="E1810" s="1" t="s">
        <v>25</v>
      </c>
      <c r="F1810" s="2"/>
      <c r="G1810" s="60">
        <v>984</v>
      </c>
      <c r="H1810" s="72" t="str">
        <f t="shared" si="30"/>
        <v xml:space="preserve"> </v>
      </c>
      <c r="I1810" s="11">
        <v>10.060975609755999</v>
      </c>
      <c r="J1810" s="3">
        <v>14.532520325203</v>
      </c>
      <c r="K1810" s="3">
        <v>17.174796747967001</v>
      </c>
      <c r="L1810" s="3">
        <v>7.3170731707319998</v>
      </c>
      <c r="M1810" s="3">
        <v>5.9959349593500004</v>
      </c>
      <c r="N1810" s="3">
        <v>46.239837398374</v>
      </c>
      <c r="O1810" s="3">
        <v>50.914634146341001</v>
      </c>
      <c r="P1810" s="3">
        <v>83.943089430894005</v>
      </c>
      <c r="Q1810" s="3">
        <v>2.032520325203</v>
      </c>
      <c r="R1810" s="8">
        <v>0.40650406504100001</v>
      </c>
    </row>
    <row r="1811" spans="3:18" x14ac:dyDescent="0.2">
      <c r="C1811" s="87"/>
      <c r="D1811" s="89"/>
      <c r="E1811" s="1" t="s">
        <v>26</v>
      </c>
      <c r="F1811" s="2"/>
      <c r="G1811" s="60">
        <v>419</v>
      </c>
      <c r="H1811" s="72" t="str">
        <f t="shared" si="30"/>
        <v xml:space="preserve"> </v>
      </c>
      <c r="I1811" s="11">
        <v>15.27446300716</v>
      </c>
      <c r="J1811" s="3">
        <v>19.809069212411</v>
      </c>
      <c r="K1811" s="3">
        <v>23.389021479714</v>
      </c>
      <c r="L1811" s="3">
        <v>9.7852028639620006</v>
      </c>
      <c r="M1811" s="3">
        <v>9.546539379475</v>
      </c>
      <c r="N1811" s="3">
        <v>50.119331742242998</v>
      </c>
      <c r="O1811" s="3">
        <v>53.460620525060001</v>
      </c>
      <c r="P1811" s="3">
        <v>81.145584725537006</v>
      </c>
      <c r="Q1811" s="3">
        <v>2.386634844869</v>
      </c>
      <c r="R1811" s="8">
        <v>0.71599045346099999</v>
      </c>
    </row>
    <row r="1812" spans="3:18" x14ac:dyDescent="0.2">
      <c r="C1812" s="87"/>
      <c r="D1812" s="88" t="s">
        <v>15</v>
      </c>
      <c r="E1812" s="6" t="s">
        <v>20</v>
      </c>
      <c r="F1812" s="5"/>
      <c r="G1812" s="59">
        <v>182</v>
      </c>
      <c r="H1812" s="71" t="str">
        <f t="shared" si="30"/>
        <v xml:space="preserve"> </v>
      </c>
      <c r="I1812" s="12">
        <v>14.835164835164999</v>
      </c>
      <c r="J1812" s="4">
        <v>5.4945054945049998</v>
      </c>
      <c r="K1812" s="4">
        <v>14.285714285714</v>
      </c>
      <c r="L1812" s="4">
        <v>3.8461538461539999</v>
      </c>
      <c r="M1812" s="4">
        <v>2.7472527472529999</v>
      </c>
      <c r="N1812" s="4">
        <v>43.406593406592997</v>
      </c>
      <c r="O1812" s="4">
        <v>58.791208791209002</v>
      </c>
      <c r="P1812" s="4">
        <v>89.560439560440003</v>
      </c>
      <c r="Q1812" s="4">
        <v>2.7472527472529999</v>
      </c>
      <c r="R1812" s="13">
        <v>1.098901098901</v>
      </c>
    </row>
    <row r="1813" spans="3:18" x14ac:dyDescent="0.2">
      <c r="C1813" s="87"/>
      <c r="D1813" s="89"/>
      <c r="E1813" s="1" t="s">
        <v>21</v>
      </c>
      <c r="F1813" s="2"/>
      <c r="G1813" s="60">
        <v>230</v>
      </c>
      <c r="H1813" s="72" t="str">
        <f t="shared" si="30"/>
        <v xml:space="preserve"> </v>
      </c>
      <c r="I1813" s="11">
        <v>18.260869565217</v>
      </c>
      <c r="J1813" s="3">
        <v>8.6956521739130004</v>
      </c>
      <c r="K1813" s="3">
        <v>17.826086956522001</v>
      </c>
      <c r="L1813" s="3">
        <v>3.4782608695650001</v>
      </c>
      <c r="M1813" s="3">
        <v>5.6521739130429998</v>
      </c>
      <c r="N1813" s="3">
        <v>45.652173913043001</v>
      </c>
      <c r="O1813" s="3">
        <v>63.478260869564998</v>
      </c>
      <c r="P1813" s="3">
        <v>85.652173913043001</v>
      </c>
      <c r="Q1813" s="3">
        <v>2.6086956521740001</v>
      </c>
      <c r="R1813" s="8">
        <v>0.43478260869599999</v>
      </c>
    </row>
    <row r="1814" spans="3:18" x14ac:dyDescent="0.2">
      <c r="C1814" s="87"/>
      <c r="D1814" s="89"/>
      <c r="E1814" s="1" t="s">
        <v>22</v>
      </c>
      <c r="F1814" s="2"/>
      <c r="G1814" s="60">
        <v>315</v>
      </c>
      <c r="H1814" s="72" t="str">
        <f t="shared" si="30"/>
        <v xml:space="preserve"> </v>
      </c>
      <c r="I1814" s="11">
        <v>25.714285714286</v>
      </c>
      <c r="J1814" s="3">
        <v>14.920634920635001</v>
      </c>
      <c r="K1814" s="3">
        <v>23.809523809523998</v>
      </c>
      <c r="L1814" s="3">
        <v>3.492063492063</v>
      </c>
      <c r="M1814" s="3">
        <v>7.3015873015870003</v>
      </c>
      <c r="N1814" s="3">
        <v>61.269841269841002</v>
      </c>
      <c r="O1814" s="3">
        <v>72.063492063492006</v>
      </c>
      <c r="P1814" s="3">
        <v>83.174603174603007</v>
      </c>
      <c r="Q1814" s="3">
        <v>1.269841269841</v>
      </c>
      <c r="R1814" s="14">
        <v>0</v>
      </c>
    </row>
    <row r="1815" spans="3:18" x14ac:dyDescent="0.2">
      <c r="C1815" s="87"/>
      <c r="D1815" s="89"/>
      <c r="E1815" s="1" t="s">
        <v>23</v>
      </c>
      <c r="F1815" s="2"/>
      <c r="G1815" s="60">
        <v>198</v>
      </c>
      <c r="H1815" s="72" t="str">
        <f t="shared" si="30"/>
        <v xml:space="preserve"> </v>
      </c>
      <c r="I1815" s="11">
        <v>27.777777777777999</v>
      </c>
      <c r="J1815" s="3">
        <v>20.202020202020002</v>
      </c>
      <c r="K1815" s="3">
        <v>29.292929292928999</v>
      </c>
      <c r="L1815" s="3">
        <v>10.101010101010001</v>
      </c>
      <c r="M1815" s="3">
        <v>13.131313131313</v>
      </c>
      <c r="N1815" s="3">
        <v>61.616161616162003</v>
      </c>
      <c r="O1815" s="3">
        <v>66.666666666666998</v>
      </c>
      <c r="P1815" s="3">
        <v>86.868686868687007</v>
      </c>
      <c r="Q1815" s="3">
        <v>5.0505050505050004</v>
      </c>
      <c r="R1815" s="8">
        <v>0.50505050505100002</v>
      </c>
    </row>
    <row r="1816" spans="3:18" x14ac:dyDescent="0.2">
      <c r="C1816" s="87"/>
      <c r="D1816" s="89"/>
      <c r="E1816" s="1" t="s">
        <v>24</v>
      </c>
      <c r="F1816" s="2"/>
      <c r="G1816" s="60">
        <v>322</v>
      </c>
      <c r="H1816" s="72" t="str">
        <f t="shared" si="30"/>
        <v xml:space="preserve"> </v>
      </c>
      <c r="I1816" s="11">
        <v>21.11801242236</v>
      </c>
      <c r="J1816" s="3">
        <v>18.633540372671</v>
      </c>
      <c r="K1816" s="3">
        <v>22.670807453416</v>
      </c>
      <c r="L1816" s="3">
        <v>11.801242236025001</v>
      </c>
      <c r="M1816" s="3">
        <v>10.248447204969001</v>
      </c>
      <c r="N1816" s="3">
        <v>51.242236024844999</v>
      </c>
      <c r="O1816" s="3">
        <v>52.173913043478002</v>
      </c>
      <c r="P1816" s="3">
        <v>74.223602484471996</v>
      </c>
      <c r="Q1816" s="3">
        <v>6.2111801242239997</v>
      </c>
      <c r="R1816" s="8">
        <v>2.7950310559010001</v>
      </c>
    </row>
    <row r="1817" spans="3:18" x14ac:dyDescent="0.2">
      <c r="C1817" s="87"/>
      <c r="D1817" s="89"/>
      <c r="E1817" s="1" t="s">
        <v>25</v>
      </c>
      <c r="F1817" s="2"/>
      <c r="G1817" s="60">
        <v>1065</v>
      </c>
      <c r="H1817" s="72" t="str">
        <f t="shared" si="30"/>
        <v xml:space="preserve"> </v>
      </c>
      <c r="I1817" s="11">
        <v>23.098591549296</v>
      </c>
      <c r="J1817" s="3">
        <v>15.680751173709</v>
      </c>
      <c r="K1817" s="3">
        <v>23.192488262910999</v>
      </c>
      <c r="L1817" s="3">
        <v>7.2300469483569998</v>
      </c>
      <c r="M1817" s="3">
        <v>8.9201877934270009</v>
      </c>
      <c r="N1817" s="3">
        <v>54.929577464788998</v>
      </c>
      <c r="O1817" s="3">
        <v>63.192488262910999</v>
      </c>
      <c r="P1817" s="3">
        <v>81.690140845070005</v>
      </c>
      <c r="Q1817" s="3">
        <v>3.7558685446009998</v>
      </c>
      <c r="R1817" s="8">
        <v>1.032863849765</v>
      </c>
    </row>
    <row r="1818" spans="3:18" x14ac:dyDescent="0.2">
      <c r="C1818" s="87"/>
      <c r="D1818" s="89"/>
      <c r="E1818" s="1" t="s">
        <v>26</v>
      </c>
      <c r="F1818" s="2"/>
      <c r="G1818" s="60">
        <v>520</v>
      </c>
      <c r="H1818" s="72" t="str">
        <f t="shared" si="30"/>
        <v xml:space="preserve"> </v>
      </c>
      <c r="I1818" s="11">
        <v>23.653846153846001</v>
      </c>
      <c r="J1818" s="3">
        <v>19.230769230768999</v>
      </c>
      <c r="K1818" s="3">
        <v>25.192307692307999</v>
      </c>
      <c r="L1818" s="3">
        <v>11.153846153846001</v>
      </c>
      <c r="M1818" s="3">
        <v>11.346153846153999</v>
      </c>
      <c r="N1818" s="3">
        <v>55.192307692307999</v>
      </c>
      <c r="O1818" s="3">
        <v>57.692307692307999</v>
      </c>
      <c r="P1818" s="3">
        <v>79.038461538462002</v>
      </c>
      <c r="Q1818" s="3">
        <v>5.7692307692310001</v>
      </c>
      <c r="R1818" s="8">
        <v>1.923076923077</v>
      </c>
    </row>
    <row r="1819" spans="3:18" x14ac:dyDescent="0.2">
      <c r="C1819" s="88" t="s">
        <v>27</v>
      </c>
      <c r="D1819" s="88" t="s">
        <v>19</v>
      </c>
      <c r="E1819" s="6" t="s">
        <v>28</v>
      </c>
      <c r="F1819" s="5"/>
      <c r="G1819" s="59">
        <v>147</v>
      </c>
      <c r="H1819" s="71" t="str">
        <f t="shared" si="30"/>
        <v xml:space="preserve"> </v>
      </c>
      <c r="I1819" s="12">
        <v>4.7619047619049999</v>
      </c>
      <c r="J1819" s="4">
        <v>5.4421768707479998</v>
      </c>
      <c r="K1819" s="4">
        <v>14.285714285714</v>
      </c>
      <c r="L1819" s="4">
        <v>7.4829931972789998</v>
      </c>
      <c r="M1819" s="4">
        <v>6.1224489795919999</v>
      </c>
      <c r="N1819" s="4">
        <v>29.931972789115999</v>
      </c>
      <c r="O1819" s="4">
        <v>43.537414965986002</v>
      </c>
      <c r="P1819" s="4">
        <v>84.353741496599</v>
      </c>
      <c r="Q1819" s="4">
        <v>5.4421768707479998</v>
      </c>
      <c r="R1819" s="13">
        <v>0.68027210884400002</v>
      </c>
    </row>
    <row r="1820" spans="3:18" ht="24" x14ac:dyDescent="0.2">
      <c r="C1820" s="87"/>
      <c r="D1820" s="89"/>
      <c r="E1820" s="1" t="s">
        <v>29</v>
      </c>
      <c r="F1820" s="2"/>
      <c r="G1820" s="60">
        <v>1706</v>
      </c>
      <c r="H1820" s="72" t="str">
        <f t="shared" si="30"/>
        <v xml:space="preserve"> </v>
      </c>
      <c r="I1820" s="11">
        <v>14.947245017585001</v>
      </c>
      <c r="J1820" s="3">
        <v>13.950762016413</v>
      </c>
      <c r="K1820" s="3">
        <v>19.226260257913001</v>
      </c>
      <c r="L1820" s="3">
        <v>6.2133645955450003</v>
      </c>
      <c r="M1820" s="3">
        <v>5.9788980070340001</v>
      </c>
      <c r="N1820" s="3">
        <v>50.293083235639003</v>
      </c>
      <c r="O1820" s="3">
        <v>58.089097303633999</v>
      </c>
      <c r="P1820" s="3">
        <v>85.228604923798002</v>
      </c>
      <c r="Q1820" s="3">
        <v>1.58264947245</v>
      </c>
      <c r="R1820" s="8">
        <v>0.46893317702199999</v>
      </c>
    </row>
    <row r="1821" spans="3:18" ht="24" x14ac:dyDescent="0.2">
      <c r="C1821" s="87"/>
      <c r="D1821" s="89"/>
      <c r="E1821" s="1" t="s">
        <v>30</v>
      </c>
      <c r="F1821" s="2"/>
      <c r="G1821" s="60">
        <v>137</v>
      </c>
      <c r="H1821" s="72" t="str">
        <f t="shared" si="30"/>
        <v xml:space="preserve"> </v>
      </c>
      <c r="I1821" s="11">
        <v>11.678832116788</v>
      </c>
      <c r="J1821" s="3">
        <v>9.4890510948909998</v>
      </c>
      <c r="K1821" s="3">
        <v>12.408759124088</v>
      </c>
      <c r="L1821" s="3">
        <v>2.1897810218979998</v>
      </c>
      <c r="M1821" s="3">
        <v>7.299270072993</v>
      </c>
      <c r="N1821" s="3">
        <v>35.036496350364999</v>
      </c>
      <c r="O1821" s="3">
        <v>39.416058394160999</v>
      </c>
      <c r="P1821" s="3">
        <v>78.832116788321002</v>
      </c>
      <c r="Q1821" s="3">
        <v>3.649635036496</v>
      </c>
      <c r="R1821" s="14">
        <v>0</v>
      </c>
    </row>
    <row r="1822" spans="3:18" ht="24" x14ac:dyDescent="0.2">
      <c r="C1822" s="87"/>
      <c r="D1822" s="89"/>
      <c r="E1822" s="1" t="s">
        <v>31</v>
      </c>
      <c r="F1822" s="2"/>
      <c r="G1822" s="60">
        <v>440</v>
      </c>
      <c r="H1822" s="72" t="str">
        <f t="shared" si="30"/>
        <v xml:space="preserve"> </v>
      </c>
      <c r="I1822" s="11">
        <v>23.863636363636001</v>
      </c>
      <c r="J1822" s="3">
        <v>16.818181818182001</v>
      </c>
      <c r="K1822" s="3">
        <v>22.272727272727</v>
      </c>
      <c r="L1822" s="3">
        <v>9.7727272727269998</v>
      </c>
      <c r="M1822" s="3">
        <v>9.0909090909089993</v>
      </c>
      <c r="N1822" s="3">
        <v>50.681818181818002</v>
      </c>
      <c r="O1822" s="3">
        <v>53.863636363635997</v>
      </c>
      <c r="P1822" s="3">
        <v>78.181818181818002</v>
      </c>
      <c r="Q1822" s="3">
        <v>6.363636363636</v>
      </c>
      <c r="R1822" s="8">
        <v>1.818181818182</v>
      </c>
    </row>
    <row r="1823" spans="3:18" x14ac:dyDescent="0.2">
      <c r="C1823" s="87"/>
      <c r="D1823" s="89"/>
      <c r="E1823" s="1" t="s">
        <v>32</v>
      </c>
      <c r="F1823" s="2"/>
      <c r="G1823" s="60">
        <v>5</v>
      </c>
      <c r="H1823" s="72" t="str">
        <f t="shared" si="30"/>
        <v>*</v>
      </c>
      <c r="I1823" s="21">
        <v>0</v>
      </c>
      <c r="J1823" s="7">
        <v>0</v>
      </c>
      <c r="K1823" s="7">
        <v>0</v>
      </c>
      <c r="L1823" s="7">
        <v>0</v>
      </c>
      <c r="M1823" s="7">
        <v>0</v>
      </c>
      <c r="N1823" s="3">
        <v>20</v>
      </c>
      <c r="O1823" s="3">
        <v>60</v>
      </c>
      <c r="P1823" s="3">
        <v>80</v>
      </c>
      <c r="Q1823" s="7">
        <v>0</v>
      </c>
      <c r="R1823" s="14">
        <v>0</v>
      </c>
    </row>
    <row r="1824" spans="3:18" x14ac:dyDescent="0.2">
      <c r="C1824" s="87"/>
      <c r="D1824" s="88" t="s">
        <v>14</v>
      </c>
      <c r="E1824" s="6" t="s">
        <v>28</v>
      </c>
      <c r="F1824" s="5"/>
      <c r="G1824" s="59">
        <v>95</v>
      </c>
      <c r="H1824" s="71" t="str">
        <f t="shared" si="30"/>
        <v xml:space="preserve"> </v>
      </c>
      <c r="I1824" s="12">
        <v>4.2105263157890001</v>
      </c>
      <c r="J1824" s="4">
        <v>6.3157894736840001</v>
      </c>
      <c r="K1824" s="4">
        <v>13.684210526316001</v>
      </c>
      <c r="L1824" s="4">
        <v>9.4736842105260006</v>
      </c>
      <c r="M1824" s="4">
        <v>5.2631578947369997</v>
      </c>
      <c r="N1824" s="4">
        <v>24.210526315789</v>
      </c>
      <c r="O1824" s="4">
        <v>33.684210526316001</v>
      </c>
      <c r="P1824" s="4">
        <v>84.210526315788996</v>
      </c>
      <c r="Q1824" s="4">
        <v>4.2105263157890001</v>
      </c>
      <c r="R1824" s="13">
        <v>1.052631578947</v>
      </c>
    </row>
    <row r="1825" spans="3:18" ht="24" x14ac:dyDescent="0.2">
      <c r="C1825" s="87"/>
      <c r="D1825" s="89"/>
      <c r="E1825" s="1" t="s">
        <v>29</v>
      </c>
      <c r="F1825" s="2"/>
      <c r="G1825" s="60">
        <v>953</v>
      </c>
      <c r="H1825" s="72" t="str">
        <f t="shared" si="30"/>
        <v xml:space="preserve"> </v>
      </c>
      <c r="I1825" s="11">
        <v>9.0241343126970008</v>
      </c>
      <c r="J1825" s="3">
        <v>13.11647429171</v>
      </c>
      <c r="K1825" s="3">
        <v>16.054564533053998</v>
      </c>
      <c r="L1825" s="3">
        <v>6.7156348373560002</v>
      </c>
      <c r="M1825" s="3">
        <v>4.8268625393490003</v>
      </c>
      <c r="N1825" s="3">
        <v>45.855194123819999</v>
      </c>
      <c r="O1825" s="3">
        <v>50.996852046169998</v>
      </c>
      <c r="P1825" s="3">
        <v>85.729275970619</v>
      </c>
      <c r="Q1825" s="3">
        <v>1.0493179433369999</v>
      </c>
      <c r="R1825" s="8">
        <v>0.209863588667</v>
      </c>
    </row>
    <row r="1826" spans="3:18" ht="24" x14ac:dyDescent="0.2">
      <c r="C1826" s="87"/>
      <c r="D1826" s="89"/>
      <c r="E1826" s="1" t="s">
        <v>30</v>
      </c>
      <c r="F1826" s="2"/>
      <c r="G1826" s="60">
        <v>60</v>
      </c>
      <c r="H1826" s="72" t="str">
        <f t="shared" si="30"/>
        <v xml:space="preserve"> </v>
      </c>
      <c r="I1826" s="11">
        <v>11.666666666667</v>
      </c>
      <c r="J1826" s="3">
        <v>13.333333333333</v>
      </c>
      <c r="K1826" s="3">
        <v>16.666666666666998</v>
      </c>
      <c r="L1826" s="3">
        <v>1.666666666667</v>
      </c>
      <c r="M1826" s="3">
        <v>6.666666666667</v>
      </c>
      <c r="N1826" s="3">
        <v>30</v>
      </c>
      <c r="O1826" s="3">
        <v>26.666666666666998</v>
      </c>
      <c r="P1826" s="3">
        <v>73.333333333333002</v>
      </c>
      <c r="Q1826" s="3">
        <v>3.333333333333</v>
      </c>
      <c r="R1826" s="14">
        <v>0</v>
      </c>
    </row>
    <row r="1827" spans="3:18" ht="24" x14ac:dyDescent="0.2">
      <c r="C1827" s="87"/>
      <c r="D1827" s="89"/>
      <c r="E1827" s="1" t="s">
        <v>31</v>
      </c>
      <c r="F1827" s="2"/>
      <c r="G1827" s="60">
        <v>77</v>
      </c>
      <c r="H1827" s="72" t="str">
        <f t="shared" si="30"/>
        <v xml:space="preserve"> </v>
      </c>
      <c r="I1827" s="11">
        <v>16.883116883117001</v>
      </c>
      <c r="J1827" s="3">
        <v>22.077922077922</v>
      </c>
      <c r="K1827" s="3">
        <v>19.480519480519</v>
      </c>
      <c r="L1827" s="3">
        <v>6.4935064935059996</v>
      </c>
      <c r="M1827" s="3">
        <v>7.792207792208</v>
      </c>
      <c r="N1827" s="3">
        <v>40.259740259739999</v>
      </c>
      <c r="O1827" s="3">
        <v>44.155844155844001</v>
      </c>
      <c r="P1827" s="3">
        <v>74.025974025973994</v>
      </c>
      <c r="Q1827" s="3">
        <v>9.0909090909089993</v>
      </c>
      <c r="R1827" s="8">
        <v>1.298701298701</v>
      </c>
    </row>
    <row r="1828" spans="3:18" x14ac:dyDescent="0.2">
      <c r="C1828" s="87"/>
      <c r="D1828" s="89"/>
      <c r="E1828" s="1" t="s">
        <v>32</v>
      </c>
      <c r="F1828" s="2"/>
      <c r="G1828" s="60">
        <v>3</v>
      </c>
      <c r="H1828" s="72" t="str">
        <f t="shared" si="30"/>
        <v>*</v>
      </c>
      <c r="I1828" s="21">
        <v>0</v>
      </c>
      <c r="J1828" s="7">
        <v>0</v>
      </c>
      <c r="K1828" s="7">
        <v>0</v>
      </c>
      <c r="L1828" s="7">
        <v>0</v>
      </c>
      <c r="M1828" s="7">
        <v>0</v>
      </c>
      <c r="N1828" s="3">
        <v>33.333333333333002</v>
      </c>
      <c r="O1828" s="3">
        <v>33.333333333333002</v>
      </c>
      <c r="P1828" s="3">
        <v>100</v>
      </c>
      <c r="Q1828" s="7">
        <v>0</v>
      </c>
      <c r="R1828" s="14">
        <v>0</v>
      </c>
    </row>
    <row r="1829" spans="3:18" x14ac:dyDescent="0.2">
      <c r="C1829" s="87"/>
      <c r="D1829" s="88" t="s">
        <v>15</v>
      </c>
      <c r="E1829" s="6" t="s">
        <v>28</v>
      </c>
      <c r="F1829" s="5"/>
      <c r="G1829" s="59">
        <v>52</v>
      </c>
      <c r="H1829" s="71" t="str">
        <f t="shared" si="30"/>
        <v xml:space="preserve"> </v>
      </c>
      <c r="I1829" s="12">
        <v>5.7692307692310001</v>
      </c>
      <c r="J1829" s="4">
        <v>3.8461538461539999</v>
      </c>
      <c r="K1829" s="4">
        <v>15.384615384615</v>
      </c>
      <c r="L1829" s="4">
        <v>3.8461538461539999</v>
      </c>
      <c r="M1829" s="4">
        <v>7.6923076923079998</v>
      </c>
      <c r="N1829" s="4">
        <v>40.384615384615003</v>
      </c>
      <c r="O1829" s="4">
        <v>61.538461538462002</v>
      </c>
      <c r="P1829" s="4">
        <v>84.615384615384997</v>
      </c>
      <c r="Q1829" s="4">
        <v>7.6923076923079998</v>
      </c>
      <c r="R1829" s="27">
        <v>0</v>
      </c>
    </row>
    <row r="1830" spans="3:18" ht="24" x14ac:dyDescent="0.2">
      <c r="C1830" s="87"/>
      <c r="D1830" s="89"/>
      <c r="E1830" s="1" t="s">
        <v>29</v>
      </c>
      <c r="F1830" s="2"/>
      <c r="G1830" s="60">
        <v>753</v>
      </c>
      <c r="H1830" s="72" t="str">
        <f t="shared" si="30"/>
        <v xml:space="preserve"> </v>
      </c>
      <c r="I1830" s="11">
        <v>22.443559096946</v>
      </c>
      <c r="J1830" s="3">
        <v>15.006640106241999</v>
      </c>
      <c r="K1830" s="3">
        <v>23.240371845950001</v>
      </c>
      <c r="L1830" s="3">
        <v>5.5776892430279998</v>
      </c>
      <c r="M1830" s="3">
        <v>7.4369189907040001</v>
      </c>
      <c r="N1830" s="3">
        <v>55.909694555112999</v>
      </c>
      <c r="O1830" s="3">
        <v>67.065073041169001</v>
      </c>
      <c r="P1830" s="3">
        <v>84.594953519255995</v>
      </c>
      <c r="Q1830" s="3">
        <v>2.2576361221779999</v>
      </c>
      <c r="R1830" s="8">
        <v>0.79681274900400001</v>
      </c>
    </row>
    <row r="1831" spans="3:18" ht="24" x14ac:dyDescent="0.2">
      <c r="C1831" s="87"/>
      <c r="D1831" s="89"/>
      <c r="E1831" s="1" t="s">
        <v>30</v>
      </c>
      <c r="F1831" s="2"/>
      <c r="G1831" s="60">
        <v>77</v>
      </c>
      <c r="H1831" s="72" t="str">
        <f t="shared" si="30"/>
        <v xml:space="preserve"> </v>
      </c>
      <c r="I1831" s="11">
        <v>11.688311688312</v>
      </c>
      <c r="J1831" s="3">
        <v>6.4935064935059996</v>
      </c>
      <c r="K1831" s="3">
        <v>9.0909090909089993</v>
      </c>
      <c r="L1831" s="3">
        <v>2.5974025974030002</v>
      </c>
      <c r="M1831" s="3">
        <v>7.792207792208</v>
      </c>
      <c r="N1831" s="3">
        <v>38.961038961039002</v>
      </c>
      <c r="O1831" s="3">
        <v>49.350649350649</v>
      </c>
      <c r="P1831" s="3">
        <v>83.116883116883002</v>
      </c>
      <c r="Q1831" s="3">
        <v>3.896103896104</v>
      </c>
      <c r="R1831" s="14">
        <v>0</v>
      </c>
    </row>
    <row r="1832" spans="3:18" ht="24" x14ac:dyDescent="0.2">
      <c r="C1832" s="87"/>
      <c r="D1832" s="89"/>
      <c r="E1832" s="1" t="s">
        <v>31</v>
      </c>
      <c r="F1832" s="2"/>
      <c r="G1832" s="60">
        <v>363</v>
      </c>
      <c r="H1832" s="72" t="str">
        <f t="shared" si="30"/>
        <v xml:space="preserve"> </v>
      </c>
      <c r="I1832" s="11">
        <v>25.344352617079998</v>
      </c>
      <c r="J1832" s="3">
        <v>15.702479338843</v>
      </c>
      <c r="K1832" s="3">
        <v>22.865013774105002</v>
      </c>
      <c r="L1832" s="3">
        <v>10.468319559229</v>
      </c>
      <c r="M1832" s="3">
        <v>9.3663911845730006</v>
      </c>
      <c r="N1832" s="3">
        <v>52.892561983470998</v>
      </c>
      <c r="O1832" s="3">
        <v>55.922865013774</v>
      </c>
      <c r="P1832" s="3">
        <v>79.063360881543005</v>
      </c>
      <c r="Q1832" s="3">
        <v>5.7851239669419998</v>
      </c>
      <c r="R1832" s="8">
        <v>1.9283746556470001</v>
      </c>
    </row>
    <row r="1833" spans="3:18" x14ac:dyDescent="0.2">
      <c r="C1833" s="87"/>
      <c r="D1833" s="89"/>
      <c r="E1833" s="1" t="s">
        <v>32</v>
      </c>
      <c r="F1833" s="2"/>
      <c r="G1833" s="60">
        <v>2</v>
      </c>
      <c r="H1833" s="72" t="str">
        <f t="shared" si="30"/>
        <v>*</v>
      </c>
      <c r="I1833" s="21">
        <v>0</v>
      </c>
      <c r="J1833" s="7">
        <v>0</v>
      </c>
      <c r="K1833" s="7">
        <v>0</v>
      </c>
      <c r="L1833" s="7">
        <v>0</v>
      </c>
      <c r="M1833" s="7">
        <v>0</v>
      </c>
      <c r="N1833" s="7">
        <v>0</v>
      </c>
      <c r="O1833" s="3">
        <v>100</v>
      </c>
      <c r="P1833" s="3">
        <v>50</v>
      </c>
      <c r="Q1833" s="7">
        <v>0</v>
      </c>
      <c r="R1833" s="14">
        <v>0</v>
      </c>
    </row>
    <row r="1834" spans="3:18" x14ac:dyDescent="0.2">
      <c r="C1834" s="88" t="s">
        <v>33</v>
      </c>
      <c r="D1834" s="83" t="s">
        <v>17</v>
      </c>
      <c r="E1834" s="6" t="s">
        <v>34</v>
      </c>
      <c r="F1834" s="5"/>
      <c r="G1834" s="59">
        <v>341</v>
      </c>
      <c r="H1834" s="71" t="str">
        <f t="shared" si="30"/>
        <v xml:space="preserve"> </v>
      </c>
      <c r="I1834" s="12">
        <v>19.648093841642002</v>
      </c>
      <c r="J1834" s="4">
        <v>16.129032258064999</v>
      </c>
      <c r="K1834" s="4">
        <v>18.768328445748001</v>
      </c>
      <c r="L1834" s="4">
        <v>10.557184750733001</v>
      </c>
      <c r="M1834" s="4">
        <v>9.0909090909089993</v>
      </c>
      <c r="N1834" s="4">
        <v>50.146627565982001</v>
      </c>
      <c r="O1834" s="4">
        <v>59.530791788856</v>
      </c>
      <c r="P1834" s="4">
        <v>81.231671554252003</v>
      </c>
      <c r="Q1834" s="4">
        <v>2.6392961876830001</v>
      </c>
      <c r="R1834" s="13">
        <v>0.29325513196500003</v>
      </c>
    </row>
    <row r="1835" spans="3:18" x14ac:dyDescent="0.2">
      <c r="C1835" s="87"/>
      <c r="D1835" s="84"/>
      <c r="E1835" s="1" t="s">
        <v>35</v>
      </c>
      <c r="F1835" s="2"/>
      <c r="G1835" s="60">
        <v>1149</v>
      </c>
      <c r="H1835" s="72" t="str">
        <f t="shared" si="30"/>
        <v xml:space="preserve"> </v>
      </c>
      <c r="I1835" s="11">
        <v>15.056570931245</v>
      </c>
      <c r="J1835" s="3">
        <v>13.315926892949999</v>
      </c>
      <c r="K1835" s="3">
        <v>18.537859007832999</v>
      </c>
      <c r="L1835" s="3">
        <v>5.4830287206269999</v>
      </c>
      <c r="M1835" s="3">
        <v>5.6570931244559999</v>
      </c>
      <c r="N1835" s="3">
        <v>48.389904264578</v>
      </c>
      <c r="O1835" s="3">
        <v>55.004351610096002</v>
      </c>
      <c r="P1835" s="3">
        <v>85.204525674500005</v>
      </c>
      <c r="Q1835" s="3">
        <v>2.1758050478680002</v>
      </c>
      <c r="R1835" s="8">
        <v>0.435161009574</v>
      </c>
    </row>
    <row r="1836" spans="3:18" ht="24" x14ac:dyDescent="0.2">
      <c r="C1836" s="87"/>
      <c r="D1836" s="84"/>
      <c r="E1836" s="1" t="s">
        <v>36</v>
      </c>
      <c r="F1836" s="2"/>
      <c r="G1836" s="60">
        <v>659</v>
      </c>
      <c r="H1836" s="72" t="str">
        <f t="shared" si="30"/>
        <v xml:space="preserve"> </v>
      </c>
      <c r="I1836" s="11">
        <v>17.905918057663001</v>
      </c>
      <c r="J1836" s="3">
        <v>15.022761760243</v>
      </c>
      <c r="K1836" s="3">
        <v>22.306525037936002</v>
      </c>
      <c r="L1836" s="3">
        <v>6.828528072838</v>
      </c>
      <c r="M1836" s="3">
        <v>6.5250379362670001</v>
      </c>
      <c r="N1836" s="3">
        <v>52.807283763278001</v>
      </c>
      <c r="O1836" s="3">
        <v>59.484066767830001</v>
      </c>
      <c r="P1836" s="3">
        <v>82.701062215478004</v>
      </c>
      <c r="Q1836" s="3">
        <v>3.4901365705609999</v>
      </c>
      <c r="R1836" s="8">
        <v>0.910470409712</v>
      </c>
    </row>
    <row r="1837" spans="3:18" x14ac:dyDescent="0.2">
      <c r="C1837" s="87"/>
      <c r="D1837" s="84"/>
      <c r="E1837" s="1" t="s">
        <v>37</v>
      </c>
      <c r="F1837" s="2"/>
      <c r="G1837" s="60">
        <v>274</v>
      </c>
      <c r="H1837" s="72" t="str">
        <f t="shared" si="30"/>
        <v xml:space="preserve"> </v>
      </c>
      <c r="I1837" s="11">
        <v>7.6642335766420002</v>
      </c>
      <c r="J1837" s="3">
        <v>8.3941605839419999</v>
      </c>
      <c r="K1837" s="3">
        <v>13.138686131387001</v>
      </c>
      <c r="L1837" s="3">
        <v>6.2043795620440001</v>
      </c>
      <c r="M1837" s="3">
        <v>7.6642335766420002</v>
      </c>
      <c r="N1837" s="3">
        <v>33.941605839415999</v>
      </c>
      <c r="O1837" s="3">
        <v>41.970802919707999</v>
      </c>
      <c r="P1837" s="3">
        <v>81.021897810219002</v>
      </c>
      <c r="Q1837" s="3">
        <v>4.0145985401460003</v>
      </c>
      <c r="R1837" s="8">
        <v>1.824817518248</v>
      </c>
    </row>
    <row r="1838" spans="3:18" x14ac:dyDescent="0.2">
      <c r="C1838" s="87"/>
      <c r="D1838" s="84"/>
      <c r="E1838" s="1" t="s">
        <v>32</v>
      </c>
      <c r="F1838" s="2"/>
      <c r="G1838" s="60">
        <v>12</v>
      </c>
      <c r="H1838" s="72" t="str">
        <f t="shared" si="30"/>
        <v>*</v>
      </c>
      <c r="I1838" s="11">
        <v>33.333333333333002</v>
      </c>
      <c r="J1838" s="3">
        <v>25</v>
      </c>
      <c r="K1838" s="3">
        <v>33.333333333333002</v>
      </c>
      <c r="L1838" s="3">
        <v>16.666666666666998</v>
      </c>
      <c r="M1838" s="3">
        <v>8.333333333333</v>
      </c>
      <c r="N1838" s="3">
        <v>50</v>
      </c>
      <c r="O1838" s="3">
        <v>58.333333333333002</v>
      </c>
      <c r="P1838" s="3">
        <v>91.666666666666998</v>
      </c>
      <c r="Q1838" s="7">
        <v>0</v>
      </c>
      <c r="R1838" s="14">
        <v>0</v>
      </c>
    </row>
    <row r="1839" spans="3:18" x14ac:dyDescent="0.2">
      <c r="C1839" s="88" t="s">
        <v>38</v>
      </c>
      <c r="D1839" s="83" t="s">
        <v>17</v>
      </c>
      <c r="E1839" s="6" t="s">
        <v>39</v>
      </c>
      <c r="F1839" s="5"/>
      <c r="G1839" s="59">
        <v>368</v>
      </c>
      <c r="H1839" s="71" t="str">
        <f t="shared" si="30"/>
        <v xml:space="preserve"> </v>
      </c>
      <c r="I1839" s="12">
        <v>13.315217391304</v>
      </c>
      <c r="J1839" s="4">
        <v>10.326086956521999</v>
      </c>
      <c r="K1839" s="4">
        <v>17.119565217390999</v>
      </c>
      <c r="L1839" s="4">
        <v>5.9782608695650001</v>
      </c>
      <c r="M1839" s="4">
        <v>7.3369565217390003</v>
      </c>
      <c r="N1839" s="4">
        <v>38.315217391304003</v>
      </c>
      <c r="O1839" s="4">
        <v>43.206521739129997</v>
      </c>
      <c r="P1839" s="4">
        <v>80.434782608695997</v>
      </c>
      <c r="Q1839" s="4">
        <v>4.619565217391</v>
      </c>
      <c r="R1839" s="13">
        <v>0.81521739130399995</v>
      </c>
    </row>
    <row r="1840" spans="3:18" x14ac:dyDescent="0.2">
      <c r="C1840" s="87"/>
      <c r="D1840" s="84"/>
      <c r="E1840" s="1" t="s">
        <v>40</v>
      </c>
      <c r="F1840" s="2"/>
      <c r="G1840" s="60">
        <v>1591</v>
      </c>
      <c r="H1840" s="72" t="str">
        <f t="shared" si="30"/>
        <v xml:space="preserve"> </v>
      </c>
      <c r="I1840" s="11">
        <v>15.021998742929</v>
      </c>
      <c r="J1840" s="3">
        <v>14.267756128221</v>
      </c>
      <c r="K1840" s="3">
        <v>19.484600879950001</v>
      </c>
      <c r="L1840" s="3">
        <v>6.3482086737900003</v>
      </c>
      <c r="M1840" s="3">
        <v>5.9082338152110001</v>
      </c>
      <c r="N1840" s="3">
        <v>50.848522941546001</v>
      </c>
      <c r="O1840" s="3">
        <v>58.579509742299997</v>
      </c>
      <c r="P1840" s="3">
        <v>85.669390320553006</v>
      </c>
      <c r="Q1840" s="3">
        <v>1.3199245757389999</v>
      </c>
      <c r="R1840" s="8">
        <v>0.25141420490299998</v>
      </c>
    </row>
    <row r="1841" spans="3:18" x14ac:dyDescent="0.2">
      <c r="C1841" s="87"/>
      <c r="D1841" s="84"/>
      <c r="E1841" s="1" t="s">
        <v>41</v>
      </c>
      <c r="F1841" s="2"/>
      <c r="G1841" s="60">
        <v>151</v>
      </c>
      <c r="H1841" s="72" t="str">
        <f t="shared" si="30"/>
        <v xml:space="preserve"> </v>
      </c>
      <c r="I1841" s="11">
        <v>19.205298013244999</v>
      </c>
      <c r="J1841" s="3">
        <v>16.556291390727999</v>
      </c>
      <c r="K1841" s="3">
        <v>21.854304635761999</v>
      </c>
      <c r="L1841" s="3">
        <v>4.6357615894039998</v>
      </c>
      <c r="M1841" s="3">
        <v>4.6357615894039998</v>
      </c>
      <c r="N1841" s="3">
        <v>50.993377483444</v>
      </c>
      <c r="O1841" s="3">
        <v>66.225165562914</v>
      </c>
      <c r="P1841" s="3">
        <v>89.403973509934005</v>
      </c>
      <c r="Q1841" s="7">
        <v>0</v>
      </c>
      <c r="R1841" s="14">
        <v>0</v>
      </c>
    </row>
    <row r="1842" spans="3:18" x14ac:dyDescent="0.2">
      <c r="C1842" s="87"/>
      <c r="D1842" s="84"/>
      <c r="E1842" s="1" t="s">
        <v>42</v>
      </c>
      <c r="F1842" s="2"/>
      <c r="G1842" s="60">
        <v>884</v>
      </c>
      <c r="H1842" s="72" t="str">
        <f t="shared" si="30"/>
        <v xml:space="preserve"> </v>
      </c>
      <c r="I1842" s="11">
        <v>18.778280542986</v>
      </c>
      <c r="J1842" s="3">
        <v>16.289592760181002</v>
      </c>
      <c r="K1842" s="3">
        <v>21.153846153846001</v>
      </c>
      <c r="L1842" s="3">
        <v>8.4841628959279998</v>
      </c>
      <c r="M1842" s="3">
        <v>7.2398190045249997</v>
      </c>
      <c r="N1842" s="3">
        <v>53.054298642534</v>
      </c>
      <c r="O1842" s="3">
        <v>60.746606334841999</v>
      </c>
      <c r="P1842" s="3">
        <v>83.371040723982006</v>
      </c>
      <c r="Q1842" s="3">
        <v>3.3936651583709998</v>
      </c>
      <c r="R1842" s="8">
        <v>0.56561085972900005</v>
      </c>
    </row>
    <row r="1843" spans="3:18" x14ac:dyDescent="0.2">
      <c r="C1843" s="87"/>
      <c r="D1843" s="84"/>
      <c r="E1843" s="1" t="s">
        <v>43</v>
      </c>
      <c r="F1843" s="2"/>
      <c r="G1843" s="60">
        <v>191</v>
      </c>
      <c r="H1843" s="72" t="str">
        <f t="shared" si="30"/>
        <v xml:space="preserve"> </v>
      </c>
      <c r="I1843" s="11">
        <v>23.036649214659999</v>
      </c>
      <c r="J1843" s="3">
        <v>21.465968586387</v>
      </c>
      <c r="K1843" s="3">
        <v>22.513089005236001</v>
      </c>
      <c r="L1843" s="3">
        <v>11.518324607329999</v>
      </c>
      <c r="M1843" s="3">
        <v>10.471204188482</v>
      </c>
      <c r="N1843" s="3">
        <v>58.638743455497</v>
      </c>
      <c r="O1843" s="3">
        <v>69.633507853403003</v>
      </c>
      <c r="P1843" s="3">
        <v>81.151832460733004</v>
      </c>
      <c r="Q1843" s="3">
        <v>6.2827225130890003</v>
      </c>
      <c r="R1843" s="8">
        <v>1.5706806282720001</v>
      </c>
    </row>
    <row r="1844" spans="3:18" x14ac:dyDescent="0.2">
      <c r="C1844" s="87"/>
      <c r="D1844" s="84"/>
      <c r="E1844" s="1" t="s">
        <v>44</v>
      </c>
      <c r="F1844" s="2"/>
      <c r="G1844" s="60">
        <v>239</v>
      </c>
      <c r="H1844" s="72" t="str">
        <f t="shared" si="30"/>
        <v xml:space="preserve"> </v>
      </c>
      <c r="I1844" s="11">
        <v>26.778242677824</v>
      </c>
      <c r="J1844" s="3">
        <v>21.757322175732</v>
      </c>
      <c r="K1844" s="3">
        <v>24.686192468619002</v>
      </c>
      <c r="L1844" s="3">
        <v>10.878661087866</v>
      </c>
      <c r="M1844" s="3">
        <v>10.878661087866</v>
      </c>
      <c r="N1844" s="3">
        <v>60.251046025104998</v>
      </c>
      <c r="O1844" s="3">
        <v>69.874476987448006</v>
      </c>
      <c r="P1844" s="3">
        <v>83.263598326359997</v>
      </c>
      <c r="Q1844" s="3">
        <v>3.7656903765690002</v>
      </c>
      <c r="R1844" s="8">
        <v>1.2552301255230001</v>
      </c>
    </row>
    <row r="1845" spans="3:18" x14ac:dyDescent="0.2">
      <c r="C1845" s="87"/>
      <c r="D1845" s="84"/>
      <c r="E1845" s="1" t="s">
        <v>45</v>
      </c>
      <c r="F1845" s="2"/>
      <c r="G1845" s="60">
        <v>58</v>
      </c>
      <c r="H1845" s="72" t="str">
        <f t="shared" si="30"/>
        <v xml:space="preserve"> </v>
      </c>
      <c r="I1845" s="11">
        <v>13.793103448276</v>
      </c>
      <c r="J1845" s="3">
        <v>13.793103448276</v>
      </c>
      <c r="K1845" s="3">
        <v>29.310344827586</v>
      </c>
      <c r="L1845" s="3">
        <v>10.344827586207</v>
      </c>
      <c r="M1845" s="3">
        <v>12.068965517241001</v>
      </c>
      <c r="N1845" s="3">
        <v>51.724137931034001</v>
      </c>
      <c r="O1845" s="3">
        <v>48.275862068965999</v>
      </c>
      <c r="P1845" s="3">
        <v>82.758620689655004</v>
      </c>
      <c r="Q1845" s="3">
        <v>3.4482758620689999</v>
      </c>
      <c r="R1845" s="8">
        <v>1.7241379310339999</v>
      </c>
    </row>
    <row r="1846" spans="3:18" x14ac:dyDescent="0.2">
      <c r="C1846" s="87"/>
      <c r="D1846" s="84"/>
      <c r="E1846" s="1" t="s">
        <v>46</v>
      </c>
      <c r="F1846" s="2"/>
      <c r="G1846" s="60">
        <v>32</v>
      </c>
      <c r="H1846" s="72" t="str">
        <f t="shared" si="30"/>
        <v>*</v>
      </c>
      <c r="I1846" s="11">
        <v>6.25</v>
      </c>
      <c r="J1846" s="3">
        <v>9.375</v>
      </c>
      <c r="K1846" s="3">
        <v>15.625</v>
      </c>
      <c r="L1846" s="3">
        <v>6.25</v>
      </c>
      <c r="M1846" s="3">
        <v>6.25</v>
      </c>
      <c r="N1846" s="3">
        <v>34.375</v>
      </c>
      <c r="O1846" s="3">
        <v>18.75</v>
      </c>
      <c r="P1846" s="3">
        <v>50</v>
      </c>
      <c r="Q1846" s="3">
        <v>21.875</v>
      </c>
      <c r="R1846" s="8">
        <v>6.25</v>
      </c>
    </row>
    <row r="1847" spans="3:18" x14ac:dyDescent="0.2">
      <c r="C1847" s="87"/>
      <c r="D1847" s="84"/>
      <c r="E1847" s="1" t="s">
        <v>32</v>
      </c>
      <c r="F1847" s="2"/>
      <c r="G1847" s="60">
        <v>50</v>
      </c>
      <c r="H1847" s="72" t="str">
        <f t="shared" si="30"/>
        <v xml:space="preserve"> </v>
      </c>
      <c r="I1847" s="11">
        <v>18</v>
      </c>
      <c r="J1847" s="3">
        <v>8</v>
      </c>
      <c r="K1847" s="3">
        <v>14</v>
      </c>
      <c r="L1847" s="3">
        <v>2</v>
      </c>
      <c r="M1847" s="3">
        <v>6</v>
      </c>
      <c r="N1847" s="3">
        <v>46</v>
      </c>
      <c r="O1847" s="3">
        <v>46</v>
      </c>
      <c r="P1847" s="3">
        <v>88</v>
      </c>
      <c r="Q1847" s="3">
        <v>4</v>
      </c>
      <c r="R1847" s="8">
        <v>4</v>
      </c>
    </row>
    <row r="1848" spans="3:18" ht="24" x14ac:dyDescent="0.2">
      <c r="C1848" s="88" t="s">
        <v>47</v>
      </c>
      <c r="D1848" s="83" t="s">
        <v>17</v>
      </c>
      <c r="E1848" s="6" t="s">
        <v>48</v>
      </c>
      <c r="F1848" s="5"/>
      <c r="G1848" s="59">
        <v>93</v>
      </c>
      <c r="H1848" s="71" t="str">
        <f t="shared" si="30"/>
        <v xml:space="preserve"> </v>
      </c>
      <c r="I1848" s="12">
        <v>30.107526881719998</v>
      </c>
      <c r="J1848" s="4">
        <v>27.956989247311999</v>
      </c>
      <c r="K1848" s="4">
        <v>35.483870967742</v>
      </c>
      <c r="L1848" s="4">
        <v>11.827956989246999</v>
      </c>
      <c r="M1848" s="4">
        <v>15.053763440859999</v>
      </c>
      <c r="N1848" s="4">
        <v>75.268817204301001</v>
      </c>
      <c r="O1848" s="4">
        <v>64.516129032257993</v>
      </c>
      <c r="P1848" s="4">
        <v>81.720430107526994</v>
      </c>
      <c r="Q1848" s="4">
        <v>1.0752688172039999</v>
      </c>
      <c r="R1848" s="27">
        <v>0</v>
      </c>
    </row>
    <row r="1849" spans="3:18" ht="24" x14ac:dyDescent="0.2">
      <c r="C1849" s="87"/>
      <c r="D1849" s="84"/>
      <c r="E1849" s="1" t="s">
        <v>49</v>
      </c>
      <c r="F1849" s="2"/>
      <c r="G1849" s="60">
        <v>143</v>
      </c>
      <c r="H1849" s="72" t="str">
        <f t="shared" si="30"/>
        <v xml:space="preserve"> </v>
      </c>
      <c r="I1849" s="11">
        <v>15.384615384615</v>
      </c>
      <c r="J1849" s="3">
        <v>15.384615384615</v>
      </c>
      <c r="K1849" s="3">
        <v>18.181818181817999</v>
      </c>
      <c r="L1849" s="3">
        <v>7.6923076923079998</v>
      </c>
      <c r="M1849" s="3">
        <v>4.1958041958040004</v>
      </c>
      <c r="N1849" s="3">
        <v>51.048951048950997</v>
      </c>
      <c r="O1849" s="3">
        <v>55.244755244754998</v>
      </c>
      <c r="P1849" s="3">
        <v>83.916083916084006</v>
      </c>
      <c r="Q1849" s="3">
        <v>1.398601398601</v>
      </c>
      <c r="R1849" s="8">
        <v>1.398601398601</v>
      </c>
    </row>
    <row r="1850" spans="3:18" x14ac:dyDescent="0.2">
      <c r="C1850" s="87"/>
      <c r="D1850" s="84"/>
      <c r="E1850" s="1" t="s">
        <v>50</v>
      </c>
      <c r="F1850" s="2"/>
      <c r="G1850" s="60">
        <v>148</v>
      </c>
      <c r="H1850" s="72" t="str">
        <f t="shared" si="30"/>
        <v xml:space="preserve"> </v>
      </c>
      <c r="I1850" s="11">
        <v>10.135135135135</v>
      </c>
      <c r="J1850" s="3">
        <v>10.810810810811001</v>
      </c>
      <c r="K1850" s="3">
        <v>18.243243243243001</v>
      </c>
      <c r="L1850" s="3">
        <v>3.3783783783780001</v>
      </c>
      <c r="M1850" s="3">
        <v>2.7027027027030002</v>
      </c>
      <c r="N1850" s="3">
        <v>40.540540540541002</v>
      </c>
      <c r="O1850" s="3">
        <v>48.648648648649001</v>
      </c>
      <c r="P1850" s="3">
        <v>79.729729729729996</v>
      </c>
      <c r="Q1850" s="3">
        <v>2.7027027027030002</v>
      </c>
      <c r="R1850" s="8">
        <v>0.67567567567599995</v>
      </c>
    </row>
    <row r="1851" spans="3:18" x14ac:dyDescent="0.2">
      <c r="C1851" s="87"/>
      <c r="D1851" s="84"/>
      <c r="E1851" s="1" t="s">
        <v>51</v>
      </c>
      <c r="F1851" s="2"/>
      <c r="G1851" s="60">
        <v>198</v>
      </c>
      <c r="H1851" s="72" t="str">
        <f t="shared" si="30"/>
        <v xml:space="preserve"> </v>
      </c>
      <c r="I1851" s="11">
        <v>8.0808080808079996</v>
      </c>
      <c r="J1851" s="3">
        <v>7.0707070707069999</v>
      </c>
      <c r="K1851" s="3">
        <v>14.646464646465001</v>
      </c>
      <c r="L1851" s="3">
        <v>3.535353535354</v>
      </c>
      <c r="M1851" s="3">
        <v>2.0202020202019999</v>
      </c>
      <c r="N1851" s="3">
        <v>34.848484848485</v>
      </c>
      <c r="O1851" s="3">
        <v>43.939393939394002</v>
      </c>
      <c r="P1851" s="3">
        <v>89.898989898989996</v>
      </c>
      <c r="Q1851" s="3">
        <v>0.50505050505100002</v>
      </c>
      <c r="R1851" s="14">
        <v>0</v>
      </c>
    </row>
    <row r="1852" spans="3:18" ht="24" x14ac:dyDescent="0.2">
      <c r="C1852" s="87"/>
      <c r="D1852" s="84"/>
      <c r="E1852" s="1" t="s">
        <v>52</v>
      </c>
      <c r="F1852" s="2"/>
      <c r="G1852" s="60">
        <v>318</v>
      </c>
      <c r="H1852" s="72" t="str">
        <f t="shared" si="30"/>
        <v xml:space="preserve"> </v>
      </c>
      <c r="I1852" s="11">
        <v>12.578616352200999</v>
      </c>
      <c r="J1852" s="3">
        <v>10.691823899371</v>
      </c>
      <c r="K1852" s="3">
        <v>17.295597484277</v>
      </c>
      <c r="L1852" s="3">
        <v>4.4025157232699996</v>
      </c>
      <c r="M1852" s="3">
        <v>4.7169811320750004</v>
      </c>
      <c r="N1852" s="3">
        <v>50</v>
      </c>
      <c r="O1852" s="3">
        <v>58.490566037736002</v>
      </c>
      <c r="P1852" s="3">
        <v>87.735849056603996</v>
      </c>
      <c r="Q1852" s="3">
        <v>0.62893081761000003</v>
      </c>
      <c r="R1852" s="8">
        <v>0.31446540880500001</v>
      </c>
    </row>
    <row r="1853" spans="3:18" ht="24" x14ac:dyDescent="0.2">
      <c r="C1853" s="87"/>
      <c r="D1853" s="84"/>
      <c r="E1853" s="1" t="s">
        <v>53</v>
      </c>
      <c r="F1853" s="2"/>
      <c r="G1853" s="60">
        <v>900</v>
      </c>
      <c r="H1853" s="72" t="str">
        <f t="shared" si="30"/>
        <v xml:space="preserve"> </v>
      </c>
      <c r="I1853" s="11">
        <v>13.444444444444001</v>
      </c>
      <c r="J1853" s="3">
        <v>12.444444444444001</v>
      </c>
      <c r="K1853" s="3">
        <v>18.888888888888999</v>
      </c>
      <c r="L1853" s="3">
        <v>5.333333333333</v>
      </c>
      <c r="M1853" s="3">
        <v>4.7777777777779997</v>
      </c>
      <c r="N1853" s="3">
        <v>47.888888888888999</v>
      </c>
      <c r="O1853" s="3">
        <v>53.777777777777999</v>
      </c>
      <c r="P1853" s="3">
        <v>85.666666666666998</v>
      </c>
      <c r="Q1853" s="3">
        <v>1.1111111111109999</v>
      </c>
      <c r="R1853" s="8">
        <v>0.444444444444</v>
      </c>
    </row>
    <row r="1854" spans="3:18" ht="24" x14ac:dyDescent="0.2">
      <c r="C1854" s="87"/>
      <c r="D1854" s="84"/>
      <c r="E1854" s="1" t="s">
        <v>54</v>
      </c>
      <c r="F1854" s="2"/>
      <c r="G1854" s="60">
        <v>1493</v>
      </c>
      <c r="H1854" s="72" t="str">
        <f t="shared" si="30"/>
        <v xml:space="preserve"> </v>
      </c>
      <c r="I1854" s="11">
        <v>16.811788345613</v>
      </c>
      <c r="J1854" s="3">
        <v>14.333556597455001</v>
      </c>
      <c r="K1854" s="3">
        <v>19.022103148024001</v>
      </c>
      <c r="L1854" s="3">
        <v>7.3007367716009997</v>
      </c>
      <c r="M1854" s="3">
        <v>7.5016744809110003</v>
      </c>
      <c r="N1854" s="3">
        <v>48.359008707301001</v>
      </c>
      <c r="O1854" s="3">
        <v>56.530475552578999</v>
      </c>
      <c r="P1854" s="3">
        <v>82.518419290020006</v>
      </c>
      <c r="Q1854" s="3">
        <v>3.8178164768920002</v>
      </c>
      <c r="R1854" s="8">
        <v>0.80375083723999996</v>
      </c>
    </row>
    <row r="1855" spans="3:18" x14ac:dyDescent="0.2">
      <c r="C1855" s="87"/>
      <c r="D1855" s="84"/>
      <c r="E1855" s="1" t="s">
        <v>32</v>
      </c>
      <c r="F1855" s="2"/>
      <c r="G1855" s="60">
        <v>42</v>
      </c>
      <c r="H1855" s="72" t="str">
        <f t="shared" si="30"/>
        <v>*</v>
      </c>
      <c r="I1855" s="11">
        <v>26.190476190476002</v>
      </c>
      <c r="J1855" s="3">
        <v>16.666666666666998</v>
      </c>
      <c r="K1855" s="3">
        <v>23.809523809523998</v>
      </c>
      <c r="L1855" s="3">
        <v>14.285714285714</v>
      </c>
      <c r="M1855" s="3">
        <v>14.285714285714</v>
      </c>
      <c r="N1855" s="3">
        <v>50</v>
      </c>
      <c r="O1855" s="3">
        <v>50</v>
      </c>
      <c r="P1855" s="3">
        <v>73.809523809523995</v>
      </c>
      <c r="Q1855" s="3">
        <v>2.3809523809519999</v>
      </c>
      <c r="R1855" s="8">
        <v>2.3809523809519999</v>
      </c>
    </row>
    <row r="1856" spans="3:18" ht="24" x14ac:dyDescent="0.2">
      <c r="C1856" s="88" t="s">
        <v>55</v>
      </c>
      <c r="D1856" s="83" t="s">
        <v>17</v>
      </c>
      <c r="E1856" s="6" t="s">
        <v>48</v>
      </c>
      <c r="F1856" s="5"/>
      <c r="G1856" s="59">
        <v>118</v>
      </c>
      <c r="H1856" s="71" t="str">
        <f t="shared" si="30"/>
        <v xml:space="preserve"> </v>
      </c>
      <c r="I1856" s="12">
        <v>25.423728813558998</v>
      </c>
      <c r="J1856" s="4">
        <v>21.186440677966001</v>
      </c>
      <c r="K1856" s="4">
        <v>30.508474576270999</v>
      </c>
      <c r="L1856" s="4">
        <v>14.406779661017</v>
      </c>
      <c r="M1856" s="4">
        <v>12.71186440678</v>
      </c>
      <c r="N1856" s="4">
        <v>64.406779661016998</v>
      </c>
      <c r="O1856" s="4">
        <v>61.016949152541997</v>
      </c>
      <c r="P1856" s="4">
        <v>77.966101694914997</v>
      </c>
      <c r="Q1856" s="4">
        <v>3.3898305084749998</v>
      </c>
      <c r="R1856" s="27">
        <v>0</v>
      </c>
    </row>
    <row r="1857" spans="3:18" ht="24" x14ac:dyDescent="0.2">
      <c r="C1857" s="87"/>
      <c r="D1857" s="84"/>
      <c r="E1857" s="1" t="s">
        <v>49</v>
      </c>
      <c r="F1857" s="2"/>
      <c r="G1857" s="60">
        <v>262</v>
      </c>
      <c r="H1857" s="72" t="str">
        <f t="shared" si="30"/>
        <v xml:space="preserve"> </v>
      </c>
      <c r="I1857" s="11">
        <v>17.557251908396999</v>
      </c>
      <c r="J1857" s="3">
        <v>11.832061068702</v>
      </c>
      <c r="K1857" s="3">
        <v>17.557251908396999</v>
      </c>
      <c r="L1857" s="3">
        <v>6.8702290076340002</v>
      </c>
      <c r="M1857" s="3">
        <v>6.4885496183209996</v>
      </c>
      <c r="N1857" s="3">
        <v>50.381679389313</v>
      </c>
      <c r="O1857" s="3">
        <v>53.053435114503998</v>
      </c>
      <c r="P1857" s="3">
        <v>76.717557251908005</v>
      </c>
      <c r="Q1857" s="3">
        <v>3.8167938931299998</v>
      </c>
      <c r="R1857" s="8">
        <v>0.76335877862599999</v>
      </c>
    </row>
    <row r="1858" spans="3:18" x14ac:dyDescent="0.2">
      <c r="C1858" s="87"/>
      <c r="D1858" s="84"/>
      <c r="E1858" s="1" t="s">
        <v>50</v>
      </c>
      <c r="F1858" s="2"/>
      <c r="G1858" s="60">
        <v>486</v>
      </c>
      <c r="H1858" s="72" t="str">
        <f t="shared" si="30"/>
        <v xml:space="preserve"> </v>
      </c>
      <c r="I1858" s="11">
        <v>13.58024691358</v>
      </c>
      <c r="J1858" s="3">
        <v>18.106995884774001</v>
      </c>
      <c r="K1858" s="3">
        <v>20.576131687242999</v>
      </c>
      <c r="L1858" s="3">
        <v>7.6131687242800004</v>
      </c>
      <c r="M1858" s="3">
        <v>8.2304526748970002</v>
      </c>
      <c r="N1858" s="3">
        <v>46.707818930041</v>
      </c>
      <c r="O1858" s="3">
        <v>50.617283950617001</v>
      </c>
      <c r="P1858" s="3">
        <v>80.246913580246996</v>
      </c>
      <c r="Q1858" s="3">
        <v>2.2633744855970002</v>
      </c>
      <c r="R1858" s="8">
        <v>0.41152263374499998</v>
      </c>
    </row>
    <row r="1859" spans="3:18" x14ac:dyDescent="0.2">
      <c r="C1859" s="87"/>
      <c r="D1859" s="84"/>
      <c r="E1859" s="1" t="s">
        <v>51</v>
      </c>
      <c r="F1859" s="2"/>
      <c r="G1859" s="60">
        <v>888</v>
      </c>
      <c r="H1859" s="72" t="str">
        <f t="shared" ref="H1859:H1906" si="31">IF(G1859&lt;49,"*"," ")</f>
        <v xml:space="preserve"> </v>
      </c>
      <c r="I1859" s="11">
        <v>11.824324324323999</v>
      </c>
      <c r="J1859" s="3">
        <v>11.261261261261</v>
      </c>
      <c r="K1859" s="3">
        <v>17.454954954954999</v>
      </c>
      <c r="L1859" s="3">
        <v>5.2927927927929996</v>
      </c>
      <c r="M1859" s="3">
        <v>4.7297297297299998</v>
      </c>
      <c r="N1859" s="3">
        <v>45.495495495495</v>
      </c>
      <c r="O1859" s="3">
        <v>54.279279279279002</v>
      </c>
      <c r="P1859" s="3">
        <v>87.5</v>
      </c>
      <c r="Q1859" s="3">
        <v>2.0270270270270001</v>
      </c>
      <c r="R1859" s="8">
        <v>0.56306306306300002</v>
      </c>
    </row>
    <row r="1860" spans="3:18" ht="24" x14ac:dyDescent="0.2">
      <c r="C1860" s="87"/>
      <c r="D1860" s="84"/>
      <c r="E1860" s="1" t="s">
        <v>52</v>
      </c>
      <c r="F1860" s="2"/>
      <c r="G1860" s="60">
        <v>323</v>
      </c>
      <c r="H1860" s="72" t="str">
        <f t="shared" si="31"/>
        <v xml:space="preserve"> </v>
      </c>
      <c r="I1860" s="11">
        <v>23.839009287926</v>
      </c>
      <c r="J1860" s="3">
        <v>13.312693498451999</v>
      </c>
      <c r="K1860" s="3">
        <v>18.266253869968999</v>
      </c>
      <c r="L1860" s="3">
        <v>5.8823529411760003</v>
      </c>
      <c r="M1860" s="3">
        <v>6.8111455108359999</v>
      </c>
      <c r="N1860" s="3">
        <v>47.987616099070998</v>
      </c>
      <c r="O1860" s="3">
        <v>61.919504643963002</v>
      </c>
      <c r="P1860" s="3">
        <v>85.139318885449001</v>
      </c>
      <c r="Q1860" s="3">
        <v>2.167182662539</v>
      </c>
      <c r="R1860" s="8">
        <v>1.547987616099</v>
      </c>
    </row>
    <row r="1861" spans="3:18" x14ac:dyDescent="0.2">
      <c r="C1861" s="87"/>
      <c r="D1861" s="84"/>
      <c r="E1861" s="1" t="s">
        <v>56</v>
      </c>
      <c r="F1861" s="2"/>
      <c r="G1861" s="60">
        <v>275</v>
      </c>
      <c r="H1861" s="72" t="str">
        <f t="shared" si="31"/>
        <v xml:space="preserve"> </v>
      </c>
      <c r="I1861" s="11">
        <v>17.818181818182001</v>
      </c>
      <c r="J1861" s="3">
        <v>14.181818181818</v>
      </c>
      <c r="K1861" s="3">
        <v>17.818181818182001</v>
      </c>
      <c r="L1861" s="3">
        <v>5.8181818181820004</v>
      </c>
      <c r="M1861" s="3">
        <v>5.8181818181820004</v>
      </c>
      <c r="N1861" s="3">
        <v>51.636363636364003</v>
      </c>
      <c r="O1861" s="3">
        <v>61.818181818181998</v>
      </c>
      <c r="P1861" s="3">
        <v>86.909090909091006</v>
      </c>
      <c r="Q1861" s="3">
        <v>4</v>
      </c>
      <c r="R1861" s="8">
        <v>0.36363636363599999</v>
      </c>
    </row>
    <row r="1862" spans="3:18" x14ac:dyDescent="0.2">
      <c r="C1862" s="87"/>
      <c r="D1862" s="84"/>
      <c r="E1862" s="1" t="s">
        <v>57</v>
      </c>
      <c r="F1862" s="2"/>
      <c r="G1862" s="60">
        <v>32</v>
      </c>
      <c r="H1862" s="72" t="str">
        <f t="shared" si="31"/>
        <v>*</v>
      </c>
      <c r="I1862" s="11">
        <v>12.5</v>
      </c>
      <c r="J1862" s="3">
        <v>3.125</v>
      </c>
      <c r="K1862" s="3">
        <v>18.75</v>
      </c>
      <c r="L1862" s="3">
        <v>9.375</v>
      </c>
      <c r="M1862" s="3">
        <v>6.25</v>
      </c>
      <c r="N1862" s="3">
        <v>31.25</v>
      </c>
      <c r="O1862" s="3">
        <v>53.125</v>
      </c>
      <c r="P1862" s="3">
        <v>65.625</v>
      </c>
      <c r="Q1862" s="3">
        <v>12.5</v>
      </c>
      <c r="R1862" s="8">
        <v>3.125</v>
      </c>
    </row>
    <row r="1863" spans="3:18" x14ac:dyDescent="0.2">
      <c r="C1863" s="87"/>
      <c r="D1863" s="84"/>
      <c r="E1863" s="1" t="s">
        <v>32</v>
      </c>
      <c r="F1863" s="2"/>
      <c r="G1863" s="60">
        <v>51</v>
      </c>
      <c r="H1863" s="72" t="str">
        <f t="shared" si="31"/>
        <v xml:space="preserve"> </v>
      </c>
      <c r="I1863" s="11">
        <v>11.764705882353001</v>
      </c>
      <c r="J1863" s="3">
        <v>11.764705882353001</v>
      </c>
      <c r="K1863" s="3">
        <v>25.490196078431001</v>
      </c>
      <c r="L1863" s="3">
        <v>11.764705882353001</v>
      </c>
      <c r="M1863" s="3">
        <v>13.725490196078001</v>
      </c>
      <c r="N1863" s="3">
        <v>54.901960784313999</v>
      </c>
      <c r="O1863" s="3">
        <v>45.098039215686001</v>
      </c>
      <c r="P1863" s="3">
        <v>76.470588235294002</v>
      </c>
      <c r="Q1863" s="3">
        <v>5.8823529411760003</v>
      </c>
      <c r="R1863" s="8">
        <v>1.9607843137250001</v>
      </c>
    </row>
    <row r="1864" spans="3:18" x14ac:dyDescent="0.2">
      <c r="C1864" s="88" t="s">
        <v>58</v>
      </c>
      <c r="D1864" s="83" t="s">
        <v>17</v>
      </c>
      <c r="E1864" s="6" t="s">
        <v>59</v>
      </c>
      <c r="F1864" s="5"/>
      <c r="G1864" s="59">
        <v>1814</v>
      </c>
      <c r="H1864" s="71" t="str">
        <f t="shared" si="31"/>
        <v xml:space="preserve"> </v>
      </c>
      <c r="I1864" s="12">
        <v>16.979051819184001</v>
      </c>
      <c r="J1864" s="4">
        <v>15.214994487321</v>
      </c>
      <c r="K1864" s="4">
        <v>20.948180815876999</v>
      </c>
      <c r="L1864" s="4">
        <v>7.7177508269019999</v>
      </c>
      <c r="M1864" s="4">
        <v>7.4421168687980002</v>
      </c>
      <c r="N1864" s="4">
        <v>54.465270121278998</v>
      </c>
      <c r="O1864" s="4">
        <v>60.970231532524998</v>
      </c>
      <c r="P1864" s="4">
        <v>83.461962513781998</v>
      </c>
      <c r="Q1864" s="4">
        <v>2.2601984564499999</v>
      </c>
      <c r="R1864" s="13">
        <v>0.38588754134499997</v>
      </c>
    </row>
    <row r="1865" spans="3:18" ht="24" x14ac:dyDescent="0.2">
      <c r="C1865" s="87"/>
      <c r="D1865" s="84"/>
      <c r="E1865" s="1" t="s">
        <v>60</v>
      </c>
      <c r="F1865" s="2"/>
      <c r="G1865" s="60">
        <v>307</v>
      </c>
      <c r="H1865" s="72" t="str">
        <f t="shared" si="31"/>
        <v xml:space="preserve"> </v>
      </c>
      <c r="I1865" s="11">
        <v>13.029315960911999</v>
      </c>
      <c r="J1865" s="3">
        <v>13.029315960911999</v>
      </c>
      <c r="K1865" s="3">
        <v>13.680781758958</v>
      </c>
      <c r="L1865" s="3">
        <v>2.28013029316</v>
      </c>
      <c r="M1865" s="3">
        <v>2.9315960912049999</v>
      </c>
      <c r="N1865" s="3">
        <v>31.270358306188999</v>
      </c>
      <c r="O1865" s="3">
        <v>48.208469055374998</v>
      </c>
      <c r="P1865" s="3">
        <v>87.296416938110994</v>
      </c>
      <c r="Q1865" s="3">
        <v>1.6286644951139999</v>
      </c>
      <c r="R1865" s="8">
        <v>0.32573289902300001</v>
      </c>
    </row>
    <row r="1866" spans="3:18" x14ac:dyDescent="0.2">
      <c r="C1866" s="87"/>
      <c r="D1866" s="84"/>
      <c r="E1866" s="1" t="s">
        <v>61</v>
      </c>
      <c r="F1866" s="2"/>
      <c r="G1866" s="60">
        <v>49</v>
      </c>
      <c r="H1866" s="72" t="s">
        <v>678</v>
      </c>
      <c r="I1866" s="11">
        <v>12.244897959184</v>
      </c>
      <c r="J1866" s="3">
        <v>6.1224489795919999</v>
      </c>
      <c r="K1866" s="3">
        <v>12.244897959184</v>
      </c>
      <c r="L1866" s="3">
        <v>4.0816326530609999</v>
      </c>
      <c r="M1866" s="3">
        <v>6.1224489795919999</v>
      </c>
      <c r="N1866" s="3">
        <v>30.612244897958998</v>
      </c>
      <c r="O1866" s="3">
        <v>28.571428571428999</v>
      </c>
      <c r="P1866" s="3">
        <v>81.632653061224005</v>
      </c>
      <c r="Q1866" s="7">
        <v>0</v>
      </c>
      <c r="R1866" s="14">
        <v>0</v>
      </c>
    </row>
    <row r="1867" spans="3:18" ht="36" x14ac:dyDescent="0.2">
      <c r="C1867" s="87"/>
      <c r="D1867" s="84"/>
      <c r="E1867" s="1" t="s">
        <v>62</v>
      </c>
      <c r="F1867" s="2"/>
      <c r="G1867" s="60">
        <v>211</v>
      </c>
      <c r="H1867" s="72" t="str">
        <f t="shared" si="31"/>
        <v xml:space="preserve"> </v>
      </c>
      <c r="I1867" s="11">
        <v>10.900473933649</v>
      </c>
      <c r="J1867" s="3">
        <v>4.7393364928909998</v>
      </c>
      <c r="K1867" s="3">
        <v>13.270142180095</v>
      </c>
      <c r="L1867" s="3">
        <v>5.6872037914689999</v>
      </c>
      <c r="M1867" s="3">
        <v>6.161137440758</v>
      </c>
      <c r="N1867" s="3">
        <v>29.383886255924001</v>
      </c>
      <c r="O1867" s="3">
        <v>31.279620853080999</v>
      </c>
      <c r="P1867" s="3">
        <v>83.412322274882001</v>
      </c>
      <c r="Q1867" s="3">
        <v>5.6872037914689999</v>
      </c>
      <c r="R1867" s="8">
        <v>2.3696682464449998</v>
      </c>
    </row>
    <row r="1868" spans="3:18" ht="24" x14ac:dyDescent="0.2">
      <c r="C1868" s="87"/>
      <c r="D1868" s="84"/>
      <c r="E1868" s="1" t="s">
        <v>63</v>
      </c>
      <c r="F1868" s="2"/>
      <c r="G1868" s="60">
        <v>8</v>
      </c>
      <c r="H1868" s="72" t="str">
        <f t="shared" si="31"/>
        <v>*</v>
      </c>
      <c r="I1868" s="21">
        <v>0</v>
      </c>
      <c r="J1868" s="7">
        <v>0</v>
      </c>
      <c r="K1868" s="3">
        <v>25</v>
      </c>
      <c r="L1868" s="3">
        <v>12.5</v>
      </c>
      <c r="M1868" s="7">
        <v>0</v>
      </c>
      <c r="N1868" s="3">
        <v>50</v>
      </c>
      <c r="O1868" s="3">
        <v>37.5</v>
      </c>
      <c r="P1868" s="3">
        <v>62.5</v>
      </c>
      <c r="Q1868" s="7">
        <v>0</v>
      </c>
      <c r="R1868" s="8">
        <v>12.5</v>
      </c>
    </row>
    <row r="1869" spans="3:18" x14ac:dyDescent="0.2">
      <c r="C1869" s="87"/>
      <c r="D1869" s="84"/>
      <c r="E1869" s="1" t="s">
        <v>64</v>
      </c>
      <c r="F1869" s="2"/>
      <c r="G1869" s="60">
        <v>24</v>
      </c>
      <c r="H1869" s="72" t="str">
        <f t="shared" si="31"/>
        <v>*</v>
      </c>
      <c r="I1869" s="11">
        <v>12.5</v>
      </c>
      <c r="J1869" s="3">
        <v>8.333333333333</v>
      </c>
      <c r="K1869" s="3">
        <v>4.166666666667</v>
      </c>
      <c r="L1869" s="7">
        <v>0</v>
      </c>
      <c r="M1869" s="7">
        <v>0</v>
      </c>
      <c r="N1869" s="3">
        <v>8.333333333333</v>
      </c>
      <c r="O1869" s="3">
        <v>8.333333333333</v>
      </c>
      <c r="P1869" s="3">
        <v>58.333333333333002</v>
      </c>
      <c r="Q1869" s="3">
        <v>29.166666666666998</v>
      </c>
      <c r="R1869" s="8">
        <v>8.333333333333</v>
      </c>
    </row>
    <row r="1870" spans="3:18" x14ac:dyDescent="0.2">
      <c r="C1870" s="87"/>
      <c r="D1870" s="84"/>
      <c r="E1870" s="1" t="s">
        <v>46</v>
      </c>
      <c r="F1870" s="2"/>
      <c r="G1870" s="60">
        <v>17</v>
      </c>
      <c r="H1870" s="72" t="str">
        <f t="shared" si="31"/>
        <v>*</v>
      </c>
      <c r="I1870" s="11">
        <v>5.8823529411760003</v>
      </c>
      <c r="J1870" s="3">
        <v>5.8823529411760003</v>
      </c>
      <c r="K1870" s="3">
        <v>17.647058823529001</v>
      </c>
      <c r="L1870" s="7">
        <v>0</v>
      </c>
      <c r="M1870" s="7">
        <v>0</v>
      </c>
      <c r="N1870" s="3">
        <v>17.647058823529001</v>
      </c>
      <c r="O1870" s="3">
        <v>35.294117647058997</v>
      </c>
      <c r="P1870" s="3">
        <v>70.588235294117993</v>
      </c>
      <c r="Q1870" s="3">
        <v>17.647058823529001</v>
      </c>
      <c r="R1870" s="8">
        <v>5.8823529411760003</v>
      </c>
    </row>
    <row r="1871" spans="3:18" x14ac:dyDescent="0.2">
      <c r="C1871" s="87"/>
      <c r="D1871" s="84"/>
      <c r="E1871" s="1" t="s">
        <v>32</v>
      </c>
      <c r="F1871" s="2"/>
      <c r="G1871" s="60">
        <v>5</v>
      </c>
      <c r="H1871" s="72" t="str">
        <f t="shared" si="31"/>
        <v>*</v>
      </c>
      <c r="I1871" s="11">
        <v>40</v>
      </c>
      <c r="J1871" s="3">
        <v>20</v>
      </c>
      <c r="K1871" s="3">
        <v>40</v>
      </c>
      <c r="L1871" s="3">
        <v>20</v>
      </c>
      <c r="M1871" s="3">
        <v>20</v>
      </c>
      <c r="N1871" s="3">
        <v>80</v>
      </c>
      <c r="O1871" s="3">
        <v>80</v>
      </c>
      <c r="P1871" s="3">
        <v>100</v>
      </c>
      <c r="Q1871" s="7">
        <v>0</v>
      </c>
      <c r="R1871" s="14">
        <v>0</v>
      </c>
    </row>
    <row r="1872" spans="3:18" x14ac:dyDescent="0.2">
      <c r="C1872" s="87"/>
      <c r="D1872" s="84"/>
      <c r="E1872" s="1" t="s">
        <v>65</v>
      </c>
      <c r="F1872" s="2"/>
      <c r="G1872" s="60">
        <v>2121</v>
      </c>
      <c r="H1872" s="72" t="str">
        <f t="shared" si="31"/>
        <v xml:space="preserve"> </v>
      </c>
      <c r="I1872" s="11">
        <v>16.407355021215999</v>
      </c>
      <c r="J1872" s="3">
        <v>14.898632720415</v>
      </c>
      <c r="K1872" s="3">
        <v>19.896275341820001</v>
      </c>
      <c r="L1872" s="3">
        <v>6.9306930693069999</v>
      </c>
      <c r="M1872" s="3">
        <v>6.7892503536069997</v>
      </c>
      <c r="N1872" s="3">
        <v>51.107967939650997</v>
      </c>
      <c r="O1872" s="3">
        <v>59.123055162659</v>
      </c>
      <c r="P1872" s="3">
        <v>84.016973125883993</v>
      </c>
      <c r="Q1872" s="3">
        <v>2.168788307402</v>
      </c>
      <c r="R1872" s="8">
        <v>0.37718057519999998</v>
      </c>
    </row>
    <row r="1873" spans="3:18" x14ac:dyDescent="0.2">
      <c r="C1873" s="87"/>
      <c r="D1873" s="84"/>
      <c r="E1873" s="1" t="s">
        <v>66</v>
      </c>
      <c r="F1873" s="2"/>
      <c r="G1873" s="60">
        <v>260</v>
      </c>
      <c r="H1873" s="72" t="str">
        <f t="shared" si="31"/>
        <v xml:space="preserve"> </v>
      </c>
      <c r="I1873" s="11">
        <v>11.153846153846001</v>
      </c>
      <c r="J1873" s="3">
        <v>5</v>
      </c>
      <c r="K1873" s="3">
        <v>13.076923076923</v>
      </c>
      <c r="L1873" s="3">
        <v>5.3846153846150004</v>
      </c>
      <c r="M1873" s="3">
        <v>6.1538461538459996</v>
      </c>
      <c r="N1873" s="3">
        <v>29.615384615385</v>
      </c>
      <c r="O1873" s="3">
        <v>30.769230769231001</v>
      </c>
      <c r="P1873" s="3">
        <v>83.076923076922995</v>
      </c>
      <c r="Q1873" s="3">
        <v>4.6153846153850004</v>
      </c>
      <c r="R1873" s="8">
        <v>1.923076923077</v>
      </c>
    </row>
    <row r="1874" spans="3:18" ht="24" x14ac:dyDescent="0.2">
      <c r="C1874" s="88" t="s">
        <v>67</v>
      </c>
      <c r="D1874" s="83" t="s">
        <v>17</v>
      </c>
      <c r="E1874" s="6" t="s">
        <v>68</v>
      </c>
      <c r="F1874" s="5"/>
      <c r="G1874" s="59">
        <v>303</v>
      </c>
      <c r="H1874" s="71" t="str">
        <f t="shared" si="31"/>
        <v xml:space="preserve"> </v>
      </c>
      <c r="I1874" s="12">
        <v>18.481848184817999</v>
      </c>
      <c r="J1874" s="4">
        <v>15.511551155116001</v>
      </c>
      <c r="K1874" s="4">
        <v>18.481848184817999</v>
      </c>
      <c r="L1874" s="4">
        <v>5.940594059406</v>
      </c>
      <c r="M1874" s="4">
        <v>4.9504950495050002</v>
      </c>
      <c r="N1874" s="4">
        <v>50.165016501650001</v>
      </c>
      <c r="O1874" s="4">
        <v>57.755775577557998</v>
      </c>
      <c r="P1874" s="4">
        <v>79.867986798679993</v>
      </c>
      <c r="Q1874" s="4">
        <v>1.9801980198019999</v>
      </c>
      <c r="R1874" s="13">
        <v>0.33003300330000002</v>
      </c>
    </row>
    <row r="1875" spans="3:18" ht="36" x14ac:dyDescent="0.2">
      <c r="C1875" s="87"/>
      <c r="D1875" s="84"/>
      <c r="E1875" s="1" t="s">
        <v>69</v>
      </c>
      <c r="F1875" s="2"/>
      <c r="G1875" s="60">
        <v>1347</v>
      </c>
      <c r="H1875" s="72" t="str">
        <f t="shared" si="31"/>
        <v xml:space="preserve"> </v>
      </c>
      <c r="I1875" s="11">
        <v>17.520415738678999</v>
      </c>
      <c r="J1875" s="3">
        <v>15.812917594655</v>
      </c>
      <c r="K1875" s="3">
        <v>21.455085374907</v>
      </c>
      <c r="L1875" s="3">
        <v>7.720861172977</v>
      </c>
      <c r="M1875" s="3">
        <v>7.4981440237559998</v>
      </c>
      <c r="N1875" s="3">
        <v>51.893095768374003</v>
      </c>
      <c r="O1875" s="3">
        <v>58.203414996287997</v>
      </c>
      <c r="P1875" s="3">
        <v>84.929472902746994</v>
      </c>
      <c r="Q1875" s="3">
        <v>2.8210838901259998</v>
      </c>
      <c r="R1875" s="8">
        <v>0.29695619896100001</v>
      </c>
    </row>
    <row r="1876" spans="3:18" ht="24" x14ac:dyDescent="0.2">
      <c r="C1876" s="87"/>
      <c r="D1876" s="84"/>
      <c r="E1876" s="1" t="s">
        <v>70</v>
      </c>
      <c r="F1876" s="2"/>
      <c r="G1876" s="60">
        <v>596</v>
      </c>
      <c r="H1876" s="72" t="str">
        <f t="shared" si="31"/>
        <v xml:space="preserve"> </v>
      </c>
      <c r="I1876" s="11">
        <v>11.577181208054</v>
      </c>
      <c r="J1876" s="3">
        <v>10.570469798657999</v>
      </c>
      <c r="K1876" s="3">
        <v>16.442953020133999</v>
      </c>
      <c r="L1876" s="3">
        <v>4.530201342282</v>
      </c>
      <c r="M1876" s="3">
        <v>5.704697986577</v>
      </c>
      <c r="N1876" s="3">
        <v>42.449664429530003</v>
      </c>
      <c r="O1876" s="3">
        <v>51.677852348993</v>
      </c>
      <c r="P1876" s="3">
        <v>83.557046979866001</v>
      </c>
      <c r="Q1876" s="3">
        <v>2.5167785234900002</v>
      </c>
      <c r="R1876" s="8">
        <v>1.5100671140940001</v>
      </c>
    </row>
    <row r="1877" spans="3:18" ht="24" x14ac:dyDescent="0.2">
      <c r="C1877" s="87"/>
      <c r="D1877" s="84"/>
      <c r="E1877" s="1" t="s">
        <v>71</v>
      </c>
      <c r="F1877" s="2"/>
      <c r="G1877" s="60">
        <v>181</v>
      </c>
      <c r="H1877" s="72" t="str">
        <f t="shared" si="31"/>
        <v xml:space="preserve"> </v>
      </c>
      <c r="I1877" s="11">
        <v>11.602209944750999</v>
      </c>
      <c r="J1877" s="3">
        <v>5.5248618784529997</v>
      </c>
      <c r="K1877" s="3">
        <v>11.049723756905999</v>
      </c>
      <c r="L1877" s="3">
        <v>7.1823204419889999</v>
      </c>
      <c r="M1877" s="3">
        <v>5.5248618784529997</v>
      </c>
      <c r="N1877" s="3">
        <v>37.569060773480999</v>
      </c>
      <c r="O1877" s="3">
        <v>43.093922651934001</v>
      </c>
      <c r="P1877" s="3">
        <v>79.558011049724001</v>
      </c>
      <c r="Q1877" s="3">
        <v>4.4198895027620004</v>
      </c>
      <c r="R1877" s="8">
        <v>1.657458563536</v>
      </c>
    </row>
    <row r="1878" spans="3:18" x14ac:dyDescent="0.2">
      <c r="C1878" s="87"/>
      <c r="D1878" s="84"/>
      <c r="E1878" s="1" t="s">
        <v>32</v>
      </c>
      <c r="F1878" s="2"/>
      <c r="G1878" s="60">
        <v>8</v>
      </c>
      <c r="H1878" s="72" t="str">
        <f t="shared" si="31"/>
        <v>*</v>
      </c>
      <c r="I1878" s="11">
        <v>12.5</v>
      </c>
      <c r="J1878" s="7">
        <v>0</v>
      </c>
      <c r="K1878" s="3">
        <v>12.5</v>
      </c>
      <c r="L1878" s="3">
        <v>12.5</v>
      </c>
      <c r="M1878" s="3">
        <v>12.5</v>
      </c>
      <c r="N1878" s="3">
        <v>25</v>
      </c>
      <c r="O1878" s="3">
        <v>50</v>
      </c>
      <c r="P1878" s="3">
        <v>75</v>
      </c>
      <c r="Q1878" s="3">
        <v>12.5</v>
      </c>
      <c r="R1878" s="14">
        <v>0</v>
      </c>
    </row>
    <row r="1879" spans="3:18" ht="24" x14ac:dyDescent="0.2">
      <c r="C1879" s="88" t="s">
        <v>72</v>
      </c>
      <c r="D1879" s="83" t="s">
        <v>17</v>
      </c>
      <c r="E1879" s="6" t="s">
        <v>73</v>
      </c>
      <c r="F1879" s="5"/>
      <c r="G1879" s="59">
        <v>52</v>
      </c>
      <c r="H1879" s="71" t="str">
        <f t="shared" si="31"/>
        <v xml:space="preserve"> </v>
      </c>
      <c r="I1879" s="12">
        <v>23.076923076922998</v>
      </c>
      <c r="J1879" s="4">
        <v>5.7692307692310001</v>
      </c>
      <c r="K1879" s="4">
        <v>21.153846153846001</v>
      </c>
      <c r="L1879" s="4">
        <v>11.538461538462</v>
      </c>
      <c r="M1879" s="4">
        <v>13.461538461538</v>
      </c>
      <c r="N1879" s="4">
        <v>51.923076923076998</v>
      </c>
      <c r="O1879" s="4">
        <v>46.153846153845997</v>
      </c>
      <c r="P1879" s="4">
        <v>80.769230769231001</v>
      </c>
      <c r="Q1879" s="4">
        <v>3.8461538461539999</v>
      </c>
      <c r="R1879" s="13">
        <v>1.923076923077</v>
      </c>
    </row>
    <row r="1880" spans="3:18" ht="36" x14ac:dyDescent="0.2">
      <c r="C1880" s="87"/>
      <c r="D1880" s="84"/>
      <c r="E1880" s="1" t="s">
        <v>74</v>
      </c>
      <c r="F1880" s="2"/>
      <c r="G1880" s="60">
        <v>186</v>
      </c>
      <c r="H1880" s="72" t="str">
        <f t="shared" si="31"/>
        <v xml:space="preserve"> </v>
      </c>
      <c r="I1880" s="11">
        <v>9.6774193548389995</v>
      </c>
      <c r="J1880" s="3">
        <v>9.1397849462370004</v>
      </c>
      <c r="K1880" s="3">
        <v>17.741935483871</v>
      </c>
      <c r="L1880" s="3">
        <v>6.4516129032259997</v>
      </c>
      <c r="M1880" s="3">
        <v>4.8387096774189997</v>
      </c>
      <c r="N1880" s="3">
        <v>41.935483870968</v>
      </c>
      <c r="O1880" s="3">
        <v>48.387096774193999</v>
      </c>
      <c r="P1880" s="3">
        <v>75.268817204301001</v>
      </c>
      <c r="Q1880" s="3">
        <v>6.4516129032259997</v>
      </c>
      <c r="R1880" s="8">
        <v>1.0752688172039999</v>
      </c>
    </row>
    <row r="1881" spans="3:18" ht="36" x14ac:dyDescent="0.2">
      <c r="C1881" s="87"/>
      <c r="D1881" s="84"/>
      <c r="E1881" s="1" t="s">
        <v>75</v>
      </c>
      <c r="F1881" s="2"/>
      <c r="G1881" s="60">
        <v>336</v>
      </c>
      <c r="H1881" s="72" t="str">
        <f t="shared" si="31"/>
        <v xml:space="preserve"> </v>
      </c>
      <c r="I1881" s="11">
        <v>18.452380952380999</v>
      </c>
      <c r="J1881" s="3">
        <v>13.095238095238001</v>
      </c>
      <c r="K1881" s="3">
        <v>19.047619047619001</v>
      </c>
      <c r="L1881" s="3">
        <v>9.8214285714289993</v>
      </c>
      <c r="M1881" s="3">
        <v>8.333333333333</v>
      </c>
      <c r="N1881" s="3">
        <v>46.428571428570997</v>
      </c>
      <c r="O1881" s="3">
        <v>51.785714285714</v>
      </c>
      <c r="P1881" s="3">
        <v>82.738095238094999</v>
      </c>
      <c r="Q1881" s="3">
        <v>3.5714285714290002</v>
      </c>
      <c r="R1881" s="8">
        <v>0.59523809523799998</v>
      </c>
    </row>
    <row r="1882" spans="3:18" ht="36" x14ac:dyDescent="0.2">
      <c r="C1882" s="87"/>
      <c r="D1882" s="84"/>
      <c r="E1882" s="1" t="s">
        <v>76</v>
      </c>
      <c r="F1882" s="2"/>
      <c r="G1882" s="60">
        <v>411</v>
      </c>
      <c r="H1882" s="72" t="str">
        <f t="shared" si="31"/>
        <v xml:space="preserve"> </v>
      </c>
      <c r="I1882" s="11">
        <v>14.841849148418</v>
      </c>
      <c r="J1882" s="3">
        <v>14.111922141119001</v>
      </c>
      <c r="K1882" s="3">
        <v>17.518248175181999</v>
      </c>
      <c r="L1882" s="3">
        <v>6.5693430656930003</v>
      </c>
      <c r="M1882" s="3">
        <v>8.0291970802920005</v>
      </c>
      <c r="N1882" s="3">
        <v>46.472019464719999</v>
      </c>
      <c r="O1882" s="3">
        <v>54.744525547445001</v>
      </c>
      <c r="P1882" s="3">
        <v>81.508515815085005</v>
      </c>
      <c r="Q1882" s="3">
        <v>3.649635036496</v>
      </c>
      <c r="R1882" s="14">
        <v>0</v>
      </c>
    </row>
    <row r="1883" spans="3:18" ht="36" x14ac:dyDescent="0.2">
      <c r="C1883" s="87"/>
      <c r="D1883" s="84"/>
      <c r="E1883" s="1" t="s">
        <v>77</v>
      </c>
      <c r="F1883" s="2"/>
      <c r="G1883" s="60">
        <v>425</v>
      </c>
      <c r="H1883" s="72" t="str">
        <f t="shared" si="31"/>
        <v xml:space="preserve"> </v>
      </c>
      <c r="I1883" s="11">
        <v>18.352941176470999</v>
      </c>
      <c r="J1883" s="3">
        <v>15.529411764705999</v>
      </c>
      <c r="K1883" s="3">
        <v>20.705882352941</v>
      </c>
      <c r="L1883" s="3">
        <v>6.8235294117649996</v>
      </c>
      <c r="M1883" s="3">
        <v>5.8823529411760003</v>
      </c>
      <c r="N1883" s="3">
        <v>48.470588235294002</v>
      </c>
      <c r="O1883" s="3">
        <v>58.823529411765001</v>
      </c>
      <c r="P1883" s="3">
        <v>85.411764705882007</v>
      </c>
      <c r="Q1883" s="3">
        <v>2.1176470588240002</v>
      </c>
      <c r="R1883" s="8">
        <v>0.70588235294099999</v>
      </c>
    </row>
    <row r="1884" spans="3:18" ht="36" x14ac:dyDescent="0.2">
      <c r="C1884" s="87"/>
      <c r="D1884" s="84"/>
      <c r="E1884" s="1" t="s">
        <v>78</v>
      </c>
      <c r="F1884" s="2"/>
      <c r="G1884" s="60">
        <v>328</v>
      </c>
      <c r="H1884" s="72" t="str">
        <f t="shared" si="31"/>
        <v xml:space="preserve"> </v>
      </c>
      <c r="I1884" s="11">
        <v>14.329268292683</v>
      </c>
      <c r="J1884" s="3">
        <v>15.853658536585</v>
      </c>
      <c r="K1884" s="3">
        <v>21.951219512194999</v>
      </c>
      <c r="L1884" s="3">
        <v>4.268292682927</v>
      </c>
      <c r="M1884" s="3">
        <v>7.6219512195119998</v>
      </c>
      <c r="N1884" s="3">
        <v>56.707317073170998</v>
      </c>
      <c r="O1884" s="3">
        <v>61.280487804878</v>
      </c>
      <c r="P1884" s="3">
        <v>88.414634146341001</v>
      </c>
      <c r="Q1884" s="3">
        <v>1.5243902439020001</v>
      </c>
      <c r="R1884" s="8">
        <v>0.30487804878000002</v>
      </c>
    </row>
    <row r="1885" spans="3:18" ht="36" x14ac:dyDescent="0.2">
      <c r="C1885" s="87"/>
      <c r="D1885" s="84"/>
      <c r="E1885" s="1" t="s">
        <v>79</v>
      </c>
      <c r="F1885" s="2"/>
      <c r="G1885" s="60">
        <v>294</v>
      </c>
      <c r="H1885" s="72" t="str">
        <f t="shared" si="31"/>
        <v xml:space="preserve"> </v>
      </c>
      <c r="I1885" s="11">
        <v>13.265306122448999</v>
      </c>
      <c r="J1885" s="3">
        <v>13.945578231293</v>
      </c>
      <c r="K1885" s="3">
        <v>19.727891156462999</v>
      </c>
      <c r="L1885" s="3">
        <v>6.1224489795919999</v>
      </c>
      <c r="M1885" s="3">
        <v>4.0816326530609999</v>
      </c>
      <c r="N1885" s="3">
        <v>53.061224489795997</v>
      </c>
      <c r="O1885" s="3">
        <v>59.523809523810002</v>
      </c>
      <c r="P1885" s="3">
        <v>84.693877551019995</v>
      </c>
      <c r="Q1885" s="3">
        <v>1.700680272109</v>
      </c>
      <c r="R1885" s="14">
        <v>0</v>
      </c>
    </row>
    <row r="1886" spans="3:18" ht="36" x14ac:dyDescent="0.2">
      <c r="C1886" s="87"/>
      <c r="D1886" s="84"/>
      <c r="E1886" s="1" t="s">
        <v>80</v>
      </c>
      <c r="F1886" s="2"/>
      <c r="G1886" s="60">
        <v>194</v>
      </c>
      <c r="H1886" s="72" t="str">
        <f t="shared" si="31"/>
        <v xml:space="preserve"> </v>
      </c>
      <c r="I1886" s="11">
        <v>16.494845360825</v>
      </c>
      <c r="J1886" s="3">
        <v>14.432989690722</v>
      </c>
      <c r="K1886" s="3">
        <v>20.103092783505002</v>
      </c>
      <c r="L1886" s="3">
        <v>6.1855670103089997</v>
      </c>
      <c r="M1886" s="3">
        <v>5.6701030927840002</v>
      </c>
      <c r="N1886" s="3">
        <v>45.360824742268001</v>
      </c>
      <c r="O1886" s="3">
        <v>56.185567010309001</v>
      </c>
      <c r="P1886" s="3">
        <v>84.020618556700995</v>
      </c>
      <c r="Q1886" s="3">
        <v>1.0309278350519999</v>
      </c>
      <c r="R1886" s="14">
        <v>0</v>
      </c>
    </row>
    <row r="1887" spans="3:18" ht="36" x14ac:dyDescent="0.2">
      <c r="C1887" s="87"/>
      <c r="D1887" s="84"/>
      <c r="E1887" s="1" t="s">
        <v>81</v>
      </c>
      <c r="F1887" s="2"/>
      <c r="G1887" s="60">
        <v>50</v>
      </c>
      <c r="H1887" s="72" t="str">
        <f t="shared" si="31"/>
        <v xml:space="preserve"> </v>
      </c>
      <c r="I1887" s="11">
        <v>16</v>
      </c>
      <c r="J1887" s="3">
        <v>10</v>
      </c>
      <c r="K1887" s="3">
        <v>12</v>
      </c>
      <c r="L1887" s="7">
        <v>0</v>
      </c>
      <c r="M1887" s="7">
        <v>0</v>
      </c>
      <c r="N1887" s="3">
        <v>42</v>
      </c>
      <c r="O1887" s="3">
        <v>46</v>
      </c>
      <c r="P1887" s="3">
        <v>94</v>
      </c>
      <c r="Q1887" s="7">
        <v>0</v>
      </c>
      <c r="R1887" s="14">
        <v>0</v>
      </c>
    </row>
    <row r="1888" spans="3:18" ht="24" x14ac:dyDescent="0.2">
      <c r="C1888" s="87"/>
      <c r="D1888" s="84"/>
      <c r="E1888" s="1" t="s">
        <v>82</v>
      </c>
      <c r="F1888" s="2"/>
      <c r="G1888" s="60">
        <v>48</v>
      </c>
      <c r="H1888" s="72" t="str">
        <f t="shared" si="31"/>
        <v>*</v>
      </c>
      <c r="I1888" s="11">
        <v>10.416666666667</v>
      </c>
      <c r="J1888" s="3">
        <v>10.416666666667</v>
      </c>
      <c r="K1888" s="3">
        <v>12.5</v>
      </c>
      <c r="L1888" s="3">
        <v>6.25</v>
      </c>
      <c r="M1888" s="3">
        <v>4.166666666667</v>
      </c>
      <c r="N1888" s="3">
        <v>41.666666666666998</v>
      </c>
      <c r="O1888" s="3">
        <v>50</v>
      </c>
      <c r="P1888" s="3">
        <v>83.333333333333002</v>
      </c>
      <c r="Q1888" s="3">
        <v>2.083333333333</v>
      </c>
      <c r="R1888" s="14">
        <v>0</v>
      </c>
    </row>
    <row r="1889" spans="3:18" x14ac:dyDescent="0.2">
      <c r="C1889" s="87"/>
      <c r="D1889" s="84"/>
      <c r="E1889" s="1" t="s">
        <v>83</v>
      </c>
      <c r="F1889" s="2"/>
      <c r="G1889" s="60">
        <v>46</v>
      </c>
      <c r="H1889" s="72" t="str">
        <f t="shared" si="31"/>
        <v>*</v>
      </c>
      <c r="I1889" s="11">
        <v>17.391304347826001</v>
      </c>
      <c r="J1889" s="3">
        <v>8.6956521739130004</v>
      </c>
      <c r="K1889" s="3">
        <v>17.391304347826001</v>
      </c>
      <c r="L1889" s="3">
        <v>8.6956521739130004</v>
      </c>
      <c r="M1889" s="3">
        <v>8.6956521739130004</v>
      </c>
      <c r="N1889" s="3">
        <v>45.652173913043001</v>
      </c>
      <c r="O1889" s="3">
        <v>39.130434782609001</v>
      </c>
      <c r="P1889" s="3">
        <v>91.304347826086996</v>
      </c>
      <c r="Q1889" s="3">
        <v>2.1739130434780001</v>
      </c>
      <c r="R1889" s="14">
        <v>0</v>
      </c>
    </row>
    <row r="1890" spans="3:18" x14ac:dyDescent="0.2">
      <c r="C1890" s="87"/>
      <c r="D1890" s="84"/>
      <c r="E1890" s="1" t="s">
        <v>32</v>
      </c>
      <c r="F1890" s="2"/>
      <c r="G1890" s="60">
        <v>65</v>
      </c>
      <c r="H1890" s="72" t="str">
        <f t="shared" si="31"/>
        <v xml:space="preserve"> </v>
      </c>
      <c r="I1890" s="11">
        <v>20</v>
      </c>
      <c r="J1890" s="3">
        <v>15.384615384615</v>
      </c>
      <c r="K1890" s="3">
        <v>10.769230769230999</v>
      </c>
      <c r="L1890" s="3">
        <v>7.6923076923079998</v>
      </c>
      <c r="M1890" s="3">
        <v>7.6923076923079998</v>
      </c>
      <c r="N1890" s="3">
        <v>36.923076923076998</v>
      </c>
      <c r="O1890" s="3">
        <v>55.384615384615003</v>
      </c>
      <c r="P1890" s="3">
        <v>69.230769230768999</v>
      </c>
      <c r="Q1890" s="3">
        <v>6.1538461538459996</v>
      </c>
      <c r="R1890" s="8">
        <v>12.307692307691999</v>
      </c>
    </row>
    <row r="1891" spans="3:18" x14ac:dyDescent="0.2">
      <c r="C1891" s="88" t="s">
        <v>84</v>
      </c>
      <c r="D1891" s="83" t="s">
        <v>17</v>
      </c>
      <c r="E1891" s="6" t="s">
        <v>85</v>
      </c>
      <c r="F1891" s="5"/>
      <c r="G1891" s="59">
        <v>315</v>
      </c>
      <c r="H1891" s="71" t="str">
        <f t="shared" si="31"/>
        <v xml:space="preserve"> </v>
      </c>
      <c r="I1891" s="12">
        <v>17.142857142857</v>
      </c>
      <c r="J1891" s="4">
        <v>16.190476190476002</v>
      </c>
      <c r="K1891" s="4">
        <v>22.222222222222001</v>
      </c>
      <c r="L1891" s="4">
        <v>6.0317460317459997</v>
      </c>
      <c r="M1891" s="4">
        <v>4.1269841269840004</v>
      </c>
      <c r="N1891" s="4">
        <v>53.015873015872998</v>
      </c>
      <c r="O1891" s="4">
        <v>56.825396825397</v>
      </c>
      <c r="P1891" s="4">
        <v>84.444444444444002</v>
      </c>
      <c r="Q1891" s="4">
        <v>2.5396825396830001</v>
      </c>
      <c r="R1891" s="13">
        <v>0.31746031745999997</v>
      </c>
    </row>
    <row r="1892" spans="3:18" x14ac:dyDescent="0.2">
      <c r="C1892" s="87"/>
      <c r="D1892" s="84"/>
      <c r="E1892" s="1" t="s">
        <v>86</v>
      </c>
      <c r="F1892" s="2"/>
      <c r="G1892" s="60">
        <v>493</v>
      </c>
      <c r="H1892" s="72" t="str">
        <f t="shared" si="31"/>
        <v xml:space="preserve"> </v>
      </c>
      <c r="I1892" s="11">
        <v>18.255578093305999</v>
      </c>
      <c r="J1892" s="3">
        <v>18.458417849899</v>
      </c>
      <c r="K1892" s="3">
        <v>22.312373225152001</v>
      </c>
      <c r="L1892" s="3">
        <v>6.8965517241379999</v>
      </c>
      <c r="M1892" s="3">
        <v>6.2880324543609998</v>
      </c>
      <c r="N1892" s="3">
        <v>53.346855983772997</v>
      </c>
      <c r="O1892" s="3">
        <v>63.69168356998</v>
      </c>
      <c r="P1892" s="3">
        <v>83.975659229209001</v>
      </c>
      <c r="Q1892" s="3">
        <v>1.6227180527380001</v>
      </c>
      <c r="R1892" s="14">
        <v>0</v>
      </c>
    </row>
    <row r="1893" spans="3:18" x14ac:dyDescent="0.2">
      <c r="C1893" s="87"/>
      <c r="D1893" s="84"/>
      <c r="E1893" s="1" t="s">
        <v>87</v>
      </c>
      <c r="F1893" s="2"/>
      <c r="G1893" s="60">
        <v>981</v>
      </c>
      <c r="H1893" s="72" t="str">
        <f t="shared" si="31"/>
        <v xml:space="preserve"> </v>
      </c>
      <c r="I1893" s="11">
        <v>17.533129459735001</v>
      </c>
      <c r="J1893" s="3">
        <v>13.353720693170001</v>
      </c>
      <c r="K1893" s="3">
        <v>18.960244648318</v>
      </c>
      <c r="L1893" s="3">
        <v>7.2375127420999998</v>
      </c>
      <c r="M1893" s="3">
        <v>7.339449541284</v>
      </c>
      <c r="N1893" s="3">
        <v>48.929663608562997</v>
      </c>
      <c r="O1893" s="3">
        <v>56.269113149847001</v>
      </c>
      <c r="P1893" s="3">
        <v>84.811416921508993</v>
      </c>
      <c r="Q1893" s="3">
        <v>1.936799184506</v>
      </c>
      <c r="R1893" s="8">
        <v>0.61162079510699996</v>
      </c>
    </row>
    <row r="1894" spans="3:18" x14ac:dyDescent="0.2">
      <c r="C1894" s="87"/>
      <c r="D1894" s="84"/>
      <c r="E1894" s="1" t="s">
        <v>88</v>
      </c>
      <c r="F1894" s="2"/>
      <c r="G1894" s="60">
        <v>525</v>
      </c>
      <c r="H1894" s="72" t="str">
        <f t="shared" si="31"/>
        <v xml:space="preserve"> </v>
      </c>
      <c r="I1894" s="11">
        <v>11.238095238094999</v>
      </c>
      <c r="J1894" s="3">
        <v>10.47619047619</v>
      </c>
      <c r="K1894" s="3">
        <v>16.190476190476002</v>
      </c>
      <c r="L1894" s="3">
        <v>5.7142857142860004</v>
      </c>
      <c r="M1894" s="3">
        <v>6.8571428571429998</v>
      </c>
      <c r="N1894" s="3">
        <v>43.047619047619001</v>
      </c>
      <c r="O1894" s="3">
        <v>50.285714285714</v>
      </c>
      <c r="P1894" s="3">
        <v>82.095238095238003</v>
      </c>
      <c r="Q1894" s="3">
        <v>4.3809523809520003</v>
      </c>
      <c r="R1894" s="8">
        <v>0.38095238095200001</v>
      </c>
    </row>
    <row r="1895" spans="3:18" x14ac:dyDescent="0.2">
      <c r="C1895" s="87"/>
      <c r="D1895" s="84"/>
      <c r="E1895" s="1" t="s">
        <v>89</v>
      </c>
      <c r="F1895" s="2"/>
      <c r="G1895" s="60">
        <v>113</v>
      </c>
      <c r="H1895" s="72" t="str">
        <f t="shared" si="31"/>
        <v xml:space="preserve"> </v>
      </c>
      <c r="I1895" s="11">
        <v>7.0796460176989999</v>
      </c>
      <c r="J1895" s="3">
        <v>4.424778761062</v>
      </c>
      <c r="K1895" s="3">
        <v>11.504424778761001</v>
      </c>
      <c r="L1895" s="3">
        <v>7.964601769912</v>
      </c>
      <c r="M1895" s="3">
        <v>7.964601769912</v>
      </c>
      <c r="N1895" s="3">
        <v>33.628318584071003</v>
      </c>
      <c r="O1895" s="3">
        <v>35.398230088496</v>
      </c>
      <c r="P1895" s="3">
        <v>80.530973451327</v>
      </c>
      <c r="Q1895" s="3">
        <v>8.8495575221239999</v>
      </c>
      <c r="R1895" s="14">
        <v>0</v>
      </c>
    </row>
    <row r="1896" spans="3:18" x14ac:dyDescent="0.2">
      <c r="C1896" s="87"/>
      <c r="D1896" s="84"/>
      <c r="E1896" s="1" t="s">
        <v>32</v>
      </c>
      <c r="F1896" s="2"/>
      <c r="G1896" s="60">
        <v>8</v>
      </c>
      <c r="H1896" s="72" t="str">
        <f t="shared" si="31"/>
        <v>*</v>
      </c>
      <c r="I1896" s="21">
        <v>0</v>
      </c>
      <c r="J1896" s="7">
        <v>0</v>
      </c>
      <c r="K1896" s="7">
        <v>0</v>
      </c>
      <c r="L1896" s="7">
        <v>0</v>
      </c>
      <c r="M1896" s="7">
        <v>0</v>
      </c>
      <c r="N1896" s="7">
        <v>0</v>
      </c>
      <c r="O1896" s="7">
        <v>0</v>
      </c>
      <c r="P1896" s="7">
        <v>0</v>
      </c>
      <c r="Q1896" s="7">
        <v>0</v>
      </c>
      <c r="R1896" s="8">
        <v>100</v>
      </c>
    </row>
    <row r="1897" spans="3:18" ht="24" x14ac:dyDescent="0.2">
      <c r="C1897" s="88" t="s">
        <v>90</v>
      </c>
      <c r="D1897" s="83" t="s">
        <v>17</v>
      </c>
      <c r="E1897" s="6" t="s">
        <v>91</v>
      </c>
      <c r="F1897" s="5"/>
      <c r="G1897" s="59">
        <v>608</v>
      </c>
      <c r="H1897" s="71" t="str">
        <f t="shared" si="31"/>
        <v xml:space="preserve"> </v>
      </c>
      <c r="I1897" s="12">
        <v>13.486842105262999</v>
      </c>
      <c r="J1897" s="4">
        <v>9.375</v>
      </c>
      <c r="K1897" s="4">
        <v>14.309210526316001</v>
      </c>
      <c r="L1897" s="4">
        <v>4.1118421052630003</v>
      </c>
      <c r="M1897" s="4">
        <v>4.6052631578950001</v>
      </c>
      <c r="N1897" s="4">
        <v>33.717105263157997</v>
      </c>
      <c r="O1897" s="4">
        <v>48.026315789473998</v>
      </c>
      <c r="P1897" s="4">
        <v>83.881578947367998</v>
      </c>
      <c r="Q1897" s="4">
        <v>2.4671052631579999</v>
      </c>
      <c r="R1897" s="13">
        <v>1.151315789474</v>
      </c>
    </row>
    <row r="1898" spans="3:18" ht="24" x14ac:dyDescent="0.2">
      <c r="C1898" s="87"/>
      <c r="D1898" s="84"/>
      <c r="E1898" s="1" t="s">
        <v>92</v>
      </c>
      <c r="F1898" s="2"/>
      <c r="G1898" s="60">
        <v>1036</v>
      </c>
      <c r="H1898" s="72" t="str">
        <f t="shared" si="31"/>
        <v xml:space="preserve"> </v>
      </c>
      <c r="I1898" s="11">
        <v>14.285714285714</v>
      </c>
      <c r="J1898" s="3">
        <v>13.127413127413</v>
      </c>
      <c r="K1898" s="3">
        <v>17.277992277991999</v>
      </c>
      <c r="L1898" s="3">
        <v>5.694980694981</v>
      </c>
      <c r="M1898" s="3">
        <v>4.9227799227800002</v>
      </c>
      <c r="N1898" s="3">
        <v>46.814671814672003</v>
      </c>
      <c r="O1898" s="3">
        <v>54.826254826255003</v>
      </c>
      <c r="P1898" s="3">
        <v>83.590733590734004</v>
      </c>
      <c r="Q1898" s="3">
        <v>3.088803088803</v>
      </c>
      <c r="R1898" s="8">
        <v>0.77220077220100003</v>
      </c>
    </row>
    <row r="1899" spans="3:18" ht="24" x14ac:dyDescent="0.2">
      <c r="C1899" s="87"/>
      <c r="D1899" s="84"/>
      <c r="E1899" s="1" t="s">
        <v>93</v>
      </c>
      <c r="F1899" s="2"/>
      <c r="G1899" s="60">
        <v>567</v>
      </c>
      <c r="H1899" s="72" t="str">
        <f t="shared" si="31"/>
        <v xml:space="preserve"> </v>
      </c>
      <c r="I1899" s="11">
        <v>18.342151675484999</v>
      </c>
      <c r="J1899" s="3">
        <v>17.813051146384002</v>
      </c>
      <c r="K1899" s="3">
        <v>23.456790123457001</v>
      </c>
      <c r="L1899" s="3">
        <v>9.1710758377430004</v>
      </c>
      <c r="M1899" s="3">
        <v>10.052910052910001</v>
      </c>
      <c r="N1899" s="3">
        <v>60.846560846560998</v>
      </c>
      <c r="O1899" s="3">
        <v>61.199294532628002</v>
      </c>
      <c r="P1899" s="3">
        <v>82.363315696648996</v>
      </c>
      <c r="Q1899" s="3">
        <v>2.9982363315699998</v>
      </c>
      <c r="R1899" s="8">
        <v>0.35273368606700001</v>
      </c>
    </row>
    <row r="1900" spans="3:18" x14ac:dyDescent="0.2">
      <c r="C1900" s="87"/>
      <c r="D1900" s="84"/>
      <c r="E1900" s="1" t="s">
        <v>94</v>
      </c>
      <c r="F1900" s="2"/>
      <c r="G1900" s="60">
        <v>224</v>
      </c>
      <c r="H1900" s="72" t="str">
        <f t="shared" si="31"/>
        <v xml:space="preserve"> </v>
      </c>
      <c r="I1900" s="11">
        <v>21.875</v>
      </c>
      <c r="J1900" s="3">
        <v>17.410714285714</v>
      </c>
      <c r="K1900" s="3">
        <v>29.017857142857</v>
      </c>
      <c r="L1900" s="3">
        <v>12.053571428571001</v>
      </c>
      <c r="M1900" s="3">
        <v>11.160714285714</v>
      </c>
      <c r="N1900" s="3">
        <v>62.053571428570997</v>
      </c>
      <c r="O1900" s="3">
        <v>63.392857142856997</v>
      </c>
      <c r="P1900" s="3">
        <v>85.267857142856997</v>
      </c>
      <c r="Q1900" s="3">
        <v>1.785714285714</v>
      </c>
      <c r="R1900" s="14">
        <v>0</v>
      </c>
    </row>
    <row r="1901" spans="3:18" x14ac:dyDescent="0.2">
      <c r="C1901" s="88" t="s">
        <v>95</v>
      </c>
      <c r="D1901" s="83" t="s">
        <v>17</v>
      </c>
      <c r="E1901" s="6" t="s">
        <v>96</v>
      </c>
      <c r="F1901" s="5"/>
      <c r="G1901" s="59">
        <v>308</v>
      </c>
      <c r="H1901" s="71" t="str">
        <f t="shared" si="31"/>
        <v xml:space="preserve"> </v>
      </c>
      <c r="I1901" s="12">
        <v>16.233766233766001</v>
      </c>
      <c r="J1901" s="4">
        <v>13.311688311688</v>
      </c>
      <c r="K1901" s="4">
        <v>22.402597402596999</v>
      </c>
      <c r="L1901" s="4">
        <v>9.0909090909089993</v>
      </c>
      <c r="M1901" s="4">
        <v>9.7402597402600009</v>
      </c>
      <c r="N1901" s="4">
        <v>52.597402597402997</v>
      </c>
      <c r="O1901" s="4">
        <v>53.896103896104002</v>
      </c>
      <c r="P1901" s="4">
        <v>79.545454545455001</v>
      </c>
      <c r="Q1901" s="4">
        <v>2.5974025974030002</v>
      </c>
      <c r="R1901" s="13">
        <v>0.974025974026</v>
      </c>
    </row>
    <row r="1902" spans="3:18" x14ac:dyDescent="0.2">
      <c r="C1902" s="89"/>
      <c r="D1902" s="84"/>
      <c r="E1902" s="1" t="s">
        <v>97</v>
      </c>
      <c r="F1902" s="2"/>
      <c r="G1902" s="60">
        <v>728</v>
      </c>
      <c r="H1902" s="72" t="str">
        <f t="shared" si="31"/>
        <v xml:space="preserve"> </v>
      </c>
      <c r="I1902" s="11">
        <v>14.148351648352</v>
      </c>
      <c r="J1902" s="3">
        <v>13.049450549451</v>
      </c>
      <c r="K1902" s="3">
        <v>16.483516483515999</v>
      </c>
      <c r="L1902" s="3">
        <v>5.0824175824179996</v>
      </c>
      <c r="M1902" s="3">
        <v>5.2197802197799996</v>
      </c>
      <c r="N1902" s="3">
        <v>45.604395604395997</v>
      </c>
      <c r="O1902" s="3">
        <v>55.357142857143003</v>
      </c>
      <c r="P1902" s="3">
        <v>86.263736263736007</v>
      </c>
      <c r="Q1902" s="3">
        <v>2.3351648351650001</v>
      </c>
      <c r="R1902" s="8">
        <v>0.54945054945100003</v>
      </c>
    </row>
    <row r="1903" spans="3:18" ht="24" x14ac:dyDescent="0.2">
      <c r="C1903" s="89"/>
      <c r="D1903" s="84"/>
      <c r="E1903" s="1" t="s">
        <v>98</v>
      </c>
      <c r="F1903" s="2"/>
      <c r="G1903" s="60">
        <v>474</v>
      </c>
      <c r="H1903" s="72" t="str">
        <f t="shared" si="31"/>
        <v xml:space="preserve"> </v>
      </c>
      <c r="I1903" s="11">
        <v>17.299578059072001</v>
      </c>
      <c r="J1903" s="3">
        <v>12.658227848100999</v>
      </c>
      <c r="K1903" s="3">
        <v>19.831223628692001</v>
      </c>
      <c r="L1903" s="3">
        <v>7.5949367088609998</v>
      </c>
      <c r="M1903" s="3">
        <v>8.8607594936710008</v>
      </c>
      <c r="N1903" s="3">
        <v>49.367088607595001</v>
      </c>
      <c r="O1903" s="3">
        <v>55.063291139241002</v>
      </c>
      <c r="P1903" s="3">
        <v>81.856540084388001</v>
      </c>
      <c r="Q1903" s="3">
        <v>3.3755274261600001</v>
      </c>
      <c r="R1903" s="8">
        <v>1.2658227848100001</v>
      </c>
    </row>
    <row r="1904" spans="3:18" x14ac:dyDescent="0.2">
      <c r="C1904" s="89"/>
      <c r="D1904" s="84"/>
      <c r="E1904" s="1" t="s">
        <v>99</v>
      </c>
      <c r="F1904" s="2"/>
      <c r="G1904" s="60">
        <v>402</v>
      </c>
      <c r="H1904" s="72" t="str">
        <f t="shared" si="31"/>
        <v xml:space="preserve"> </v>
      </c>
      <c r="I1904" s="11">
        <v>14.427860696517</v>
      </c>
      <c r="J1904" s="3">
        <v>13.432835820896001</v>
      </c>
      <c r="K1904" s="3">
        <v>17.910447761194</v>
      </c>
      <c r="L1904" s="3">
        <v>5.2238805970150004</v>
      </c>
      <c r="M1904" s="3">
        <v>4.2288557213929998</v>
      </c>
      <c r="N1904" s="3">
        <v>43.283582089551999</v>
      </c>
      <c r="O1904" s="3">
        <v>52.487562189054998</v>
      </c>
      <c r="P1904" s="3">
        <v>83.582089552238997</v>
      </c>
      <c r="Q1904" s="3">
        <v>3.2338308457710001</v>
      </c>
      <c r="R1904" s="8">
        <v>0.74626865671599996</v>
      </c>
    </row>
    <row r="1905" spans="2:18" x14ac:dyDescent="0.2">
      <c r="C1905" s="89"/>
      <c r="D1905" s="84"/>
      <c r="E1905" s="1" t="s">
        <v>100</v>
      </c>
      <c r="F1905" s="2"/>
      <c r="G1905" s="60">
        <v>231</v>
      </c>
      <c r="H1905" s="72" t="str">
        <f t="shared" si="31"/>
        <v xml:space="preserve"> </v>
      </c>
      <c r="I1905" s="11">
        <v>18.614718614718999</v>
      </c>
      <c r="J1905" s="3">
        <v>20.346320346319999</v>
      </c>
      <c r="K1905" s="3">
        <v>22.077922077922</v>
      </c>
      <c r="L1905" s="3">
        <v>6.9264069264070001</v>
      </c>
      <c r="M1905" s="3">
        <v>6.9264069264070001</v>
      </c>
      <c r="N1905" s="3">
        <v>50.649350649351</v>
      </c>
      <c r="O1905" s="3">
        <v>58.008658008658003</v>
      </c>
      <c r="P1905" s="3">
        <v>84.848484848485</v>
      </c>
      <c r="Q1905" s="3">
        <v>3.0303030303030001</v>
      </c>
      <c r="R1905" s="14">
        <v>0</v>
      </c>
    </row>
    <row r="1906" spans="2:18" x14ac:dyDescent="0.2">
      <c r="C1906" s="90"/>
      <c r="D1906" s="85"/>
      <c r="E1906" s="29" t="s">
        <v>101</v>
      </c>
      <c r="F1906" s="28"/>
      <c r="G1906" s="61">
        <v>292</v>
      </c>
      <c r="H1906" s="73" t="str">
        <f t="shared" si="31"/>
        <v xml:space="preserve"> </v>
      </c>
      <c r="I1906" s="35">
        <v>16.095890410959001</v>
      </c>
      <c r="J1906" s="16">
        <v>12.328767123287999</v>
      </c>
      <c r="K1906" s="16">
        <v>19.863013698629999</v>
      </c>
      <c r="L1906" s="16">
        <v>8.5616438356159996</v>
      </c>
      <c r="M1906" s="16">
        <v>6.1643835616439997</v>
      </c>
      <c r="N1906" s="16">
        <v>53.082191780822001</v>
      </c>
      <c r="O1906" s="16">
        <v>59.589041095890003</v>
      </c>
      <c r="P1906" s="16">
        <v>82.534246575341996</v>
      </c>
      <c r="Q1906" s="16">
        <v>2.397260273973</v>
      </c>
      <c r="R1906" s="36">
        <v>0.34246575342500002</v>
      </c>
    </row>
    <row r="1907" spans="2:18" x14ac:dyDescent="0.2">
      <c r="G1907" s="62"/>
      <c r="H1907" s="74"/>
    </row>
    <row r="1908" spans="2:18" x14ac:dyDescent="0.2">
      <c r="B1908" s="25" t="str">
        <f xml:space="preserve"> HYPERLINK("#'目次'!B23", "[17]")</f>
        <v>[17]</v>
      </c>
      <c r="C1908" s="17" t="s">
        <v>186</v>
      </c>
      <c r="G1908" s="62"/>
      <c r="H1908" s="74"/>
    </row>
    <row r="1909" spans="2:18" x14ac:dyDescent="0.2">
      <c r="G1909" s="62"/>
      <c r="H1909" s="74"/>
    </row>
    <row r="1910" spans="2:18" x14ac:dyDescent="0.2">
      <c r="G1910" s="62"/>
      <c r="H1910" s="74"/>
    </row>
    <row r="1911" spans="2:18" x14ac:dyDescent="0.2">
      <c r="C1911" s="17" t="s">
        <v>12</v>
      </c>
      <c r="G1911" s="62"/>
      <c r="H1911" s="74"/>
    </row>
    <row r="1912" spans="2:18" ht="36" x14ac:dyDescent="0.2">
      <c r="C1912" s="91"/>
      <c r="D1912" s="92"/>
      <c r="E1912" s="92"/>
      <c r="F1912" s="92"/>
      <c r="G1912" s="56" t="s">
        <v>13</v>
      </c>
      <c r="H1912" s="68"/>
      <c r="I1912" s="22" t="s">
        <v>187</v>
      </c>
      <c r="J1912" s="10" t="s">
        <v>188</v>
      </c>
      <c r="K1912" s="10" t="s">
        <v>189</v>
      </c>
      <c r="L1912" s="10" t="s">
        <v>190</v>
      </c>
      <c r="M1912" s="10" t="s">
        <v>191</v>
      </c>
      <c r="N1912" s="23" t="s">
        <v>32</v>
      </c>
    </row>
    <row r="1913" spans="2:18" x14ac:dyDescent="0.2">
      <c r="C1913" s="93"/>
      <c r="D1913" s="94"/>
      <c r="E1913" s="94"/>
      <c r="F1913" s="94"/>
      <c r="G1913" s="57"/>
      <c r="H1913" s="69"/>
      <c r="I1913" s="26"/>
      <c r="J1913" s="9"/>
      <c r="K1913" s="9"/>
      <c r="L1913" s="9"/>
      <c r="M1913" s="9"/>
      <c r="N1913" s="24"/>
    </row>
    <row r="1914" spans="2:18" x14ac:dyDescent="0.2">
      <c r="C1914" s="31"/>
      <c r="D1914" s="33"/>
      <c r="E1914" s="32" t="s">
        <v>13</v>
      </c>
      <c r="F1914" s="30"/>
      <c r="G1914" s="58">
        <v>2435</v>
      </c>
      <c r="H1914" s="70" t="str">
        <f t="shared" ref="H1914:H1977" si="32">IF(G1914&lt;49,"*"," ")</f>
        <v xml:space="preserve"> </v>
      </c>
      <c r="I1914" s="15">
        <v>4.9281314168380002</v>
      </c>
      <c r="J1914" s="15">
        <v>38.275154004107002</v>
      </c>
      <c r="K1914" s="15">
        <v>35.071868583162001</v>
      </c>
      <c r="L1914" s="15">
        <v>14.620123203285001</v>
      </c>
      <c r="M1914" s="15">
        <v>6.4476386036960003</v>
      </c>
      <c r="N1914" s="34">
        <v>0.65708418891200004</v>
      </c>
    </row>
    <row r="1915" spans="2:18" x14ac:dyDescent="0.2">
      <c r="C1915" s="86" t="s">
        <v>16</v>
      </c>
      <c r="D1915" s="83" t="s">
        <v>17</v>
      </c>
      <c r="E1915" s="6" t="s">
        <v>14</v>
      </c>
      <c r="F1915" s="5"/>
      <c r="G1915" s="59">
        <v>1188</v>
      </c>
      <c r="H1915" s="71" t="str">
        <f t="shared" si="32"/>
        <v xml:space="preserve"> </v>
      </c>
      <c r="I1915" s="12">
        <v>4.4612794612790001</v>
      </c>
      <c r="J1915" s="4">
        <v>36.279461279461003</v>
      </c>
      <c r="K1915" s="4">
        <v>33.754208754209003</v>
      </c>
      <c r="L1915" s="4">
        <v>17.592592592593</v>
      </c>
      <c r="M1915" s="4">
        <v>7.4074074074069998</v>
      </c>
      <c r="N1915" s="13">
        <v>0.50505050505100002</v>
      </c>
    </row>
    <row r="1916" spans="2:18" x14ac:dyDescent="0.2">
      <c r="C1916" s="87"/>
      <c r="D1916" s="84"/>
      <c r="E1916" s="1" t="s">
        <v>15</v>
      </c>
      <c r="F1916" s="2"/>
      <c r="G1916" s="60">
        <v>1247</v>
      </c>
      <c r="H1916" s="72" t="str">
        <f t="shared" si="32"/>
        <v xml:space="preserve"> </v>
      </c>
      <c r="I1916" s="11">
        <v>5.3728949478750003</v>
      </c>
      <c r="J1916" s="3">
        <v>40.176423416199</v>
      </c>
      <c r="K1916" s="3">
        <v>36.327185244587</v>
      </c>
      <c r="L1916" s="3">
        <v>11.788291900560999</v>
      </c>
      <c r="M1916" s="3">
        <v>5.5332798716919998</v>
      </c>
      <c r="N1916" s="8">
        <v>0.80192461908599999</v>
      </c>
    </row>
    <row r="1917" spans="2:18" x14ac:dyDescent="0.2">
      <c r="C1917" s="88" t="s">
        <v>18</v>
      </c>
      <c r="D1917" s="88" t="s">
        <v>19</v>
      </c>
      <c r="E1917" s="6" t="s">
        <v>20</v>
      </c>
      <c r="F1917" s="5"/>
      <c r="G1917" s="59">
        <v>386</v>
      </c>
      <c r="H1917" s="71" t="str">
        <f t="shared" si="32"/>
        <v xml:space="preserve"> </v>
      </c>
      <c r="I1917" s="12">
        <v>3.1088082901549998</v>
      </c>
      <c r="J1917" s="4">
        <v>33.678756476684001</v>
      </c>
      <c r="K1917" s="4">
        <v>34.715025906736003</v>
      </c>
      <c r="L1917" s="4">
        <v>21.761658031088</v>
      </c>
      <c r="M1917" s="4">
        <v>6.2176165803109997</v>
      </c>
      <c r="N1917" s="13">
        <v>0.51813471502599995</v>
      </c>
    </row>
    <row r="1918" spans="2:18" x14ac:dyDescent="0.2">
      <c r="C1918" s="87"/>
      <c r="D1918" s="89"/>
      <c r="E1918" s="1" t="s">
        <v>21</v>
      </c>
      <c r="F1918" s="2"/>
      <c r="G1918" s="60">
        <v>484</v>
      </c>
      <c r="H1918" s="72" t="str">
        <f t="shared" si="32"/>
        <v xml:space="preserve"> </v>
      </c>
      <c r="I1918" s="11">
        <v>4.3388429752070001</v>
      </c>
      <c r="J1918" s="3">
        <v>36.983471074379999</v>
      </c>
      <c r="K1918" s="3">
        <v>36.570247933883998</v>
      </c>
      <c r="L1918" s="3">
        <v>14.876033057851</v>
      </c>
      <c r="M1918" s="3">
        <v>6.8181818181820004</v>
      </c>
      <c r="N1918" s="8">
        <v>0.41322314049600001</v>
      </c>
    </row>
    <row r="1919" spans="2:18" x14ac:dyDescent="0.2">
      <c r="C1919" s="87"/>
      <c r="D1919" s="89"/>
      <c r="E1919" s="1" t="s">
        <v>22</v>
      </c>
      <c r="F1919" s="2"/>
      <c r="G1919" s="60">
        <v>626</v>
      </c>
      <c r="H1919" s="72" t="str">
        <f t="shared" si="32"/>
        <v xml:space="preserve"> </v>
      </c>
      <c r="I1919" s="11">
        <v>3.8338658146959999</v>
      </c>
      <c r="J1919" s="3">
        <v>39.776357827475998</v>
      </c>
      <c r="K1919" s="3">
        <v>38.338658146965003</v>
      </c>
      <c r="L1919" s="3">
        <v>11.980830670927</v>
      </c>
      <c r="M1919" s="3">
        <v>5.4313099041530002</v>
      </c>
      <c r="N1919" s="8">
        <v>0.63897763578300004</v>
      </c>
    </row>
    <row r="1920" spans="2:18" x14ac:dyDescent="0.2">
      <c r="C1920" s="87"/>
      <c r="D1920" s="89"/>
      <c r="E1920" s="1" t="s">
        <v>23</v>
      </c>
      <c r="F1920" s="2"/>
      <c r="G1920" s="60">
        <v>400</v>
      </c>
      <c r="H1920" s="72" t="str">
        <f t="shared" si="32"/>
        <v xml:space="preserve"> </v>
      </c>
      <c r="I1920" s="11">
        <v>6.5</v>
      </c>
      <c r="J1920" s="3">
        <v>39.75</v>
      </c>
      <c r="K1920" s="3">
        <v>34.5</v>
      </c>
      <c r="L1920" s="3">
        <v>13.5</v>
      </c>
      <c r="M1920" s="3">
        <v>5.25</v>
      </c>
      <c r="N1920" s="8">
        <v>0.5</v>
      </c>
    </row>
    <row r="1921" spans="3:14" x14ac:dyDescent="0.2">
      <c r="C1921" s="87"/>
      <c r="D1921" s="89"/>
      <c r="E1921" s="1" t="s">
        <v>24</v>
      </c>
      <c r="F1921" s="2"/>
      <c r="G1921" s="60">
        <v>539</v>
      </c>
      <c r="H1921" s="72" t="str">
        <f t="shared" si="32"/>
        <v xml:space="preserve"> </v>
      </c>
      <c r="I1921" s="11">
        <v>6.8645640074210004</v>
      </c>
      <c r="J1921" s="3">
        <v>39.888682745826003</v>
      </c>
      <c r="K1921" s="3">
        <v>30.612244897958998</v>
      </c>
      <c r="L1921" s="3">
        <v>13.172541743969999</v>
      </c>
      <c r="M1921" s="3">
        <v>8.3487940630799997</v>
      </c>
      <c r="N1921" s="8">
        <v>1.1131725417439999</v>
      </c>
    </row>
    <row r="1922" spans="3:14" x14ac:dyDescent="0.2">
      <c r="C1922" s="87"/>
      <c r="D1922" s="89"/>
      <c r="E1922" s="1" t="s">
        <v>25</v>
      </c>
      <c r="F1922" s="2"/>
      <c r="G1922" s="60">
        <v>2049</v>
      </c>
      <c r="H1922" s="72" t="str">
        <f t="shared" si="32"/>
        <v xml:space="preserve"> </v>
      </c>
      <c r="I1922" s="11">
        <v>5.270863836018</v>
      </c>
      <c r="J1922" s="3">
        <v>39.141044411907998</v>
      </c>
      <c r="K1922" s="3">
        <v>35.139092240117002</v>
      </c>
      <c r="L1922" s="3">
        <v>13.274768179600001</v>
      </c>
      <c r="M1922" s="3">
        <v>6.4909712054659998</v>
      </c>
      <c r="N1922" s="8">
        <v>0.68326012689100002</v>
      </c>
    </row>
    <row r="1923" spans="3:14" x14ac:dyDescent="0.2">
      <c r="C1923" s="87"/>
      <c r="D1923" s="89"/>
      <c r="E1923" s="1" t="s">
        <v>26</v>
      </c>
      <c r="F1923" s="2"/>
      <c r="G1923" s="60">
        <v>939</v>
      </c>
      <c r="H1923" s="72" t="str">
        <f t="shared" si="32"/>
        <v xml:space="preserve"> </v>
      </c>
      <c r="I1923" s="11">
        <v>6.7092651757189996</v>
      </c>
      <c r="J1923" s="3">
        <v>39.829605963791003</v>
      </c>
      <c r="K1923" s="3">
        <v>32.268370607028999</v>
      </c>
      <c r="L1923" s="3">
        <v>13.312034078807001</v>
      </c>
      <c r="M1923" s="3">
        <v>7.0287539936099996</v>
      </c>
      <c r="N1923" s="8">
        <v>0.85197018104400002</v>
      </c>
    </row>
    <row r="1924" spans="3:14" x14ac:dyDescent="0.2">
      <c r="C1924" s="87"/>
      <c r="D1924" s="88" t="s">
        <v>14</v>
      </c>
      <c r="E1924" s="6" t="s">
        <v>20</v>
      </c>
      <c r="F1924" s="5"/>
      <c r="G1924" s="59">
        <v>204</v>
      </c>
      <c r="H1924" s="71" t="str">
        <f t="shared" si="32"/>
        <v xml:space="preserve"> </v>
      </c>
      <c r="I1924" s="12">
        <v>1.4705882352940001</v>
      </c>
      <c r="J1924" s="4">
        <v>30.882352941175998</v>
      </c>
      <c r="K1924" s="4">
        <v>32.843137254901997</v>
      </c>
      <c r="L1924" s="4">
        <v>25.980392156863001</v>
      </c>
      <c r="M1924" s="4">
        <v>8.8235294117649996</v>
      </c>
      <c r="N1924" s="27">
        <v>0</v>
      </c>
    </row>
    <row r="1925" spans="3:14" x14ac:dyDescent="0.2">
      <c r="C1925" s="87"/>
      <c r="D1925" s="89"/>
      <c r="E1925" s="1" t="s">
        <v>21</v>
      </c>
      <c r="F1925" s="2"/>
      <c r="G1925" s="60">
        <v>254</v>
      </c>
      <c r="H1925" s="72" t="str">
        <f t="shared" si="32"/>
        <v xml:space="preserve"> </v>
      </c>
      <c r="I1925" s="11">
        <v>4.3307086614169998</v>
      </c>
      <c r="J1925" s="3">
        <v>33.464566929134001</v>
      </c>
      <c r="K1925" s="3">
        <v>38.582677165353999</v>
      </c>
      <c r="L1925" s="3">
        <v>16.141732283465</v>
      </c>
      <c r="M1925" s="3">
        <v>7.4803149606300003</v>
      </c>
      <c r="N1925" s="14">
        <v>0</v>
      </c>
    </row>
    <row r="1926" spans="3:14" x14ac:dyDescent="0.2">
      <c r="C1926" s="87"/>
      <c r="D1926" s="89"/>
      <c r="E1926" s="1" t="s">
        <v>22</v>
      </c>
      <c r="F1926" s="2"/>
      <c r="G1926" s="60">
        <v>311</v>
      </c>
      <c r="H1926" s="72" t="str">
        <f t="shared" si="32"/>
        <v xml:space="preserve"> </v>
      </c>
      <c r="I1926" s="11">
        <v>3.215434083601</v>
      </c>
      <c r="J1926" s="3">
        <v>37.942122186494998</v>
      </c>
      <c r="K1926" s="3">
        <v>34.726688102894002</v>
      </c>
      <c r="L1926" s="3">
        <v>15.434083601286</v>
      </c>
      <c r="M1926" s="3">
        <v>7.7170418006429999</v>
      </c>
      <c r="N1926" s="8">
        <v>0.96463022507999996</v>
      </c>
    </row>
    <row r="1927" spans="3:14" x14ac:dyDescent="0.2">
      <c r="C1927" s="87"/>
      <c r="D1927" s="89"/>
      <c r="E1927" s="1" t="s">
        <v>23</v>
      </c>
      <c r="F1927" s="2"/>
      <c r="G1927" s="60">
        <v>202</v>
      </c>
      <c r="H1927" s="72" t="str">
        <f t="shared" si="32"/>
        <v xml:space="preserve"> </v>
      </c>
      <c r="I1927" s="11">
        <v>6.9306930693069999</v>
      </c>
      <c r="J1927" s="3">
        <v>34.653465346535</v>
      </c>
      <c r="K1927" s="3">
        <v>34.653465346535</v>
      </c>
      <c r="L1927" s="3">
        <v>17.326732673266999</v>
      </c>
      <c r="M1927" s="3">
        <v>5.940594059406</v>
      </c>
      <c r="N1927" s="8">
        <v>0.49504950495</v>
      </c>
    </row>
    <row r="1928" spans="3:14" x14ac:dyDescent="0.2">
      <c r="C1928" s="87"/>
      <c r="D1928" s="89"/>
      <c r="E1928" s="1" t="s">
        <v>24</v>
      </c>
      <c r="F1928" s="2"/>
      <c r="G1928" s="60">
        <v>217</v>
      </c>
      <c r="H1928" s="72" t="str">
        <f t="shared" si="32"/>
        <v xml:space="preserve"> </v>
      </c>
      <c r="I1928" s="11">
        <v>6.9124423963129997</v>
      </c>
      <c r="J1928" s="3">
        <v>43.778801843318</v>
      </c>
      <c r="K1928" s="3">
        <v>26.728110599078001</v>
      </c>
      <c r="L1928" s="3">
        <v>14.746543778802</v>
      </c>
      <c r="M1928" s="3">
        <v>6.9124423963129997</v>
      </c>
      <c r="N1928" s="8">
        <v>0.92165898617499997</v>
      </c>
    </row>
    <row r="1929" spans="3:14" x14ac:dyDescent="0.2">
      <c r="C1929" s="87"/>
      <c r="D1929" s="89"/>
      <c r="E1929" s="1" t="s">
        <v>25</v>
      </c>
      <c r="F1929" s="2"/>
      <c r="G1929" s="60">
        <v>984</v>
      </c>
      <c r="H1929" s="72" t="str">
        <f t="shared" si="32"/>
        <v xml:space="preserve"> </v>
      </c>
      <c r="I1929" s="11">
        <v>5.0813008130080002</v>
      </c>
      <c r="J1929" s="3">
        <v>37.398373983740001</v>
      </c>
      <c r="K1929" s="3">
        <v>33.943089430893998</v>
      </c>
      <c r="L1929" s="3">
        <v>15.853658536585</v>
      </c>
      <c r="M1929" s="3">
        <v>7.1138211382109997</v>
      </c>
      <c r="N1929" s="8">
        <v>0.60975609756100002</v>
      </c>
    </row>
    <row r="1930" spans="3:14" x14ac:dyDescent="0.2">
      <c r="C1930" s="87"/>
      <c r="D1930" s="89"/>
      <c r="E1930" s="1" t="s">
        <v>26</v>
      </c>
      <c r="F1930" s="2"/>
      <c r="G1930" s="60">
        <v>419</v>
      </c>
      <c r="H1930" s="72" t="str">
        <f t="shared" si="32"/>
        <v xml:space="preserve"> </v>
      </c>
      <c r="I1930" s="11">
        <v>6.9212410501189998</v>
      </c>
      <c r="J1930" s="3">
        <v>39.379474940333999</v>
      </c>
      <c r="K1930" s="3">
        <v>30.548926014319999</v>
      </c>
      <c r="L1930" s="3">
        <v>15.990453460621</v>
      </c>
      <c r="M1930" s="3">
        <v>6.4439140811459996</v>
      </c>
      <c r="N1930" s="8">
        <v>0.71599045346099999</v>
      </c>
    </row>
    <row r="1931" spans="3:14" x14ac:dyDescent="0.2">
      <c r="C1931" s="87"/>
      <c r="D1931" s="88" t="s">
        <v>15</v>
      </c>
      <c r="E1931" s="6" t="s">
        <v>20</v>
      </c>
      <c r="F1931" s="5"/>
      <c r="G1931" s="59">
        <v>182</v>
      </c>
      <c r="H1931" s="71" t="str">
        <f t="shared" si="32"/>
        <v xml:space="preserve"> </v>
      </c>
      <c r="I1931" s="12">
        <v>4.9450549450550003</v>
      </c>
      <c r="J1931" s="4">
        <v>36.813186813187002</v>
      </c>
      <c r="K1931" s="4">
        <v>36.813186813187002</v>
      </c>
      <c r="L1931" s="4">
        <v>17.032967032967001</v>
      </c>
      <c r="M1931" s="4">
        <v>3.2967032967029999</v>
      </c>
      <c r="N1931" s="13">
        <v>1.098901098901</v>
      </c>
    </row>
    <row r="1932" spans="3:14" x14ac:dyDescent="0.2">
      <c r="C1932" s="87"/>
      <c r="D1932" s="89"/>
      <c r="E1932" s="1" t="s">
        <v>21</v>
      </c>
      <c r="F1932" s="2"/>
      <c r="G1932" s="60">
        <v>230</v>
      </c>
      <c r="H1932" s="72" t="str">
        <f t="shared" si="32"/>
        <v xml:space="preserve"> </v>
      </c>
      <c r="I1932" s="11">
        <v>4.3478260869570002</v>
      </c>
      <c r="J1932" s="3">
        <v>40.869565217390999</v>
      </c>
      <c r="K1932" s="3">
        <v>34.347826086956999</v>
      </c>
      <c r="L1932" s="3">
        <v>13.478260869565</v>
      </c>
      <c r="M1932" s="3">
        <v>6.0869565217390003</v>
      </c>
      <c r="N1932" s="8">
        <v>0.86956521739100001</v>
      </c>
    </row>
    <row r="1933" spans="3:14" x14ac:dyDescent="0.2">
      <c r="C1933" s="87"/>
      <c r="D1933" s="89"/>
      <c r="E1933" s="1" t="s">
        <v>22</v>
      </c>
      <c r="F1933" s="2"/>
      <c r="G1933" s="60">
        <v>315</v>
      </c>
      <c r="H1933" s="72" t="str">
        <f t="shared" si="32"/>
        <v xml:space="preserve"> </v>
      </c>
      <c r="I1933" s="11">
        <v>4.4444444444439997</v>
      </c>
      <c r="J1933" s="3">
        <v>41.587301587302001</v>
      </c>
      <c r="K1933" s="3">
        <v>41.904761904761997</v>
      </c>
      <c r="L1933" s="3">
        <v>8.5714285714289993</v>
      </c>
      <c r="M1933" s="3">
        <v>3.1746031746029999</v>
      </c>
      <c r="N1933" s="8">
        <v>0.31746031745999997</v>
      </c>
    </row>
    <row r="1934" spans="3:14" x14ac:dyDescent="0.2">
      <c r="C1934" s="87"/>
      <c r="D1934" s="89"/>
      <c r="E1934" s="1" t="s">
        <v>23</v>
      </c>
      <c r="F1934" s="2"/>
      <c r="G1934" s="60">
        <v>198</v>
      </c>
      <c r="H1934" s="72" t="str">
        <f t="shared" si="32"/>
        <v xml:space="preserve"> </v>
      </c>
      <c r="I1934" s="11">
        <v>6.0606060606060002</v>
      </c>
      <c r="J1934" s="3">
        <v>44.949494949494998</v>
      </c>
      <c r="K1934" s="3">
        <v>34.343434343433998</v>
      </c>
      <c r="L1934" s="3">
        <v>9.5959595959600001</v>
      </c>
      <c r="M1934" s="3">
        <v>4.5454545454549997</v>
      </c>
      <c r="N1934" s="8">
        <v>0.50505050505100002</v>
      </c>
    </row>
    <row r="1935" spans="3:14" x14ac:dyDescent="0.2">
      <c r="C1935" s="87"/>
      <c r="D1935" s="89"/>
      <c r="E1935" s="1" t="s">
        <v>24</v>
      </c>
      <c r="F1935" s="2"/>
      <c r="G1935" s="60">
        <v>322</v>
      </c>
      <c r="H1935" s="72" t="str">
        <f t="shared" si="32"/>
        <v xml:space="preserve"> </v>
      </c>
      <c r="I1935" s="11">
        <v>6.8322981366460001</v>
      </c>
      <c r="J1935" s="3">
        <v>37.267080745342</v>
      </c>
      <c r="K1935" s="3">
        <v>33.229813664596001</v>
      </c>
      <c r="L1935" s="3">
        <v>12.111801242236</v>
      </c>
      <c r="M1935" s="3">
        <v>9.3167701863350008</v>
      </c>
      <c r="N1935" s="8">
        <v>1.242236024845</v>
      </c>
    </row>
    <row r="1936" spans="3:14" x14ac:dyDescent="0.2">
      <c r="C1936" s="87"/>
      <c r="D1936" s="89"/>
      <c r="E1936" s="1" t="s">
        <v>25</v>
      </c>
      <c r="F1936" s="2"/>
      <c r="G1936" s="60">
        <v>1065</v>
      </c>
      <c r="H1936" s="72" t="str">
        <f t="shared" si="32"/>
        <v xml:space="preserve"> </v>
      </c>
      <c r="I1936" s="11">
        <v>5.4460093896709996</v>
      </c>
      <c r="J1936" s="3">
        <v>40.75117370892</v>
      </c>
      <c r="K1936" s="3">
        <v>36.244131455399</v>
      </c>
      <c r="L1936" s="3">
        <v>10.892018779342999</v>
      </c>
      <c r="M1936" s="3">
        <v>5.9154929577460003</v>
      </c>
      <c r="N1936" s="8">
        <v>0.75117370892000002</v>
      </c>
    </row>
    <row r="1937" spans="3:14" x14ac:dyDescent="0.2">
      <c r="C1937" s="87"/>
      <c r="D1937" s="89"/>
      <c r="E1937" s="1" t="s">
        <v>26</v>
      </c>
      <c r="F1937" s="2"/>
      <c r="G1937" s="60">
        <v>520</v>
      </c>
      <c r="H1937" s="72" t="str">
        <f t="shared" si="32"/>
        <v xml:space="preserve"> </v>
      </c>
      <c r="I1937" s="11">
        <v>6.5384615384620002</v>
      </c>
      <c r="J1937" s="3">
        <v>40.192307692307999</v>
      </c>
      <c r="K1937" s="3">
        <v>33.653846153845997</v>
      </c>
      <c r="L1937" s="3">
        <v>11.153846153846001</v>
      </c>
      <c r="M1937" s="3">
        <v>7.5</v>
      </c>
      <c r="N1937" s="8">
        <v>0.96153846153800004</v>
      </c>
    </row>
    <row r="1938" spans="3:14" x14ac:dyDescent="0.2">
      <c r="C1938" s="88" t="s">
        <v>27</v>
      </c>
      <c r="D1938" s="88" t="s">
        <v>19</v>
      </c>
      <c r="E1938" s="6" t="s">
        <v>28</v>
      </c>
      <c r="F1938" s="5"/>
      <c r="G1938" s="59">
        <v>147</v>
      </c>
      <c r="H1938" s="71" t="str">
        <f t="shared" si="32"/>
        <v xml:space="preserve"> </v>
      </c>
      <c r="I1938" s="12">
        <v>0.68027210884400002</v>
      </c>
      <c r="J1938" s="4">
        <v>25.850340136054001</v>
      </c>
      <c r="K1938" s="4">
        <v>26.530612244897998</v>
      </c>
      <c r="L1938" s="4">
        <v>25.850340136054001</v>
      </c>
      <c r="M1938" s="4">
        <v>19.727891156462999</v>
      </c>
      <c r="N1938" s="13">
        <v>1.360544217687</v>
      </c>
    </row>
    <row r="1939" spans="3:14" ht="24" x14ac:dyDescent="0.2">
      <c r="C1939" s="87"/>
      <c r="D1939" s="89"/>
      <c r="E1939" s="1" t="s">
        <v>29</v>
      </c>
      <c r="F1939" s="2"/>
      <c r="G1939" s="60">
        <v>1706</v>
      </c>
      <c r="H1939" s="72" t="str">
        <f t="shared" si="32"/>
        <v xml:space="preserve"> </v>
      </c>
      <c r="I1939" s="11">
        <v>5.041031652989</v>
      </c>
      <c r="J1939" s="3">
        <v>39.331770222743003</v>
      </c>
      <c r="K1939" s="3">
        <v>36.694021101993002</v>
      </c>
      <c r="L1939" s="3">
        <v>13.599062133645999</v>
      </c>
      <c r="M1939" s="3">
        <v>4.8651817116059997</v>
      </c>
      <c r="N1939" s="8">
        <v>0.46893317702199999</v>
      </c>
    </row>
    <row r="1940" spans="3:14" ht="24" x14ac:dyDescent="0.2">
      <c r="C1940" s="87"/>
      <c r="D1940" s="89"/>
      <c r="E1940" s="1" t="s">
        <v>30</v>
      </c>
      <c r="F1940" s="2"/>
      <c r="G1940" s="60">
        <v>137</v>
      </c>
      <c r="H1940" s="72" t="str">
        <f t="shared" si="32"/>
        <v xml:space="preserve"> </v>
      </c>
      <c r="I1940" s="11">
        <v>3.649635036496</v>
      </c>
      <c r="J1940" s="3">
        <v>30.656934306568999</v>
      </c>
      <c r="K1940" s="3">
        <v>37.226277372262999</v>
      </c>
      <c r="L1940" s="3">
        <v>21.167883211679001</v>
      </c>
      <c r="M1940" s="3">
        <v>7.299270072993</v>
      </c>
      <c r="N1940" s="14">
        <v>0</v>
      </c>
    </row>
    <row r="1941" spans="3:14" ht="24" x14ac:dyDescent="0.2">
      <c r="C1941" s="87"/>
      <c r="D1941" s="89"/>
      <c r="E1941" s="1" t="s">
        <v>31</v>
      </c>
      <c r="F1941" s="2"/>
      <c r="G1941" s="60">
        <v>440</v>
      </c>
      <c r="H1941" s="72" t="str">
        <f t="shared" si="32"/>
        <v xml:space="preserve"> </v>
      </c>
      <c r="I1941" s="11">
        <v>6.363636363636</v>
      </c>
      <c r="J1941" s="3">
        <v>40.909090909090999</v>
      </c>
      <c r="K1941" s="3">
        <v>30.454545454544999</v>
      </c>
      <c r="L1941" s="3">
        <v>12.954545454545</v>
      </c>
      <c r="M1941" s="3">
        <v>7.9545454545450003</v>
      </c>
      <c r="N1941" s="8">
        <v>1.363636363636</v>
      </c>
    </row>
    <row r="1942" spans="3:14" x14ac:dyDescent="0.2">
      <c r="C1942" s="87"/>
      <c r="D1942" s="89"/>
      <c r="E1942" s="1" t="s">
        <v>32</v>
      </c>
      <c r="F1942" s="2"/>
      <c r="G1942" s="60">
        <v>5</v>
      </c>
      <c r="H1942" s="72" t="str">
        <f t="shared" si="32"/>
        <v>*</v>
      </c>
      <c r="I1942" s="21">
        <v>0</v>
      </c>
      <c r="J1942" s="3">
        <v>20</v>
      </c>
      <c r="K1942" s="3">
        <v>80</v>
      </c>
      <c r="L1942" s="7">
        <v>0</v>
      </c>
      <c r="M1942" s="7">
        <v>0</v>
      </c>
      <c r="N1942" s="14">
        <v>0</v>
      </c>
    </row>
    <row r="1943" spans="3:14" x14ac:dyDescent="0.2">
      <c r="C1943" s="87"/>
      <c r="D1943" s="88" t="s">
        <v>14</v>
      </c>
      <c r="E1943" s="6" t="s">
        <v>28</v>
      </c>
      <c r="F1943" s="5"/>
      <c r="G1943" s="59">
        <v>95</v>
      </c>
      <c r="H1943" s="71" t="str">
        <f t="shared" si="32"/>
        <v xml:space="preserve"> </v>
      </c>
      <c r="I1943" s="43">
        <v>0</v>
      </c>
      <c r="J1943" s="4">
        <v>21.052631578947</v>
      </c>
      <c r="K1943" s="4">
        <v>29.473684210525999</v>
      </c>
      <c r="L1943" s="4">
        <v>26.315789473683999</v>
      </c>
      <c r="M1943" s="4">
        <v>21.052631578947</v>
      </c>
      <c r="N1943" s="13">
        <v>2.1052631578950001</v>
      </c>
    </row>
    <row r="1944" spans="3:14" ht="24" x14ac:dyDescent="0.2">
      <c r="C1944" s="87"/>
      <c r="D1944" s="89"/>
      <c r="E1944" s="1" t="s">
        <v>29</v>
      </c>
      <c r="F1944" s="2"/>
      <c r="G1944" s="60">
        <v>953</v>
      </c>
      <c r="H1944" s="72" t="str">
        <f t="shared" si="32"/>
        <v xml:space="preserve"> </v>
      </c>
      <c r="I1944" s="11">
        <v>4.9317943336830004</v>
      </c>
      <c r="J1944" s="3">
        <v>37.460650577125001</v>
      </c>
      <c r="K1944" s="3">
        <v>34.837355718783002</v>
      </c>
      <c r="L1944" s="3">
        <v>16.894018887723</v>
      </c>
      <c r="M1944" s="3">
        <v>5.6663168940190003</v>
      </c>
      <c r="N1944" s="8">
        <v>0.209863588667</v>
      </c>
    </row>
    <row r="1945" spans="3:14" ht="24" x14ac:dyDescent="0.2">
      <c r="C1945" s="87"/>
      <c r="D1945" s="89"/>
      <c r="E1945" s="1" t="s">
        <v>30</v>
      </c>
      <c r="F1945" s="2"/>
      <c r="G1945" s="60">
        <v>60</v>
      </c>
      <c r="H1945" s="72" t="str">
        <f t="shared" si="32"/>
        <v xml:space="preserve"> </v>
      </c>
      <c r="I1945" s="11">
        <v>3.333333333333</v>
      </c>
      <c r="J1945" s="3">
        <v>30</v>
      </c>
      <c r="K1945" s="3">
        <v>33.333333333333002</v>
      </c>
      <c r="L1945" s="3">
        <v>21.666666666666998</v>
      </c>
      <c r="M1945" s="3">
        <v>11.666666666667</v>
      </c>
      <c r="N1945" s="14">
        <v>0</v>
      </c>
    </row>
    <row r="1946" spans="3:14" ht="24" x14ac:dyDescent="0.2">
      <c r="C1946" s="87"/>
      <c r="D1946" s="89"/>
      <c r="E1946" s="1" t="s">
        <v>31</v>
      </c>
      <c r="F1946" s="2"/>
      <c r="G1946" s="60">
        <v>77</v>
      </c>
      <c r="H1946" s="72" t="str">
        <f t="shared" si="32"/>
        <v xml:space="preserve"> </v>
      </c>
      <c r="I1946" s="11">
        <v>5.1948051948050002</v>
      </c>
      <c r="J1946" s="3">
        <v>45.454545454544999</v>
      </c>
      <c r="K1946" s="3">
        <v>24.675324675325001</v>
      </c>
      <c r="L1946" s="3">
        <v>12.987012987012999</v>
      </c>
      <c r="M1946" s="3">
        <v>9.0909090909089993</v>
      </c>
      <c r="N1946" s="8">
        <v>2.5974025974030002</v>
      </c>
    </row>
    <row r="1947" spans="3:14" x14ac:dyDescent="0.2">
      <c r="C1947" s="87"/>
      <c r="D1947" s="89"/>
      <c r="E1947" s="1" t="s">
        <v>32</v>
      </c>
      <c r="F1947" s="2"/>
      <c r="G1947" s="60">
        <v>3</v>
      </c>
      <c r="H1947" s="72" t="str">
        <f t="shared" si="32"/>
        <v>*</v>
      </c>
      <c r="I1947" s="21">
        <v>0</v>
      </c>
      <c r="J1947" s="3">
        <v>33.333333333333002</v>
      </c>
      <c r="K1947" s="3">
        <v>66.666666666666998</v>
      </c>
      <c r="L1947" s="7">
        <v>0</v>
      </c>
      <c r="M1947" s="7">
        <v>0</v>
      </c>
      <c r="N1947" s="14">
        <v>0</v>
      </c>
    </row>
    <row r="1948" spans="3:14" x14ac:dyDescent="0.2">
      <c r="C1948" s="87"/>
      <c r="D1948" s="88" t="s">
        <v>15</v>
      </c>
      <c r="E1948" s="6" t="s">
        <v>28</v>
      </c>
      <c r="F1948" s="5"/>
      <c r="G1948" s="59">
        <v>52</v>
      </c>
      <c r="H1948" s="71" t="str">
        <f t="shared" si="32"/>
        <v xml:space="preserve"> </v>
      </c>
      <c r="I1948" s="12">
        <v>1.923076923077</v>
      </c>
      <c r="J1948" s="4">
        <v>34.615384615384997</v>
      </c>
      <c r="K1948" s="4">
        <v>21.153846153846001</v>
      </c>
      <c r="L1948" s="4">
        <v>25</v>
      </c>
      <c r="M1948" s="4">
        <v>17.307692307692001</v>
      </c>
      <c r="N1948" s="27">
        <v>0</v>
      </c>
    </row>
    <row r="1949" spans="3:14" ht="24" x14ac:dyDescent="0.2">
      <c r="C1949" s="87"/>
      <c r="D1949" s="89"/>
      <c r="E1949" s="1" t="s">
        <v>29</v>
      </c>
      <c r="F1949" s="2"/>
      <c r="G1949" s="60">
        <v>753</v>
      </c>
      <c r="H1949" s="72" t="str">
        <f t="shared" si="32"/>
        <v xml:space="preserve"> </v>
      </c>
      <c r="I1949" s="11">
        <v>5.1792828685260002</v>
      </c>
      <c r="J1949" s="3">
        <v>41.699867197875001</v>
      </c>
      <c r="K1949" s="3">
        <v>39.043824701195</v>
      </c>
      <c r="L1949" s="3">
        <v>9.4289508632140002</v>
      </c>
      <c r="M1949" s="3">
        <v>3.8512616201859999</v>
      </c>
      <c r="N1949" s="8">
        <v>0.79681274900400001</v>
      </c>
    </row>
    <row r="1950" spans="3:14" ht="24" x14ac:dyDescent="0.2">
      <c r="C1950" s="87"/>
      <c r="D1950" s="89"/>
      <c r="E1950" s="1" t="s">
        <v>30</v>
      </c>
      <c r="F1950" s="2"/>
      <c r="G1950" s="60">
        <v>77</v>
      </c>
      <c r="H1950" s="72" t="str">
        <f t="shared" si="32"/>
        <v xml:space="preserve"> </v>
      </c>
      <c r="I1950" s="11">
        <v>3.896103896104</v>
      </c>
      <c r="J1950" s="3">
        <v>31.168831168831002</v>
      </c>
      <c r="K1950" s="3">
        <v>40.259740259739999</v>
      </c>
      <c r="L1950" s="3">
        <v>20.779220779220999</v>
      </c>
      <c r="M1950" s="3">
        <v>3.896103896104</v>
      </c>
      <c r="N1950" s="14">
        <v>0</v>
      </c>
    </row>
    <row r="1951" spans="3:14" ht="24" x14ac:dyDescent="0.2">
      <c r="C1951" s="87"/>
      <c r="D1951" s="89"/>
      <c r="E1951" s="1" t="s">
        <v>31</v>
      </c>
      <c r="F1951" s="2"/>
      <c r="G1951" s="60">
        <v>363</v>
      </c>
      <c r="H1951" s="72" t="str">
        <f t="shared" si="32"/>
        <v xml:space="preserve"> </v>
      </c>
      <c r="I1951" s="11">
        <v>6.6115702479339999</v>
      </c>
      <c r="J1951" s="3">
        <v>39.944903581266999</v>
      </c>
      <c r="K1951" s="3">
        <v>31.68044077135</v>
      </c>
      <c r="L1951" s="3">
        <v>12.947658402204</v>
      </c>
      <c r="M1951" s="3">
        <v>7.7134986225900004</v>
      </c>
      <c r="N1951" s="8">
        <v>1.101928374656</v>
      </c>
    </row>
    <row r="1952" spans="3:14" x14ac:dyDescent="0.2">
      <c r="C1952" s="87"/>
      <c r="D1952" s="89"/>
      <c r="E1952" s="1" t="s">
        <v>32</v>
      </c>
      <c r="F1952" s="2"/>
      <c r="G1952" s="60">
        <v>2</v>
      </c>
      <c r="H1952" s="72" t="str">
        <f t="shared" si="32"/>
        <v>*</v>
      </c>
      <c r="I1952" s="21">
        <v>0</v>
      </c>
      <c r="J1952" s="7">
        <v>0</v>
      </c>
      <c r="K1952" s="3">
        <v>100</v>
      </c>
      <c r="L1952" s="7">
        <v>0</v>
      </c>
      <c r="M1952" s="7">
        <v>0</v>
      </c>
      <c r="N1952" s="14">
        <v>0</v>
      </c>
    </row>
    <row r="1953" spans="3:14" x14ac:dyDescent="0.2">
      <c r="C1953" s="88" t="s">
        <v>33</v>
      </c>
      <c r="D1953" s="83" t="s">
        <v>17</v>
      </c>
      <c r="E1953" s="6" t="s">
        <v>34</v>
      </c>
      <c r="F1953" s="5"/>
      <c r="G1953" s="59">
        <v>341</v>
      </c>
      <c r="H1953" s="71" t="str">
        <f t="shared" si="32"/>
        <v xml:space="preserve"> </v>
      </c>
      <c r="I1953" s="12">
        <v>6.1583577712609996</v>
      </c>
      <c r="J1953" s="4">
        <v>39.002932551320001</v>
      </c>
      <c r="K1953" s="4">
        <v>31.964809384163999</v>
      </c>
      <c r="L1953" s="4">
        <v>14.66275659824</v>
      </c>
      <c r="M1953" s="4">
        <v>7.3313782991199998</v>
      </c>
      <c r="N1953" s="13">
        <v>0.87976539589400005</v>
      </c>
    </row>
    <row r="1954" spans="3:14" x14ac:dyDescent="0.2">
      <c r="C1954" s="87"/>
      <c r="D1954" s="84"/>
      <c r="E1954" s="1" t="s">
        <v>35</v>
      </c>
      <c r="F1954" s="2"/>
      <c r="G1954" s="60">
        <v>1149</v>
      </c>
      <c r="H1954" s="72" t="str">
        <f t="shared" si="32"/>
        <v xml:space="preserve"> </v>
      </c>
      <c r="I1954" s="11">
        <v>5.0478677110529997</v>
      </c>
      <c r="J1954" s="3">
        <v>37.336814621409999</v>
      </c>
      <c r="K1954" s="3">
        <v>37.075718015665998</v>
      </c>
      <c r="L1954" s="3">
        <v>15.317667536988999</v>
      </c>
      <c r="M1954" s="3">
        <v>5.0478677110529997</v>
      </c>
      <c r="N1954" s="8">
        <v>0.17406440382899999</v>
      </c>
    </row>
    <row r="1955" spans="3:14" ht="24" x14ac:dyDescent="0.2">
      <c r="C1955" s="87"/>
      <c r="D1955" s="84"/>
      <c r="E1955" s="1" t="s">
        <v>36</v>
      </c>
      <c r="F1955" s="2"/>
      <c r="G1955" s="60">
        <v>659</v>
      </c>
      <c r="H1955" s="72" t="str">
        <f t="shared" si="32"/>
        <v xml:space="preserve"> </v>
      </c>
      <c r="I1955" s="11">
        <v>5.1593323217</v>
      </c>
      <c r="J1955" s="3">
        <v>43.550834597875998</v>
      </c>
      <c r="K1955" s="3">
        <v>34.749620637329002</v>
      </c>
      <c r="L1955" s="3">
        <v>10.773899848255001</v>
      </c>
      <c r="M1955" s="3">
        <v>5.007587253414</v>
      </c>
      <c r="N1955" s="8">
        <v>0.75872534142600001</v>
      </c>
    </row>
    <row r="1956" spans="3:14" x14ac:dyDescent="0.2">
      <c r="C1956" s="87"/>
      <c r="D1956" s="84"/>
      <c r="E1956" s="1" t="s">
        <v>37</v>
      </c>
      <c r="F1956" s="2"/>
      <c r="G1956" s="60">
        <v>274</v>
      </c>
      <c r="H1956" s="72" t="str">
        <f t="shared" si="32"/>
        <v xml:space="preserve"> </v>
      </c>
      <c r="I1956" s="11">
        <v>2.1897810218979998</v>
      </c>
      <c r="J1956" s="3">
        <v>27.737226277371999</v>
      </c>
      <c r="K1956" s="3">
        <v>31.386861313869002</v>
      </c>
      <c r="L1956" s="3">
        <v>21.532846715327999</v>
      </c>
      <c r="M1956" s="3">
        <v>14.963503649634999</v>
      </c>
      <c r="N1956" s="8">
        <v>2.1897810218979998</v>
      </c>
    </row>
    <row r="1957" spans="3:14" x14ac:dyDescent="0.2">
      <c r="C1957" s="87"/>
      <c r="D1957" s="84"/>
      <c r="E1957" s="1" t="s">
        <v>32</v>
      </c>
      <c r="F1957" s="2"/>
      <c r="G1957" s="60">
        <v>12</v>
      </c>
      <c r="H1957" s="72" t="str">
        <f t="shared" si="32"/>
        <v>*</v>
      </c>
      <c r="I1957" s="11">
        <v>8.333333333333</v>
      </c>
      <c r="J1957" s="3">
        <v>58.333333333333002</v>
      </c>
      <c r="K1957" s="3">
        <v>33.333333333333002</v>
      </c>
      <c r="L1957" s="7">
        <v>0</v>
      </c>
      <c r="M1957" s="7">
        <v>0</v>
      </c>
      <c r="N1957" s="14">
        <v>0</v>
      </c>
    </row>
    <row r="1958" spans="3:14" x14ac:dyDescent="0.2">
      <c r="C1958" s="88" t="s">
        <v>38</v>
      </c>
      <c r="D1958" s="83" t="s">
        <v>17</v>
      </c>
      <c r="E1958" s="6" t="s">
        <v>39</v>
      </c>
      <c r="F1958" s="5"/>
      <c r="G1958" s="59">
        <v>368</v>
      </c>
      <c r="H1958" s="71" t="str">
        <f t="shared" si="32"/>
        <v xml:space="preserve"> </v>
      </c>
      <c r="I1958" s="12">
        <v>2.9891304347830001</v>
      </c>
      <c r="J1958" s="4">
        <v>32.336956521738998</v>
      </c>
      <c r="K1958" s="4">
        <v>33.695652173912997</v>
      </c>
      <c r="L1958" s="4">
        <v>20.108695652173999</v>
      </c>
      <c r="M1958" s="4">
        <v>10.054347826087</v>
      </c>
      <c r="N1958" s="13">
        <v>0.81521739130399995</v>
      </c>
    </row>
    <row r="1959" spans="3:14" x14ac:dyDescent="0.2">
      <c r="C1959" s="87"/>
      <c r="D1959" s="84"/>
      <c r="E1959" s="1" t="s">
        <v>40</v>
      </c>
      <c r="F1959" s="2"/>
      <c r="G1959" s="60">
        <v>1591</v>
      </c>
      <c r="H1959" s="72" t="str">
        <f t="shared" si="32"/>
        <v xml:space="preserve"> </v>
      </c>
      <c r="I1959" s="11">
        <v>4.9025769955999996</v>
      </c>
      <c r="J1959" s="3">
        <v>39.786297925832997</v>
      </c>
      <c r="K1959" s="3">
        <v>36.580766813324999</v>
      </c>
      <c r="L1959" s="3">
        <v>13.70207416719</v>
      </c>
      <c r="M1959" s="3">
        <v>4.6511627906979998</v>
      </c>
      <c r="N1959" s="8">
        <v>0.37712130735400001</v>
      </c>
    </row>
    <row r="1960" spans="3:14" x14ac:dyDescent="0.2">
      <c r="C1960" s="87"/>
      <c r="D1960" s="84"/>
      <c r="E1960" s="1" t="s">
        <v>41</v>
      </c>
      <c r="F1960" s="2"/>
      <c r="G1960" s="60">
        <v>151</v>
      </c>
      <c r="H1960" s="72" t="str">
        <f t="shared" si="32"/>
        <v xml:space="preserve"> </v>
      </c>
      <c r="I1960" s="11">
        <v>6.622516556291</v>
      </c>
      <c r="J1960" s="3">
        <v>43.046357615894003</v>
      </c>
      <c r="K1960" s="3">
        <v>31.125827814569998</v>
      </c>
      <c r="L1960" s="3">
        <v>13.907284768212</v>
      </c>
      <c r="M1960" s="3">
        <v>5.2980132450330002</v>
      </c>
      <c r="N1960" s="14">
        <v>0</v>
      </c>
    </row>
    <row r="1961" spans="3:14" x14ac:dyDescent="0.2">
      <c r="C1961" s="87"/>
      <c r="D1961" s="84"/>
      <c r="E1961" s="1" t="s">
        <v>42</v>
      </c>
      <c r="F1961" s="2"/>
      <c r="G1961" s="60">
        <v>884</v>
      </c>
      <c r="H1961" s="72" t="str">
        <f t="shared" si="32"/>
        <v xml:space="preserve"> </v>
      </c>
      <c r="I1961" s="11">
        <v>5.8823529411760003</v>
      </c>
      <c r="J1961" s="3">
        <v>41.85520361991</v>
      </c>
      <c r="K1961" s="3">
        <v>34.389140271492998</v>
      </c>
      <c r="L1961" s="3">
        <v>11.877828054299</v>
      </c>
      <c r="M1961" s="3">
        <v>5.4298642533940003</v>
      </c>
      <c r="N1961" s="8">
        <v>0.56561085972900005</v>
      </c>
    </row>
    <row r="1962" spans="3:14" x14ac:dyDescent="0.2">
      <c r="C1962" s="87"/>
      <c r="D1962" s="84"/>
      <c r="E1962" s="1" t="s">
        <v>43</v>
      </c>
      <c r="F1962" s="2"/>
      <c r="G1962" s="60">
        <v>191</v>
      </c>
      <c r="H1962" s="72" t="str">
        <f t="shared" si="32"/>
        <v xml:space="preserve"> </v>
      </c>
      <c r="I1962" s="11">
        <v>7.8534031413610004</v>
      </c>
      <c r="J1962" s="3">
        <v>42.408376963351003</v>
      </c>
      <c r="K1962" s="3">
        <v>30.890052356020998</v>
      </c>
      <c r="L1962" s="3">
        <v>10.994764397906</v>
      </c>
      <c r="M1962" s="3">
        <v>5.7591623036649997</v>
      </c>
      <c r="N1962" s="8">
        <v>2.0942408376959998</v>
      </c>
    </row>
    <row r="1963" spans="3:14" x14ac:dyDescent="0.2">
      <c r="C1963" s="87"/>
      <c r="D1963" s="84"/>
      <c r="E1963" s="1" t="s">
        <v>44</v>
      </c>
      <c r="F1963" s="2"/>
      <c r="G1963" s="60">
        <v>239</v>
      </c>
      <c r="H1963" s="72" t="str">
        <f t="shared" si="32"/>
        <v xml:space="preserve"> </v>
      </c>
      <c r="I1963" s="11">
        <v>6.2761506276150003</v>
      </c>
      <c r="J1963" s="3">
        <v>48.535564853555996</v>
      </c>
      <c r="K1963" s="3">
        <v>33.054393305439</v>
      </c>
      <c r="L1963" s="3">
        <v>8.7866108786609995</v>
      </c>
      <c r="M1963" s="3">
        <v>2.5104602510460001</v>
      </c>
      <c r="N1963" s="8">
        <v>0.836820083682</v>
      </c>
    </row>
    <row r="1964" spans="3:14" x14ac:dyDescent="0.2">
      <c r="C1964" s="87"/>
      <c r="D1964" s="84"/>
      <c r="E1964" s="1" t="s">
        <v>45</v>
      </c>
      <c r="F1964" s="2"/>
      <c r="G1964" s="60">
        <v>58</v>
      </c>
      <c r="H1964" s="72" t="str">
        <f t="shared" si="32"/>
        <v xml:space="preserve"> </v>
      </c>
      <c r="I1964" s="11">
        <v>3.4482758620689999</v>
      </c>
      <c r="J1964" s="3">
        <v>27.586206896552</v>
      </c>
      <c r="K1964" s="3">
        <v>32.758620689654997</v>
      </c>
      <c r="L1964" s="3">
        <v>17.241379310345</v>
      </c>
      <c r="M1964" s="3">
        <v>15.517241379310001</v>
      </c>
      <c r="N1964" s="8">
        <v>3.4482758620689999</v>
      </c>
    </row>
    <row r="1965" spans="3:14" x14ac:dyDescent="0.2">
      <c r="C1965" s="87"/>
      <c r="D1965" s="84"/>
      <c r="E1965" s="1" t="s">
        <v>46</v>
      </c>
      <c r="F1965" s="2"/>
      <c r="G1965" s="60">
        <v>32</v>
      </c>
      <c r="H1965" s="72" t="str">
        <f t="shared" si="32"/>
        <v>*</v>
      </c>
      <c r="I1965" s="11">
        <v>6.25</v>
      </c>
      <c r="J1965" s="3">
        <v>18.75</v>
      </c>
      <c r="K1965" s="3">
        <v>37.5</v>
      </c>
      <c r="L1965" s="3">
        <v>25</v>
      </c>
      <c r="M1965" s="3">
        <v>9.375</v>
      </c>
      <c r="N1965" s="8">
        <v>3.125</v>
      </c>
    </row>
    <row r="1966" spans="3:14" x14ac:dyDescent="0.2">
      <c r="C1966" s="87"/>
      <c r="D1966" s="84"/>
      <c r="E1966" s="1" t="s">
        <v>32</v>
      </c>
      <c r="F1966" s="2"/>
      <c r="G1966" s="60">
        <v>50</v>
      </c>
      <c r="H1966" s="72" t="str">
        <f t="shared" si="32"/>
        <v xml:space="preserve"> </v>
      </c>
      <c r="I1966" s="11">
        <v>2</v>
      </c>
      <c r="J1966" s="3">
        <v>36</v>
      </c>
      <c r="K1966" s="3">
        <v>34</v>
      </c>
      <c r="L1966" s="3">
        <v>20</v>
      </c>
      <c r="M1966" s="3">
        <v>8</v>
      </c>
      <c r="N1966" s="14">
        <v>0</v>
      </c>
    </row>
    <row r="1967" spans="3:14" ht="24" x14ac:dyDescent="0.2">
      <c r="C1967" s="88" t="s">
        <v>47</v>
      </c>
      <c r="D1967" s="83" t="s">
        <v>17</v>
      </c>
      <c r="E1967" s="6" t="s">
        <v>48</v>
      </c>
      <c r="F1967" s="5"/>
      <c r="G1967" s="59">
        <v>93</v>
      </c>
      <c r="H1967" s="71" t="str">
        <f t="shared" si="32"/>
        <v xml:space="preserve"> </v>
      </c>
      <c r="I1967" s="12">
        <v>4.3010752688169998</v>
      </c>
      <c r="J1967" s="4">
        <v>62.365591397849002</v>
      </c>
      <c r="K1967" s="4">
        <v>20.430107526882001</v>
      </c>
      <c r="L1967" s="4">
        <v>10.752688172042999</v>
      </c>
      <c r="M1967" s="4">
        <v>1.0752688172039999</v>
      </c>
      <c r="N1967" s="13">
        <v>1.0752688172039999</v>
      </c>
    </row>
    <row r="1968" spans="3:14" ht="24" x14ac:dyDescent="0.2">
      <c r="C1968" s="87"/>
      <c r="D1968" s="84"/>
      <c r="E1968" s="1" t="s">
        <v>49</v>
      </c>
      <c r="F1968" s="2"/>
      <c r="G1968" s="60">
        <v>143</v>
      </c>
      <c r="H1968" s="72" t="str">
        <f t="shared" si="32"/>
        <v xml:space="preserve"> </v>
      </c>
      <c r="I1968" s="11">
        <v>4.8951048951049998</v>
      </c>
      <c r="J1968" s="3">
        <v>39.860139860140002</v>
      </c>
      <c r="K1968" s="3">
        <v>36.363636363635997</v>
      </c>
      <c r="L1968" s="3">
        <v>11.188811188811</v>
      </c>
      <c r="M1968" s="3">
        <v>6.2937062937060002</v>
      </c>
      <c r="N1968" s="8">
        <v>1.398601398601</v>
      </c>
    </row>
    <row r="1969" spans="3:14" x14ac:dyDescent="0.2">
      <c r="C1969" s="87"/>
      <c r="D1969" s="84"/>
      <c r="E1969" s="1" t="s">
        <v>50</v>
      </c>
      <c r="F1969" s="2"/>
      <c r="G1969" s="60">
        <v>148</v>
      </c>
      <c r="H1969" s="72" t="str">
        <f t="shared" si="32"/>
        <v xml:space="preserve"> </v>
      </c>
      <c r="I1969" s="11">
        <v>10.810810810811001</v>
      </c>
      <c r="J1969" s="3">
        <v>39.864864864864998</v>
      </c>
      <c r="K1969" s="3">
        <v>32.432432432432002</v>
      </c>
      <c r="L1969" s="3">
        <v>13.513513513514001</v>
      </c>
      <c r="M1969" s="3">
        <v>3.3783783783780001</v>
      </c>
      <c r="N1969" s="14">
        <v>0</v>
      </c>
    </row>
    <row r="1970" spans="3:14" x14ac:dyDescent="0.2">
      <c r="C1970" s="87"/>
      <c r="D1970" s="84"/>
      <c r="E1970" s="1" t="s">
        <v>51</v>
      </c>
      <c r="F1970" s="2"/>
      <c r="G1970" s="60">
        <v>198</v>
      </c>
      <c r="H1970" s="72" t="str">
        <f t="shared" si="32"/>
        <v xml:space="preserve"> </v>
      </c>
      <c r="I1970" s="11">
        <v>5.0505050505050004</v>
      </c>
      <c r="J1970" s="3">
        <v>39.898989898990003</v>
      </c>
      <c r="K1970" s="3">
        <v>31.818181818182001</v>
      </c>
      <c r="L1970" s="3">
        <v>19.696969696970001</v>
      </c>
      <c r="M1970" s="3">
        <v>3.535353535354</v>
      </c>
      <c r="N1970" s="14">
        <v>0</v>
      </c>
    </row>
    <row r="1971" spans="3:14" ht="24" x14ac:dyDescent="0.2">
      <c r="C1971" s="87"/>
      <c r="D1971" s="84"/>
      <c r="E1971" s="1" t="s">
        <v>52</v>
      </c>
      <c r="F1971" s="2"/>
      <c r="G1971" s="60">
        <v>318</v>
      </c>
      <c r="H1971" s="72" t="str">
        <f t="shared" si="32"/>
        <v xml:space="preserve"> </v>
      </c>
      <c r="I1971" s="11">
        <v>3.7735849056599999</v>
      </c>
      <c r="J1971" s="3">
        <v>38.679245283019</v>
      </c>
      <c r="K1971" s="3">
        <v>40.566037735849001</v>
      </c>
      <c r="L1971" s="3">
        <v>12.578616352200999</v>
      </c>
      <c r="M1971" s="3">
        <v>3.4591194968550001</v>
      </c>
      <c r="N1971" s="8">
        <v>0.94339622641499998</v>
      </c>
    </row>
    <row r="1972" spans="3:14" ht="24" x14ac:dyDescent="0.2">
      <c r="C1972" s="87"/>
      <c r="D1972" s="84"/>
      <c r="E1972" s="1" t="s">
        <v>53</v>
      </c>
      <c r="F1972" s="2"/>
      <c r="G1972" s="60">
        <v>900</v>
      </c>
      <c r="H1972" s="72" t="str">
        <f t="shared" si="32"/>
        <v xml:space="preserve"> </v>
      </c>
      <c r="I1972" s="11">
        <v>5.4444444444439997</v>
      </c>
      <c r="J1972" s="3">
        <v>41.777777777777999</v>
      </c>
      <c r="K1972" s="3">
        <v>34.555555555555998</v>
      </c>
      <c r="L1972" s="3">
        <v>13.888888888888999</v>
      </c>
      <c r="M1972" s="3">
        <v>3.666666666667</v>
      </c>
      <c r="N1972" s="8">
        <v>0.66666666666700003</v>
      </c>
    </row>
    <row r="1973" spans="3:14" ht="24" x14ac:dyDescent="0.2">
      <c r="C1973" s="87"/>
      <c r="D1973" s="84"/>
      <c r="E1973" s="1" t="s">
        <v>54</v>
      </c>
      <c r="F1973" s="2"/>
      <c r="G1973" s="60">
        <v>1493</v>
      </c>
      <c r="H1973" s="72" t="str">
        <f t="shared" si="32"/>
        <v xml:space="preserve"> </v>
      </c>
      <c r="I1973" s="11">
        <v>4.5545880776959997</v>
      </c>
      <c r="J1973" s="3">
        <v>35.766912257199998</v>
      </c>
      <c r="K1973" s="3">
        <v>35.565974547890001</v>
      </c>
      <c r="L1973" s="3">
        <v>15.271265907568999</v>
      </c>
      <c r="M1973" s="3">
        <v>8.2384460817150007</v>
      </c>
      <c r="N1973" s="8">
        <v>0.60281312792999997</v>
      </c>
    </row>
    <row r="1974" spans="3:14" x14ac:dyDescent="0.2">
      <c r="C1974" s="87"/>
      <c r="D1974" s="84"/>
      <c r="E1974" s="1" t="s">
        <v>32</v>
      </c>
      <c r="F1974" s="2"/>
      <c r="G1974" s="60">
        <v>42</v>
      </c>
      <c r="H1974" s="72" t="str">
        <f t="shared" si="32"/>
        <v>*</v>
      </c>
      <c r="I1974" s="11">
        <v>7.1428571428570002</v>
      </c>
      <c r="J1974" s="3">
        <v>52.380952380952003</v>
      </c>
      <c r="K1974" s="3">
        <v>28.571428571428999</v>
      </c>
      <c r="L1974" s="3">
        <v>7.1428571428570002</v>
      </c>
      <c r="M1974" s="3">
        <v>2.3809523809519999</v>
      </c>
      <c r="N1974" s="8">
        <v>2.3809523809519999</v>
      </c>
    </row>
    <row r="1975" spans="3:14" ht="24" x14ac:dyDescent="0.2">
      <c r="C1975" s="88" t="s">
        <v>55</v>
      </c>
      <c r="D1975" s="83" t="s">
        <v>17</v>
      </c>
      <c r="E1975" s="6" t="s">
        <v>48</v>
      </c>
      <c r="F1975" s="5"/>
      <c r="G1975" s="59">
        <v>118</v>
      </c>
      <c r="H1975" s="71" t="str">
        <f t="shared" si="32"/>
        <v xml:space="preserve"> </v>
      </c>
      <c r="I1975" s="12">
        <v>5.9322033898309998</v>
      </c>
      <c r="J1975" s="4">
        <v>48.305084745762997</v>
      </c>
      <c r="K1975" s="4">
        <v>27.966101694915</v>
      </c>
      <c r="L1975" s="4">
        <v>12.71186440678</v>
      </c>
      <c r="M1975" s="4">
        <v>4.2372881355930003</v>
      </c>
      <c r="N1975" s="13">
        <v>0.84745762711899997</v>
      </c>
    </row>
    <row r="1976" spans="3:14" ht="24" x14ac:dyDescent="0.2">
      <c r="C1976" s="87"/>
      <c r="D1976" s="84"/>
      <c r="E1976" s="1" t="s">
        <v>49</v>
      </c>
      <c r="F1976" s="2"/>
      <c r="G1976" s="60">
        <v>262</v>
      </c>
      <c r="H1976" s="72" t="str">
        <f t="shared" si="32"/>
        <v xml:space="preserve"> </v>
      </c>
      <c r="I1976" s="11">
        <v>4.5801526717560002</v>
      </c>
      <c r="J1976" s="3">
        <v>37.022900763358997</v>
      </c>
      <c r="K1976" s="3">
        <v>36.259541984732998</v>
      </c>
      <c r="L1976" s="3">
        <v>14.885496183206</v>
      </c>
      <c r="M1976" s="3">
        <v>6.1068702290079999</v>
      </c>
      <c r="N1976" s="8">
        <v>1.145038167939</v>
      </c>
    </row>
    <row r="1977" spans="3:14" x14ac:dyDescent="0.2">
      <c r="C1977" s="87"/>
      <c r="D1977" s="84"/>
      <c r="E1977" s="1" t="s">
        <v>50</v>
      </c>
      <c r="F1977" s="2"/>
      <c r="G1977" s="60">
        <v>486</v>
      </c>
      <c r="H1977" s="72" t="str">
        <f t="shared" si="32"/>
        <v xml:space="preserve"> </v>
      </c>
      <c r="I1977" s="11">
        <v>6.79012345679</v>
      </c>
      <c r="J1977" s="3">
        <v>43.209876543210001</v>
      </c>
      <c r="K1977" s="3">
        <v>31.275720164609002</v>
      </c>
      <c r="L1977" s="3">
        <v>13.374485596708</v>
      </c>
      <c r="M1977" s="3">
        <v>4.9382716049380004</v>
      </c>
      <c r="N1977" s="8">
        <v>0.41152263374499998</v>
      </c>
    </row>
    <row r="1978" spans="3:14" x14ac:dyDescent="0.2">
      <c r="C1978" s="87"/>
      <c r="D1978" s="84"/>
      <c r="E1978" s="1" t="s">
        <v>51</v>
      </c>
      <c r="F1978" s="2"/>
      <c r="G1978" s="60">
        <v>888</v>
      </c>
      <c r="H1978" s="72" t="str">
        <f t="shared" ref="H1978:H2025" si="33">IF(G1978&lt;49,"*"," ")</f>
        <v xml:space="preserve"> </v>
      </c>
      <c r="I1978" s="11">
        <v>4.166666666667</v>
      </c>
      <c r="J1978" s="3">
        <v>37.049549549550001</v>
      </c>
      <c r="K1978" s="3">
        <v>34.684684684685003</v>
      </c>
      <c r="L1978" s="3">
        <v>16.666666666666998</v>
      </c>
      <c r="M1978" s="3">
        <v>6.9819819819819999</v>
      </c>
      <c r="N1978" s="8">
        <v>0.45045045044999998</v>
      </c>
    </row>
    <row r="1979" spans="3:14" ht="24" x14ac:dyDescent="0.2">
      <c r="C1979" s="87"/>
      <c r="D1979" s="84"/>
      <c r="E1979" s="1" t="s">
        <v>52</v>
      </c>
      <c r="F1979" s="2"/>
      <c r="G1979" s="60">
        <v>323</v>
      </c>
      <c r="H1979" s="72" t="str">
        <f t="shared" si="33"/>
        <v xml:space="preserve"> </v>
      </c>
      <c r="I1979" s="11">
        <v>4.334365325077</v>
      </c>
      <c r="J1979" s="3">
        <v>37.461300309598002</v>
      </c>
      <c r="K1979" s="3">
        <v>37.151702786378003</v>
      </c>
      <c r="L1979" s="3">
        <v>14.241486068111</v>
      </c>
      <c r="M1979" s="3">
        <v>5.5727554179569996</v>
      </c>
      <c r="N1979" s="8">
        <v>1.2383900928789999</v>
      </c>
    </row>
    <row r="1980" spans="3:14" x14ac:dyDescent="0.2">
      <c r="C1980" s="87"/>
      <c r="D1980" s="84"/>
      <c r="E1980" s="1" t="s">
        <v>56</v>
      </c>
      <c r="F1980" s="2"/>
      <c r="G1980" s="60">
        <v>275</v>
      </c>
      <c r="H1980" s="72" t="str">
        <f t="shared" si="33"/>
        <v xml:space="preserve"> </v>
      </c>
      <c r="I1980" s="11">
        <v>4.363636363636</v>
      </c>
      <c r="J1980" s="3">
        <v>33.818181818181998</v>
      </c>
      <c r="K1980" s="3">
        <v>42.545454545455001</v>
      </c>
      <c r="L1980" s="3">
        <v>11.272727272727</v>
      </c>
      <c r="M1980" s="3">
        <v>7.636363636364</v>
      </c>
      <c r="N1980" s="8">
        <v>0.36363636363599999</v>
      </c>
    </row>
    <row r="1981" spans="3:14" x14ac:dyDescent="0.2">
      <c r="C1981" s="87"/>
      <c r="D1981" s="84"/>
      <c r="E1981" s="1" t="s">
        <v>57</v>
      </c>
      <c r="F1981" s="2"/>
      <c r="G1981" s="60">
        <v>32</v>
      </c>
      <c r="H1981" s="72" t="str">
        <f t="shared" si="33"/>
        <v>*</v>
      </c>
      <c r="I1981" s="11">
        <v>6.25</v>
      </c>
      <c r="J1981" s="3">
        <v>21.875</v>
      </c>
      <c r="K1981" s="3">
        <v>31.25</v>
      </c>
      <c r="L1981" s="3">
        <v>15.625</v>
      </c>
      <c r="M1981" s="3">
        <v>25</v>
      </c>
      <c r="N1981" s="14">
        <v>0</v>
      </c>
    </row>
    <row r="1982" spans="3:14" x14ac:dyDescent="0.2">
      <c r="C1982" s="87"/>
      <c r="D1982" s="84"/>
      <c r="E1982" s="1" t="s">
        <v>32</v>
      </c>
      <c r="F1982" s="2"/>
      <c r="G1982" s="60">
        <v>51</v>
      </c>
      <c r="H1982" s="72" t="str">
        <f t="shared" si="33"/>
        <v xml:space="preserve"> </v>
      </c>
      <c r="I1982" s="11">
        <v>5.8823529411760003</v>
      </c>
      <c r="J1982" s="3">
        <v>35.294117647058997</v>
      </c>
      <c r="K1982" s="3">
        <v>37.254901960783997</v>
      </c>
      <c r="L1982" s="3">
        <v>13.725490196078001</v>
      </c>
      <c r="M1982" s="3">
        <v>5.8823529411760003</v>
      </c>
      <c r="N1982" s="8">
        <v>1.9607843137250001</v>
      </c>
    </row>
    <row r="1983" spans="3:14" x14ac:dyDescent="0.2">
      <c r="C1983" s="88" t="s">
        <v>58</v>
      </c>
      <c r="D1983" s="83" t="s">
        <v>17</v>
      </c>
      <c r="E1983" s="6" t="s">
        <v>59</v>
      </c>
      <c r="F1983" s="5"/>
      <c r="G1983" s="59">
        <v>1814</v>
      </c>
      <c r="H1983" s="71" t="str">
        <f t="shared" si="33"/>
        <v xml:space="preserve"> </v>
      </c>
      <c r="I1983" s="12">
        <v>5.0716648291070001</v>
      </c>
      <c r="J1983" s="4">
        <v>40.297684674751999</v>
      </c>
      <c r="K1983" s="4">
        <v>35.556780595368998</v>
      </c>
      <c r="L1983" s="4">
        <v>13.230429988975001</v>
      </c>
      <c r="M1983" s="4">
        <v>5.3472987872109998</v>
      </c>
      <c r="N1983" s="13">
        <v>0.49614112458699999</v>
      </c>
    </row>
    <row r="1984" spans="3:14" ht="24" x14ac:dyDescent="0.2">
      <c r="C1984" s="87"/>
      <c r="D1984" s="84"/>
      <c r="E1984" s="1" t="s">
        <v>60</v>
      </c>
      <c r="F1984" s="2"/>
      <c r="G1984" s="60">
        <v>307</v>
      </c>
      <c r="H1984" s="72" t="str">
        <f t="shared" si="33"/>
        <v xml:space="preserve"> </v>
      </c>
      <c r="I1984" s="11">
        <v>5.2117263843649999</v>
      </c>
      <c r="J1984" s="3">
        <v>38.110749185667999</v>
      </c>
      <c r="K1984" s="3">
        <v>32.899022801302998</v>
      </c>
      <c r="L1984" s="3">
        <v>15.309446254072</v>
      </c>
      <c r="M1984" s="3">
        <v>8.1433224755700007</v>
      </c>
      <c r="N1984" s="8">
        <v>0.32573289902300001</v>
      </c>
    </row>
    <row r="1985" spans="3:14" x14ac:dyDescent="0.2">
      <c r="C1985" s="87"/>
      <c r="D1985" s="84"/>
      <c r="E1985" s="1" t="s">
        <v>61</v>
      </c>
      <c r="F1985" s="2"/>
      <c r="G1985" s="60">
        <v>49</v>
      </c>
      <c r="H1985" s="72" t="s">
        <v>680</v>
      </c>
      <c r="I1985" s="11">
        <v>6.1224489795919999</v>
      </c>
      <c r="J1985" s="3">
        <v>36.734693877551003</v>
      </c>
      <c r="K1985" s="3">
        <v>30.612244897958998</v>
      </c>
      <c r="L1985" s="3">
        <v>14.285714285714</v>
      </c>
      <c r="M1985" s="3">
        <v>12.244897959184</v>
      </c>
      <c r="N1985" s="14">
        <v>0</v>
      </c>
    </row>
    <row r="1986" spans="3:14" ht="36" x14ac:dyDescent="0.2">
      <c r="C1986" s="87"/>
      <c r="D1986" s="84"/>
      <c r="E1986" s="1" t="s">
        <v>62</v>
      </c>
      <c r="F1986" s="2"/>
      <c r="G1986" s="60">
        <v>211</v>
      </c>
      <c r="H1986" s="72" t="str">
        <f t="shared" si="33"/>
        <v xml:space="preserve"> </v>
      </c>
      <c r="I1986" s="11">
        <v>2.843601895735</v>
      </c>
      <c r="J1986" s="3">
        <v>27.488151658768</v>
      </c>
      <c r="K1986" s="3">
        <v>34.597156398103998</v>
      </c>
      <c r="L1986" s="3">
        <v>24.644549763033002</v>
      </c>
      <c r="M1986" s="3">
        <v>8.5308056872039995</v>
      </c>
      <c r="N1986" s="8">
        <v>1.895734597156</v>
      </c>
    </row>
    <row r="1987" spans="3:14" ht="24" x14ac:dyDescent="0.2">
      <c r="C1987" s="87"/>
      <c r="D1987" s="84"/>
      <c r="E1987" s="1" t="s">
        <v>63</v>
      </c>
      <c r="F1987" s="2"/>
      <c r="G1987" s="60">
        <v>8</v>
      </c>
      <c r="H1987" s="72" t="str">
        <f t="shared" si="33"/>
        <v>*</v>
      </c>
      <c r="I1987" s="21">
        <v>0</v>
      </c>
      <c r="J1987" s="3">
        <v>37.5</v>
      </c>
      <c r="K1987" s="3">
        <v>50</v>
      </c>
      <c r="L1987" s="7">
        <v>0</v>
      </c>
      <c r="M1987" s="7">
        <v>0</v>
      </c>
      <c r="N1987" s="8">
        <v>12.5</v>
      </c>
    </row>
    <row r="1988" spans="3:14" x14ac:dyDescent="0.2">
      <c r="C1988" s="87"/>
      <c r="D1988" s="84"/>
      <c r="E1988" s="1" t="s">
        <v>64</v>
      </c>
      <c r="F1988" s="2"/>
      <c r="G1988" s="60">
        <v>24</v>
      </c>
      <c r="H1988" s="72" t="str">
        <f t="shared" si="33"/>
        <v>*</v>
      </c>
      <c r="I1988" s="21">
        <v>0</v>
      </c>
      <c r="J1988" s="3">
        <v>8.333333333333</v>
      </c>
      <c r="K1988" s="3">
        <v>33.333333333333002</v>
      </c>
      <c r="L1988" s="3">
        <v>33.333333333333002</v>
      </c>
      <c r="M1988" s="3">
        <v>25</v>
      </c>
      <c r="N1988" s="14">
        <v>0</v>
      </c>
    </row>
    <row r="1989" spans="3:14" x14ac:dyDescent="0.2">
      <c r="C1989" s="87"/>
      <c r="D1989" s="84"/>
      <c r="E1989" s="1" t="s">
        <v>46</v>
      </c>
      <c r="F1989" s="2"/>
      <c r="G1989" s="60">
        <v>17</v>
      </c>
      <c r="H1989" s="72" t="str">
        <f t="shared" si="33"/>
        <v>*</v>
      </c>
      <c r="I1989" s="11">
        <v>11.764705882353001</v>
      </c>
      <c r="J1989" s="3">
        <v>11.764705882353001</v>
      </c>
      <c r="K1989" s="3">
        <v>35.294117647058997</v>
      </c>
      <c r="L1989" s="3">
        <v>11.764705882353001</v>
      </c>
      <c r="M1989" s="3">
        <v>23.529411764706001</v>
      </c>
      <c r="N1989" s="8">
        <v>5.8823529411760003</v>
      </c>
    </row>
    <row r="1990" spans="3:14" x14ac:dyDescent="0.2">
      <c r="C1990" s="87"/>
      <c r="D1990" s="84"/>
      <c r="E1990" s="1" t="s">
        <v>32</v>
      </c>
      <c r="F1990" s="2"/>
      <c r="G1990" s="60">
        <v>5</v>
      </c>
      <c r="H1990" s="72" t="str">
        <f t="shared" si="33"/>
        <v>*</v>
      </c>
      <c r="I1990" s="11">
        <v>20</v>
      </c>
      <c r="J1990" s="3">
        <v>20</v>
      </c>
      <c r="K1990" s="3">
        <v>40</v>
      </c>
      <c r="L1990" s="7">
        <v>0</v>
      </c>
      <c r="M1990" s="3">
        <v>20</v>
      </c>
      <c r="N1990" s="14">
        <v>0</v>
      </c>
    </row>
    <row r="1991" spans="3:14" x14ac:dyDescent="0.2">
      <c r="C1991" s="87"/>
      <c r="D1991" s="84"/>
      <c r="E1991" s="1" t="s">
        <v>65</v>
      </c>
      <c r="F1991" s="2"/>
      <c r="G1991" s="60">
        <v>2121</v>
      </c>
      <c r="H1991" s="72" t="str">
        <f t="shared" si="33"/>
        <v xml:space="preserve"> </v>
      </c>
      <c r="I1991" s="11">
        <v>5.0919377652050004</v>
      </c>
      <c r="J1991" s="3">
        <v>39.981140971240002</v>
      </c>
      <c r="K1991" s="3">
        <v>35.172088637435003</v>
      </c>
      <c r="L1991" s="3">
        <v>13.531353135313999</v>
      </c>
      <c r="M1991" s="3">
        <v>5.7520037718059998</v>
      </c>
      <c r="N1991" s="8">
        <v>0.47147571900000002</v>
      </c>
    </row>
    <row r="1992" spans="3:14" x14ac:dyDescent="0.2">
      <c r="C1992" s="87"/>
      <c r="D1992" s="84"/>
      <c r="E1992" s="1" t="s">
        <v>66</v>
      </c>
      <c r="F1992" s="2"/>
      <c r="G1992" s="60">
        <v>260</v>
      </c>
      <c r="H1992" s="72" t="str">
        <f t="shared" si="33"/>
        <v xml:space="preserve"> </v>
      </c>
      <c r="I1992" s="11">
        <v>3.4615384615379998</v>
      </c>
      <c r="J1992" s="3">
        <v>29.230769230768999</v>
      </c>
      <c r="K1992" s="3">
        <v>33.846153846154003</v>
      </c>
      <c r="L1992" s="3">
        <v>22.692307692307999</v>
      </c>
      <c r="M1992" s="3">
        <v>9.2307692307690008</v>
      </c>
      <c r="N1992" s="8">
        <v>1.538461538462</v>
      </c>
    </row>
    <row r="1993" spans="3:14" ht="24" x14ac:dyDescent="0.2">
      <c r="C1993" s="88" t="s">
        <v>67</v>
      </c>
      <c r="D1993" s="83" t="s">
        <v>17</v>
      </c>
      <c r="E1993" s="6" t="s">
        <v>68</v>
      </c>
      <c r="F1993" s="5"/>
      <c r="G1993" s="59">
        <v>303</v>
      </c>
      <c r="H1993" s="71" t="str">
        <f t="shared" si="33"/>
        <v xml:space="preserve"> </v>
      </c>
      <c r="I1993" s="12">
        <v>8.2508250825079994</v>
      </c>
      <c r="J1993" s="4">
        <v>48.184818481847998</v>
      </c>
      <c r="K1993" s="4">
        <v>29.702970297029999</v>
      </c>
      <c r="L1993" s="4">
        <v>8.9108910891090005</v>
      </c>
      <c r="M1993" s="4">
        <v>4.6204620462049997</v>
      </c>
      <c r="N1993" s="13">
        <v>0.33003300330000002</v>
      </c>
    </row>
    <row r="1994" spans="3:14" ht="36" x14ac:dyDescent="0.2">
      <c r="C1994" s="87"/>
      <c r="D1994" s="84"/>
      <c r="E1994" s="1" t="s">
        <v>69</v>
      </c>
      <c r="F1994" s="2"/>
      <c r="G1994" s="60">
        <v>1347</v>
      </c>
      <c r="H1994" s="72" t="str">
        <f t="shared" si="33"/>
        <v xml:space="preserve"> </v>
      </c>
      <c r="I1994" s="11">
        <v>5.9391239792129999</v>
      </c>
      <c r="J1994" s="3">
        <v>41.351150705271003</v>
      </c>
      <c r="K1994" s="3">
        <v>35.337787676318001</v>
      </c>
      <c r="L1994" s="3">
        <v>12.991833704529</v>
      </c>
      <c r="M1994" s="3">
        <v>3.860430586488</v>
      </c>
      <c r="N1994" s="8">
        <v>0.51967334818099997</v>
      </c>
    </row>
    <row r="1995" spans="3:14" ht="24" x14ac:dyDescent="0.2">
      <c r="C1995" s="87"/>
      <c r="D1995" s="84"/>
      <c r="E1995" s="1" t="s">
        <v>70</v>
      </c>
      <c r="F1995" s="2"/>
      <c r="G1995" s="60">
        <v>596</v>
      </c>
      <c r="H1995" s="72" t="str">
        <f t="shared" si="33"/>
        <v xml:space="preserve"> </v>
      </c>
      <c r="I1995" s="11">
        <v>1.8456375838929999</v>
      </c>
      <c r="J1995" s="3">
        <v>32.046979865772002</v>
      </c>
      <c r="K1995" s="3">
        <v>37.751677852348998</v>
      </c>
      <c r="L1995" s="3">
        <v>18.120805369128</v>
      </c>
      <c r="M1995" s="3">
        <v>9.3959731543620002</v>
      </c>
      <c r="N1995" s="8">
        <v>0.83892617449700002</v>
      </c>
    </row>
    <row r="1996" spans="3:14" ht="24" x14ac:dyDescent="0.2">
      <c r="C1996" s="87"/>
      <c r="D1996" s="84"/>
      <c r="E1996" s="1" t="s">
        <v>71</v>
      </c>
      <c r="F1996" s="2"/>
      <c r="G1996" s="60">
        <v>181</v>
      </c>
      <c r="H1996" s="72" t="str">
        <f t="shared" si="33"/>
        <v xml:space="preserve"> </v>
      </c>
      <c r="I1996" s="11">
        <v>1.657458563536</v>
      </c>
      <c r="J1996" s="3">
        <v>19.889502762431</v>
      </c>
      <c r="K1996" s="3">
        <v>33.149171270718</v>
      </c>
      <c r="L1996" s="3">
        <v>25.414364640883999</v>
      </c>
      <c r="M1996" s="3">
        <v>18.232044198895</v>
      </c>
      <c r="N1996" s="8">
        <v>1.657458563536</v>
      </c>
    </row>
    <row r="1997" spans="3:14" x14ac:dyDescent="0.2">
      <c r="C1997" s="87"/>
      <c r="D1997" s="84"/>
      <c r="E1997" s="1" t="s">
        <v>32</v>
      </c>
      <c r="F1997" s="2"/>
      <c r="G1997" s="60">
        <v>8</v>
      </c>
      <c r="H1997" s="72" t="str">
        <f t="shared" si="33"/>
        <v>*</v>
      </c>
      <c r="I1997" s="11">
        <v>12.5</v>
      </c>
      <c r="J1997" s="3">
        <v>25</v>
      </c>
      <c r="K1997" s="3">
        <v>37.5</v>
      </c>
      <c r="L1997" s="7">
        <v>0</v>
      </c>
      <c r="M1997" s="3">
        <v>25</v>
      </c>
      <c r="N1997" s="14">
        <v>0</v>
      </c>
    </row>
    <row r="1998" spans="3:14" ht="24" x14ac:dyDescent="0.2">
      <c r="C1998" s="88" t="s">
        <v>72</v>
      </c>
      <c r="D1998" s="83" t="s">
        <v>17</v>
      </c>
      <c r="E1998" s="6" t="s">
        <v>73</v>
      </c>
      <c r="F1998" s="5"/>
      <c r="G1998" s="59">
        <v>52</v>
      </c>
      <c r="H1998" s="71" t="str">
        <f t="shared" si="33"/>
        <v xml:space="preserve"> </v>
      </c>
      <c r="I1998" s="12">
        <v>7.6923076923079998</v>
      </c>
      <c r="J1998" s="4">
        <v>32.692307692307999</v>
      </c>
      <c r="K1998" s="4">
        <v>30.769230769231001</v>
      </c>
      <c r="L1998" s="4">
        <v>17.307692307692001</v>
      </c>
      <c r="M1998" s="4">
        <v>11.538461538462</v>
      </c>
      <c r="N1998" s="27">
        <v>0</v>
      </c>
    </row>
    <row r="1999" spans="3:14" ht="36" x14ac:dyDescent="0.2">
      <c r="C1999" s="87"/>
      <c r="D1999" s="84"/>
      <c r="E1999" s="1" t="s">
        <v>74</v>
      </c>
      <c r="F1999" s="2"/>
      <c r="G1999" s="60">
        <v>186</v>
      </c>
      <c r="H1999" s="72" t="str">
        <f t="shared" si="33"/>
        <v xml:space="preserve"> </v>
      </c>
      <c r="I1999" s="11">
        <v>2.1505376344089999</v>
      </c>
      <c r="J1999" s="3">
        <v>31.720430107527001</v>
      </c>
      <c r="K1999" s="3">
        <v>31.182795698924998</v>
      </c>
      <c r="L1999" s="3">
        <v>17.204301075269001</v>
      </c>
      <c r="M1999" s="3">
        <v>16.666666666666998</v>
      </c>
      <c r="N1999" s="8">
        <v>1.0752688172039999</v>
      </c>
    </row>
    <row r="2000" spans="3:14" ht="36" x14ac:dyDescent="0.2">
      <c r="C2000" s="87"/>
      <c r="D2000" s="84"/>
      <c r="E2000" s="1" t="s">
        <v>75</v>
      </c>
      <c r="F2000" s="2"/>
      <c r="G2000" s="60">
        <v>336</v>
      </c>
      <c r="H2000" s="72" t="str">
        <f t="shared" si="33"/>
        <v xml:space="preserve"> </v>
      </c>
      <c r="I2000" s="11">
        <v>3.5714285714290002</v>
      </c>
      <c r="J2000" s="3">
        <v>35.714285714286</v>
      </c>
      <c r="K2000" s="3">
        <v>31.547619047619001</v>
      </c>
      <c r="L2000" s="3">
        <v>19.345238095237999</v>
      </c>
      <c r="M2000" s="3">
        <v>8.9285714285710007</v>
      </c>
      <c r="N2000" s="8">
        <v>0.89285714285700002</v>
      </c>
    </row>
    <row r="2001" spans="3:14" ht="36" x14ac:dyDescent="0.2">
      <c r="C2001" s="87"/>
      <c r="D2001" s="84"/>
      <c r="E2001" s="1" t="s">
        <v>76</v>
      </c>
      <c r="F2001" s="2"/>
      <c r="G2001" s="60">
        <v>411</v>
      </c>
      <c r="H2001" s="72" t="str">
        <f t="shared" si="33"/>
        <v xml:space="preserve"> </v>
      </c>
      <c r="I2001" s="11">
        <v>3.1630170316299999</v>
      </c>
      <c r="J2001" s="3">
        <v>35.036496350364999</v>
      </c>
      <c r="K2001" s="3">
        <v>38.442822384427998</v>
      </c>
      <c r="L2001" s="3">
        <v>16.058394160584001</v>
      </c>
      <c r="M2001" s="3">
        <v>7.0559610705600004</v>
      </c>
      <c r="N2001" s="8">
        <v>0.24330900243299999</v>
      </c>
    </row>
    <row r="2002" spans="3:14" ht="36" x14ac:dyDescent="0.2">
      <c r="C2002" s="87"/>
      <c r="D2002" s="84"/>
      <c r="E2002" s="1" t="s">
        <v>77</v>
      </c>
      <c r="F2002" s="2"/>
      <c r="G2002" s="60">
        <v>425</v>
      </c>
      <c r="H2002" s="72" t="str">
        <f t="shared" si="33"/>
        <v xml:space="preserve"> </v>
      </c>
      <c r="I2002" s="11">
        <v>5.1764705882350004</v>
      </c>
      <c r="J2002" s="3">
        <v>35.058823529412003</v>
      </c>
      <c r="K2002" s="3">
        <v>40.235294117647001</v>
      </c>
      <c r="L2002" s="3">
        <v>14.117647058824</v>
      </c>
      <c r="M2002" s="3">
        <v>5.4117647058819998</v>
      </c>
      <c r="N2002" s="14">
        <v>0</v>
      </c>
    </row>
    <row r="2003" spans="3:14" ht="36" x14ac:dyDescent="0.2">
      <c r="C2003" s="87"/>
      <c r="D2003" s="84"/>
      <c r="E2003" s="1" t="s">
        <v>78</v>
      </c>
      <c r="F2003" s="2"/>
      <c r="G2003" s="60">
        <v>328</v>
      </c>
      <c r="H2003" s="72" t="str">
        <f t="shared" si="33"/>
        <v xml:space="preserve"> </v>
      </c>
      <c r="I2003" s="11">
        <v>3.6585365853659999</v>
      </c>
      <c r="J2003" s="3">
        <v>46.036585365854002</v>
      </c>
      <c r="K2003" s="3">
        <v>35.365853658536999</v>
      </c>
      <c r="L2003" s="3">
        <v>12.195121951220001</v>
      </c>
      <c r="M2003" s="3">
        <v>2.4390243902440001</v>
      </c>
      <c r="N2003" s="8">
        <v>0.30487804878000002</v>
      </c>
    </row>
    <row r="2004" spans="3:14" ht="36" x14ac:dyDescent="0.2">
      <c r="C2004" s="87"/>
      <c r="D2004" s="84"/>
      <c r="E2004" s="1" t="s">
        <v>79</v>
      </c>
      <c r="F2004" s="2"/>
      <c r="G2004" s="60">
        <v>294</v>
      </c>
      <c r="H2004" s="72" t="str">
        <f t="shared" si="33"/>
        <v xml:space="preserve"> </v>
      </c>
      <c r="I2004" s="11">
        <v>7.8231292517010003</v>
      </c>
      <c r="J2004" s="3">
        <v>45.238095238094999</v>
      </c>
      <c r="K2004" s="3">
        <v>30.952380952380999</v>
      </c>
      <c r="L2004" s="3">
        <v>11.904761904761999</v>
      </c>
      <c r="M2004" s="3">
        <v>4.0816326530609999</v>
      </c>
      <c r="N2004" s="14">
        <v>0</v>
      </c>
    </row>
    <row r="2005" spans="3:14" ht="36" x14ac:dyDescent="0.2">
      <c r="C2005" s="87"/>
      <c r="D2005" s="84"/>
      <c r="E2005" s="1" t="s">
        <v>80</v>
      </c>
      <c r="F2005" s="2"/>
      <c r="G2005" s="60">
        <v>194</v>
      </c>
      <c r="H2005" s="72" t="str">
        <f t="shared" si="33"/>
        <v xml:space="preserve"> </v>
      </c>
      <c r="I2005" s="11">
        <v>6.1855670103089997</v>
      </c>
      <c r="J2005" s="3">
        <v>43.814432989690999</v>
      </c>
      <c r="K2005" s="3">
        <v>34.020618556701002</v>
      </c>
      <c r="L2005" s="3">
        <v>13.917525773195999</v>
      </c>
      <c r="M2005" s="3">
        <v>2.0618556701030002</v>
      </c>
      <c r="N2005" s="14">
        <v>0</v>
      </c>
    </row>
    <row r="2006" spans="3:14" ht="36" x14ac:dyDescent="0.2">
      <c r="C2006" s="87"/>
      <c r="D2006" s="84"/>
      <c r="E2006" s="1" t="s">
        <v>81</v>
      </c>
      <c r="F2006" s="2"/>
      <c r="G2006" s="60">
        <v>50</v>
      </c>
      <c r="H2006" s="72" t="str">
        <f t="shared" si="33"/>
        <v xml:space="preserve"> </v>
      </c>
      <c r="I2006" s="11">
        <v>10</v>
      </c>
      <c r="J2006" s="3">
        <v>44</v>
      </c>
      <c r="K2006" s="3">
        <v>40</v>
      </c>
      <c r="L2006" s="3">
        <v>6</v>
      </c>
      <c r="M2006" s="7">
        <v>0</v>
      </c>
      <c r="N2006" s="14">
        <v>0</v>
      </c>
    </row>
    <row r="2007" spans="3:14" ht="24" x14ac:dyDescent="0.2">
      <c r="C2007" s="87"/>
      <c r="D2007" s="84"/>
      <c r="E2007" s="1" t="s">
        <v>82</v>
      </c>
      <c r="F2007" s="2"/>
      <c r="G2007" s="60">
        <v>48</v>
      </c>
      <c r="H2007" s="72" t="str">
        <f t="shared" si="33"/>
        <v>*</v>
      </c>
      <c r="I2007" s="11">
        <v>14.583333333333</v>
      </c>
      <c r="J2007" s="3">
        <v>35.416666666666998</v>
      </c>
      <c r="K2007" s="3">
        <v>37.5</v>
      </c>
      <c r="L2007" s="3">
        <v>10.416666666667</v>
      </c>
      <c r="M2007" s="3">
        <v>2.083333333333</v>
      </c>
      <c r="N2007" s="14">
        <v>0</v>
      </c>
    </row>
    <row r="2008" spans="3:14" x14ac:dyDescent="0.2">
      <c r="C2008" s="87"/>
      <c r="D2008" s="84"/>
      <c r="E2008" s="1" t="s">
        <v>83</v>
      </c>
      <c r="F2008" s="2"/>
      <c r="G2008" s="60">
        <v>46</v>
      </c>
      <c r="H2008" s="72" t="str">
        <f t="shared" si="33"/>
        <v>*</v>
      </c>
      <c r="I2008" s="11">
        <v>4.3478260869570002</v>
      </c>
      <c r="J2008" s="3">
        <v>23.913043478260999</v>
      </c>
      <c r="K2008" s="3">
        <v>34.782608695652002</v>
      </c>
      <c r="L2008" s="3">
        <v>15.217391304348</v>
      </c>
      <c r="M2008" s="3">
        <v>21.739130434783</v>
      </c>
      <c r="N2008" s="14">
        <v>0</v>
      </c>
    </row>
    <row r="2009" spans="3:14" x14ac:dyDescent="0.2">
      <c r="C2009" s="87"/>
      <c r="D2009" s="84"/>
      <c r="E2009" s="1" t="s">
        <v>32</v>
      </c>
      <c r="F2009" s="2"/>
      <c r="G2009" s="60">
        <v>65</v>
      </c>
      <c r="H2009" s="72" t="str">
        <f t="shared" si="33"/>
        <v xml:space="preserve"> </v>
      </c>
      <c r="I2009" s="11">
        <v>6.1538461538459996</v>
      </c>
      <c r="J2009" s="3">
        <v>36.923076923076998</v>
      </c>
      <c r="K2009" s="3">
        <v>27.692307692307999</v>
      </c>
      <c r="L2009" s="3">
        <v>10.769230769230999</v>
      </c>
      <c r="M2009" s="3">
        <v>4.6153846153850004</v>
      </c>
      <c r="N2009" s="8">
        <v>13.846153846153999</v>
      </c>
    </row>
    <row r="2010" spans="3:14" x14ac:dyDescent="0.2">
      <c r="C2010" s="88" t="s">
        <v>84</v>
      </c>
      <c r="D2010" s="83" t="s">
        <v>17</v>
      </c>
      <c r="E2010" s="6" t="s">
        <v>85</v>
      </c>
      <c r="F2010" s="5"/>
      <c r="G2010" s="59">
        <v>315</v>
      </c>
      <c r="H2010" s="71" t="str">
        <f t="shared" si="33"/>
        <v xml:space="preserve"> </v>
      </c>
      <c r="I2010" s="12">
        <v>9.8412698412699999</v>
      </c>
      <c r="J2010" s="4">
        <v>50.476190476189998</v>
      </c>
      <c r="K2010" s="4">
        <v>29.206349206349</v>
      </c>
      <c r="L2010" s="4">
        <v>7.3015873015870003</v>
      </c>
      <c r="M2010" s="4">
        <v>3.1746031746029999</v>
      </c>
      <c r="N2010" s="27">
        <v>0</v>
      </c>
    </row>
    <row r="2011" spans="3:14" x14ac:dyDescent="0.2">
      <c r="C2011" s="87"/>
      <c r="D2011" s="84"/>
      <c r="E2011" s="1" t="s">
        <v>86</v>
      </c>
      <c r="F2011" s="2"/>
      <c r="G2011" s="60">
        <v>493</v>
      </c>
      <c r="H2011" s="72" t="str">
        <f t="shared" si="33"/>
        <v xml:space="preserve"> </v>
      </c>
      <c r="I2011" s="11">
        <v>5.8823529411760003</v>
      </c>
      <c r="J2011" s="3">
        <v>47.058823529412003</v>
      </c>
      <c r="K2011" s="3">
        <v>34.279918864096999</v>
      </c>
      <c r="L2011" s="3">
        <v>10.141987829614999</v>
      </c>
      <c r="M2011" s="3">
        <v>2.2312373225150002</v>
      </c>
      <c r="N2011" s="8">
        <v>0.40567951318500001</v>
      </c>
    </row>
    <row r="2012" spans="3:14" x14ac:dyDescent="0.2">
      <c r="C2012" s="87"/>
      <c r="D2012" s="84"/>
      <c r="E2012" s="1" t="s">
        <v>87</v>
      </c>
      <c r="F2012" s="2"/>
      <c r="G2012" s="60">
        <v>981</v>
      </c>
      <c r="H2012" s="72" t="str">
        <f t="shared" si="33"/>
        <v xml:space="preserve"> </v>
      </c>
      <c r="I2012" s="11">
        <v>4.1794087665650004</v>
      </c>
      <c r="J2012" s="3">
        <v>40.163098878695003</v>
      </c>
      <c r="K2012" s="3">
        <v>36.289500509683997</v>
      </c>
      <c r="L2012" s="3">
        <v>14.678899082569</v>
      </c>
      <c r="M2012" s="3">
        <v>4.4852191641179999</v>
      </c>
      <c r="N2012" s="8">
        <v>0.20387359836899999</v>
      </c>
    </row>
    <row r="2013" spans="3:14" x14ac:dyDescent="0.2">
      <c r="C2013" s="87"/>
      <c r="D2013" s="84"/>
      <c r="E2013" s="1" t="s">
        <v>88</v>
      </c>
      <c r="F2013" s="2"/>
      <c r="G2013" s="60">
        <v>525</v>
      </c>
      <c r="H2013" s="72" t="str">
        <f t="shared" si="33"/>
        <v xml:space="preserve"> </v>
      </c>
      <c r="I2013" s="11">
        <v>3.4285714285709998</v>
      </c>
      <c r="J2013" s="3">
        <v>24.380952380951999</v>
      </c>
      <c r="K2013" s="3">
        <v>38.857142857143003</v>
      </c>
      <c r="L2013" s="3">
        <v>21.333333333333002</v>
      </c>
      <c r="M2013" s="3">
        <v>11.428571428571001</v>
      </c>
      <c r="N2013" s="8">
        <v>0.57142857142900005</v>
      </c>
    </row>
    <row r="2014" spans="3:14" x14ac:dyDescent="0.2">
      <c r="C2014" s="87"/>
      <c r="D2014" s="84"/>
      <c r="E2014" s="1" t="s">
        <v>89</v>
      </c>
      <c r="F2014" s="2"/>
      <c r="G2014" s="60">
        <v>113</v>
      </c>
      <c r="H2014" s="72" t="str">
        <f t="shared" si="33"/>
        <v xml:space="preserve"> </v>
      </c>
      <c r="I2014" s="11">
        <v>0.88495575221199996</v>
      </c>
      <c r="J2014" s="3">
        <v>16.814159292035001</v>
      </c>
      <c r="K2014" s="3">
        <v>29.203539823008999</v>
      </c>
      <c r="L2014" s="3">
        <v>23.893805309735001</v>
      </c>
      <c r="M2014" s="3">
        <v>28.318584070796</v>
      </c>
      <c r="N2014" s="8">
        <v>0.88495575221199996</v>
      </c>
    </row>
    <row r="2015" spans="3:14" x14ac:dyDescent="0.2">
      <c r="C2015" s="87"/>
      <c r="D2015" s="84"/>
      <c r="E2015" s="1" t="s">
        <v>32</v>
      </c>
      <c r="F2015" s="2"/>
      <c r="G2015" s="60">
        <v>8</v>
      </c>
      <c r="H2015" s="72" t="str">
        <f t="shared" si="33"/>
        <v>*</v>
      </c>
      <c r="I2015" s="21">
        <v>0</v>
      </c>
      <c r="J2015" s="7">
        <v>0</v>
      </c>
      <c r="K2015" s="7">
        <v>0</v>
      </c>
      <c r="L2015" s="7">
        <v>0</v>
      </c>
      <c r="M2015" s="7">
        <v>0</v>
      </c>
      <c r="N2015" s="8">
        <v>100</v>
      </c>
    </row>
    <row r="2016" spans="3:14" ht="24" x14ac:dyDescent="0.2">
      <c r="C2016" s="88" t="s">
        <v>90</v>
      </c>
      <c r="D2016" s="83" t="s">
        <v>17</v>
      </c>
      <c r="E2016" s="6" t="s">
        <v>91</v>
      </c>
      <c r="F2016" s="5"/>
      <c r="G2016" s="59">
        <v>608</v>
      </c>
      <c r="H2016" s="71" t="str">
        <f t="shared" si="33"/>
        <v xml:space="preserve"> </v>
      </c>
      <c r="I2016" s="12">
        <v>5.4276315789470004</v>
      </c>
      <c r="J2016" s="4">
        <v>34.539473684211004</v>
      </c>
      <c r="K2016" s="4">
        <v>35.526315789473998</v>
      </c>
      <c r="L2016" s="4">
        <v>16.447368421053</v>
      </c>
      <c r="M2016" s="4">
        <v>7.2368421052630003</v>
      </c>
      <c r="N2016" s="13">
        <v>0.82236842105300001</v>
      </c>
    </row>
    <row r="2017" spans="2:14" ht="24" x14ac:dyDescent="0.2">
      <c r="C2017" s="87"/>
      <c r="D2017" s="84"/>
      <c r="E2017" s="1" t="s">
        <v>92</v>
      </c>
      <c r="F2017" s="2"/>
      <c r="G2017" s="60">
        <v>1036</v>
      </c>
      <c r="H2017" s="72" t="str">
        <f t="shared" si="33"/>
        <v xml:space="preserve"> </v>
      </c>
      <c r="I2017" s="11">
        <v>4.5366795366800003</v>
      </c>
      <c r="J2017" s="3">
        <v>36.679536679537001</v>
      </c>
      <c r="K2017" s="3">
        <v>36.100386100385997</v>
      </c>
      <c r="L2017" s="3">
        <v>15.444015444014999</v>
      </c>
      <c r="M2017" s="3">
        <v>6.563706563707</v>
      </c>
      <c r="N2017" s="8">
        <v>0.67567567567599995</v>
      </c>
    </row>
    <row r="2018" spans="2:14" ht="24" x14ac:dyDescent="0.2">
      <c r="C2018" s="87"/>
      <c r="D2018" s="84"/>
      <c r="E2018" s="1" t="s">
        <v>93</v>
      </c>
      <c r="F2018" s="2"/>
      <c r="G2018" s="60">
        <v>567</v>
      </c>
      <c r="H2018" s="72" t="str">
        <f t="shared" si="33"/>
        <v xml:space="preserve"> </v>
      </c>
      <c r="I2018" s="11">
        <v>5.2910052910049998</v>
      </c>
      <c r="J2018" s="3">
        <v>44.444444444444002</v>
      </c>
      <c r="K2018" s="3">
        <v>33.1569664903</v>
      </c>
      <c r="L2018" s="3">
        <v>11.463844797178</v>
      </c>
      <c r="M2018" s="3">
        <v>5.2910052910049998</v>
      </c>
      <c r="N2018" s="8">
        <v>0.35273368606700001</v>
      </c>
    </row>
    <row r="2019" spans="2:14" x14ac:dyDescent="0.2">
      <c r="C2019" s="87"/>
      <c r="D2019" s="84"/>
      <c r="E2019" s="1" t="s">
        <v>94</v>
      </c>
      <c r="F2019" s="2"/>
      <c r="G2019" s="60">
        <v>224</v>
      </c>
      <c r="H2019" s="72" t="str">
        <f t="shared" si="33"/>
        <v xml:space="preserve"> </v>
      </c>
      <c r="I2019" s="11">
        <v>4.4642857142860004</v>
      </c>
      <c r="J2019" s="3">
        <v>40.178571428570997</v>
      </c>
      <c r="K2019" s="3">
        <v>33.928571428570997</v>
      </c>
      <c r="L2019" s="3">
        <v>13.839285714286</v>
      </c>
      <c r="M2019" s="3">
        <v>6.6964285714290002</v>
      </c>
      <c r="N2019" s="8">
        <v>0.89285714285700002</v>
      </c>
    </row>
    <row r="2020" spans="2:14" x14ac:dyDescent="0.2">
      <c r="C2020" s="88" t="s">
        <v>95</v>
      </c>
      <c r="D2020" s="83" t="s">
        <v>17</v>
      </c>
      <c r="E2020" s="6" t="s">
        <v>96</v>
      </c>
      <c r="F2020" s="5"/>
      <c r="G2020" s="59">
        <v>308</v>
      </c>
      <c r="H2020" s="71" t="str">
        <f t="shared" si="33"/>
        <v xml:space="preserve"> </v>
      </c>
      <c r="I2020" s="12">
        <v>2.5974025974030002</v>
      </c>
      <c r="J2020" s="4">
        <v>40.259740259739999</v>
      </c>
      <c r="K2020" s="4">
        <v>34.415584415584</v>
      </c>
      <c r="L2020" s="4">
        <v>15.909090909091001</v>
      </c>
      <c r="M2020" s="4">
        <v>6.1688311688309998</v>
      </c>
      <c r="N2020" s="13">
        <v>0.64935064935099995</v>
      </c>
    </row>
    <row r="2021" spans="2:14" x14ac:dyDescent="0.2">
      <c r="C2021" s="89"/>
      <c r="D2021" s="84"/>
      <c r="E2021" s="1" t="s">
        <v>97</v>
      </c>
      <c r="F2021" s="2"/>
      <c r="G2021" s="60">
        <v>728</v>
      </c>
      <c r="H2021" s="72" t="str">
        <f t="shared" si="33"/>
        <v xml:space="preserve"> </v>
      </c>
      <c r="I2021" s="11">
        <v>4.3956043956039998</v>
      </c>
      <c r="J2021" s="3">
        <v>37.637362637362997</v>
      </c>
      <c r="K2021" s="3">
        <v>36.263736263736</v>
      </c>
      <c r="L2021" s="3">
        <v>13.598901098901001</v>
      </c>
      <c r="M2021" s="3">
        <v>7.2802197802200004</v>
      </c>
      <c r="N2021" s="8">
        <v>0.82417582417599999</v>
      </c>
    </row>
    <row r="2022" spans="2:14" ht="24" x14ac:dyDescent="0.2">
      <c r="C2022" s="89"/>
      <c r="D2022" s="84"/>
      <c r="E2022" s="1" t="s">
        <v>98</v>
      </c>
      <c r="F2022" s="2"/>
      <c r="G2022" s="60">
        <v>474</v>
      </c>
      <c r="H2022" s="72" t="str">
        <f t="shared" si="33"/>
        <v xml:space="preserve"> </v>
      </c>
      <c r="I2022" s="11">
        <v>5.4852320675110002</v>
      </c>
      <c r="J2022" s="3">
        <v>39.029535864979003</v>
      </c>
      <c r="K2022" s="3">
        <v>34.810126582278002</v>
      </c>
      <c r="L2022" s="3">
        <v>14.978902953585999</v>
      </c>
      <c r="M2022" s="3">
        <v>4.8523206751050001</v>
      </c>
      <c r="N2022" s="8">
        <v>0.84388185654000003</v>
      </c>
    </row>
    <row r="2023" spans="2:14" x14ac:dyDescent="0.2">
      <c r="C2023" s="89"/>
      <c r="D2023" s="84"/>
      <c r="E2023" s="1" t="s">
        <v>99</v>
      </c>
      <c r="F2023" s="2"/>
      <c r="G2023" s="60">
        <v>402</v>
      </c>
      <c r="H2023" s="72" t="str">
        <f t="shared" si="33"/>
        <v xml:space="preserve"> </v>
      </c>
      <c r="I2023" s="11">
        <v>4.9751243781090002</v>
      </c>
      <c r="J2023" s="3">
        <v>39.303482587064998</v>
      </c>
      <c r="K2023" s="3">
        <v>33.582089552238997</v>
      </c>
      <c r="L2023" s="3">
        <v>15.174129353233999</v>
      </c>
      <c r="M2023" s="3">
        <v>6.4676616915420002</v>
      </c>
      <c r="N2023" s="8">
        <v>0.49751243781100002</v>
      </c>
    </row>
    <row r="2024" spans="2:14" x14ac:dyDescent="0.2">
      <c r="C2024" s="89"/>
      <c r="D2024" s="84"/>
      <c r="E2024" s="1" t="s">
        <v>100</v>
      </c>
      <c r="F2024" s="2"/>
      <c r="G2024" s="60">
        <v>231</v>
      </c>
      <c r="H2024" s="72" t="str">
        <f t="shared" si="33"/>
        <v xml:space="preserve"> </v>
      </c>
      <c r="I2024" s="11">
        <v>6.0606060606060002</v>
      </c>
      <c r="J2024" s="3">
        <v>35.064935064935</v>
      </c>
      <c r="K2024" s="3">
        <v>37.662337662337997</v>
      </c>
      <c r="L2024" s="3">
        <v>13.852813852814</v>
      </c>
      <c r="M2024" s="3">
        <v>6.9264069264070001</v>
      </c>
      <c r="N2024" s="8">
        <v>0.43290043290000002</v>
      </c>
    </row>
    <row r="2025" spans="2:14" x14ac:dyDescent="0.2">
      <c r="C2025" s="90"/>
      <c r="D2025" s="85"/>
      <c r="E2025" s="29" t="s">
        <v>101</v>
      </c>
      <c r="F2025" s="28"/>
      <c r="G2025" s="61">
        <v>292</v>
      </c>
      <c r="H2025" s="73" t="str">
        <f t="shared" si="33"/>
        <v xml:space="preserve"> </v>
      </c>
      <c r="I2025" s="35">
        <v>6.8493150684930004</v>
      </c>
      <c r="J2025" s="16">
        <v>37.671232876711997</v>
      </c>
      <c r="K2025" s="16">
        <v>33.219178082192002</v>
      </c>
      <c r="L2025" s="16">
        <v>15.068493150685001</v>
      </c>
      <c r="M2025" s="16">
        <v>6.8493150684930004</v>
      </c>
      <c r="N2025" s="36">
        <v>0.34246575342500002</v>
      </c>
    </row>
    <row r="2026" spans="2:14" x14ac:dyDescent="0.2">
      <c r="G2026" s="62"/>
      <c r="H2026" s="74"/>
    </row>
    <row r="2027" spans="2:14" x14ac:dyDescent="0.2">
      <c r="B2027" s="25" t="str">
        <f xml:space="preserve"> HYPERLINK("#'目次'!B24", "[18]")</f>
        <v>[18]</v>
      </c>
      <c r="C2027" s="17" t="s">
        <v>194</v>
      </c>
      <c r="G2027" s="62"/>
      <c r="H2027" s="74"/>
    </row>
    <row r="2028" spans="2:14" x14ac:dyDescent="0.2">
      <c r="G2028" s="62"/>
      <c r="H2028" s="74"/>
    </row>
    <row r="2029" spans="2:14" x14ac:dyDescent="0.2">
      <c r="G2029" s="62"/>
      <c r="H2029" s="74"/>
    </row>
    <row r="2030" spans="2:14" x14ac:dyDescent="0.2">
      <c r="C2030" s="17" t="s">
        <v>12</v>
      </c>
      <c r="G2030" s="62"/>
      <c r="H2030" s="74"/>
    </row>
    <row r="2031" spans="2:14" ht="36" x14ac:dyDescent="0.2">
      <c r="C2031" s="91"/>
      <c r="D2031" s="92"/>
      <c r="E2031" s="92"/>
      <c r="F2031" s="92"/>
      <c r="G2031" s="56" t="s">
        <v>13</v>
      </c>
      <c r="H2031" s="68"/>
      <c r="I2031" s="22" t="s">
        <v>195</v>
      </c>
      <c r="J2031" s="10" t="s">
        <v>196</v>
      </c>
      <c r="K2031" s="10" t="s">
        <v>197</v>
      </c>
      <c r="L2031" s="10" t="s">
        <v>198</v>
      </c>
      <c r="M2031" s="23" t="s">
        <v>32</v>
      </c>
    </row>
    <row r="2032" spans="2:14" x14ac:dyDescent="0.2">
      <c r="C2032" s="93"/>
      <c r="D2032" s="94"/>
      <c r="E2032" s="94"/>
      <c r="F2032" s="94"/>
      <c r="G2032" s="57"/>
      <c r="H2032" s="69"/>
      <c r="I2032" s="26"/>
      <c r="J2032" s="9"/>
      <c r="K2032" s="9"/>
      <c r="L2032" s="9"/>
      <c r="M2032" s="24"/>
    </row>
    <row r="2033" spans="3:13" x14ac:dyDescent="0.2">
      <c r="C2033" s="31"/>
      <c r="D2033" s="33"/>
      <c r="E2033" s="32" t="s">
        <v>13</v>
      </c>
      <c r="F2033" s="30"/>
      <c r="G2033" s="58">
        <v>2435</v>
      </c>
      <c r="H2033" s="70" t="str">
        <f t="shared" ref="H2033:H2096" si="34">IF(G2033&lt;49,"*"," ")</f>
        <v xml:space="preserve"> </v>
      </c>
      <c r="I2033" s="15">
        <v>14.373716632443999</v>
      </c>
      <c r="J2033" s="15">
        <v>47.104722792608001</v>
      </c>
      <c r="K2033" s="15">
        <v>33.511293634497001</v>
      </c>
      <c r="L2033" s="15">
        <v>3.2032854209449999</v>
      </c>
      <c r="M2033" s="34">
        <v>1.806981519507</v>
      </c>
    </row>
    <row r="2034" spans="3:13" x14ac:dyDescent="0.2">
      <c r="C2034" s="86" t="s">
        <v>16</v>
      </c>
      <c r="D2034" s="83" t="s">
        <v>17</v>
      </c>
      <c r="E2034" s="6" t="s">
        <v>14</v>
      </c>
      <c r="F2034" s="5"/>
      <c r="G2034" s="59">
        <v>1188</v>
      </c>
      <c r="H2034" s="71" t="str">
        <f t="shared" si="34"/>
        <v xml:space="preserve"> </v>
      </c>
      <c r="I2034" s="12">
        <v>13.804713804714</v>
      </c>
      <c r="J2034" s="4">
        <v>52.188552188552002</v>
      </c>
      <c r="K2034" s="4">
        <v>32.575757575757997</v>
      </c>
      <c r="L2034" s="4">
        <v>0.50505050505100002</v>
      </c>
      <c r="M2034" s="13">
        <v>0.92592592592599998</v>
      </c>
    </row>
    <row r="2035" spans="3:13" x14ac:dyDescent="0.2">
      <c r="C2035" s="87"/>
      <c r="D2035" s="84"/>
      <c r="E2035" s="1" t="s">
        <v>15</v>
      </c>
      <c r="F2035" s="2"/>
      <c r="G2035" s="60">
        <v>1247</v>
      </c>
      <c r="H2035" s="72" t="str">
        <f t="shared" si="34"/>
        <v xml:space="preserve"> </v>
      </c>
      <c r="I2035" s="11">
        <v>14.915797914996</v>
      </c>
      <c r="J2035" s="3">
        <v>42.261427425821999</v>
      </c>
      <c r="K2035" s="3">
        <v>34.402566158780999</v>
      </c>
      <c r="L2035" s="3">
        <v>5.7738572574180003</v>
      </c>
      <c r="M2035" s="8">
        <v>2.6463512429830001</v>
      </c>
    </row>
    <row r="2036" spans="3:13" x14ac:dyDescent="0.2">
      <c r="C2036" s="88" t="s">
        <v>18</v>
      </c>
      <c r="D2036" s="88" t="s">
        <v>19</v>
      </c>
      <c r="E2036" s="6" t="s">
        <v>20</v>
      </c>
      <c r="F2036" s="5"/>
      <c r="G2036" s="59">
        <v>386</v>
      </c>
      <c r="H2036" s="71" t="str">
        <f t="shared" si="34"/>
        <v xml:space="preserve"> </v>
      </c>
      <c r="I2036" s="12">
        <v>11.398963730569999</v>
      </c>
      <c r="J2036" s="4">
        <v>53.626943005180998</v>
      </c>
      <c r="K2036" s="4">
        <v>32.383419689119002</v>
      </c>
      <c r="L2036" s="4">
        <v>2.0725388601039998</v>
      </c>
      <c r="M2036" s="13">
        <v>0.51813471502599995</v>
      </c>
    </row>
    <row r="2037" spans="3:13" x14ac:dyDescent="0.2">
      <c r="C2037" s="87"/>
      <c r="D2037" s="89"/>
      <c r="E2037" s="1" t="s">
        <v>21</v>
      </c>
      <c r="F2037" s="2"/>
      <c r="G2037" s="60">
        <v>484</v>
      </c>
      <c r="H2037" s="72" t="str">
        <f t="shared" si="34"/>
        <v xml:space="preserve"> </v>
      </c>
      <c r="I2037" s="11">
        <v>14.256198347107</v>
      </c>
      <c r="J2037" s="3">
        <v>50.413223140496001</v>
      </c>
      <c r="K2037" s="3">
        <v>33.471074380165</v>
      </c>
      <c r="L2037" s="3">
        <v>1.0330578512399999</v>
      </c>
      <c r="M2037" s="8">
        <v>0.82644628099200002</v>
      </c>
    </row>
    <row r="2038" spans="3:13" x14ac:dyDescent="0.2">
      <c r="C2038" s="87"/>
      <c r="D2038" s="89"/>
      <c r="E2038" s="1" t="s">
        <v>22</v>
      </c>
      <c r="F2038" s="2"/>
      <c r="G2038" s="60">
        <v>626</v>
      </c>
      <c r="H2038" s="72" t="str">
        <f t="shared" si="34"/>
        <v xml:space="preserve"> </v>
      </c>
      <c r="I2038" s="11">
        <v>15.175718849840001</v>
      </c>
      <c r="J2038" s="3">
        <v>47.603833865814998</v>
      </c>
      <c r="K2038" s="3">
        <v>33.386581469649002</v>
      </c>
      <c r="L2038" s="3">
        <v>2.076677316294</v>
      </c>
      <c r="M2038" s="8">
        <v>1.757188498403</v>
      </c>
    </row>
    <row r="2039" spans="3:13" x14ac:dyDescent="0.2">
      <c r="C2039" s="87"/>
      <c r="D2039" s="89"/>
      <c r="E2039" s="1" t="s">
        <v>23</v>
      </c>
      <c r="F2039" s="2"/>
      <c r="G2039" s="60">
        <v>400</v>
      </c>
      <c r="H2039" s="72" t="str">
        <f t="shared" si="34"/>
        <v xml:space="preserve"> </v>
      </c>
      <c r="I2039" s="11">
        <v>17.25</v>
      </c>
      <c r="J2039" s="3">
        <v>47.5</v>
      </c>
      <c r="K2039" s="3">
        <v>31</v>
      </c>
      <c r="L2039" s="3">
        <v>2</v>
      </c>
      <c r="M2039" s="8">
        <v>2.25</v>
      </c>
    </row>
    <row r="2040" spans="3:13" x14ac:dyDescent="0.2">
      <c r="C2040" s="87"/>
      <c r="D2040" s="89"/>
      <c r="E2040" s="1" t="s">
        <v>24</v>
      </c>
      <c r="F2040" s="2"/>
      <c r="G2040" s="60">
        <v>539</v>
      </c>
      <c r="H2040" s="72" t="str">
        <f t="shared" si="34"/>
        <v xml:space="preserve"> </v>
      </c>
      <c r="I2040" s="11">
        <v>13.543599257885001</v>
      </c>
      <c r="J2040" s="3">
        <v>38.589981447124003</v>
      </c>
      <c r="K2040" s="3">
        <v>36.363636363635997</v>
      </c>
      <c r="L2040" s="3">
        <v>8.1632653061219997</v>
      </c>
      <c r="M2040" s="8">
        <v>3.3395176252319998</v>
      </c>
    </row>
    <row r="2041" spans="3:13" x14ac:dyDescent="0.2">
      <c r="C2041" s="87"/>
      <c r="D2041" s="89"/>
      <c r="E2041" s="1" t="s">
        <v>25</v>
      </c>
      <c r="F2041" s="2"/>
      <c r="G2041" s="60">
        <v>2049</v>
      </c>
      <c r="H2041" s="72" t="str">
        <f t="shared" si="34"/>
        <v xml:space="preserve"> </v>
      </c>
      <c r="I2041" s="11">
        <v>14.934114202050001</v>
      </c>
      <c r="J2041" s="3">
        <v>45.876037091264003</v>
      </c>
      <c r="K2041" s="3">
        <v>33.723767691557001</v>
      </c>
      <c r="L2041" s="3">
        <v>3.4163006344559999</v>
      </c>
      <c r="M2041" s="8">
        <v>2.0497803806729999</v>
      </c>
    </row>
    <row r="2042" spans="3:13" x14ac:dyDescent="0.2">
      <c r="C2042" s="87"/>
      <c r="D2042" s="89"/>
      <c r="E2042" s="1" t="s">
        <v>26</v>
      </c>
      <c r="F2042" s="2"/>
      <c r="G2042" s="60">
        <v>939</v>
      </c>
      <c r="H2042" s="72" t="str">
        <f t="shared" si="34"/>
        <v xml:space="preserve"> </v>
      </c>
      <c r="I2042" s="11">
        <v>15.122470713525001</v>
      </c>
      <c r="J2042" s="3">
        <v>42.385516506922002</v>
      </c>
      <c r="K2042" s="3">
        <v>34.078807241747</v>
      </c>
      <c r="L2042" s="3">
        <v>5.5378061767839997</v>
      </c>
      <c r="M2042" s="8">
        <v>2.8753993610220001</v>
      </c>
    </row>
    <row r="2043" spans="3:13" x14ac:dyDescent="0.2">
      <c r="C2043" s="87"/>
      <c r="D2043" s="88" t="s">
        <v>14</v>
      </c>
      <c r="E2043" s="6" t="s">
        <v>20</v>
      </c>
      <c r="F2043" s="5"/>
      <c r="G2043" s="59">
        <v>204</v>
      </c>
      <c r="H2043" s="71" t="str">
        <f t="shared" si="34"/>
        <v xml:space="preserve"> </v>
      </c>
      <c r="I2043" s="12">
        <v>9.3137254901959992</v>
      </c>
      <c r="J2043" s="4">
        <v>53.921568627451002</v>
      </c>
      <c r="K2043" s="4">
        <v>36.764705882352999</v>
      </c>
      <c r="L2043" s="20">
        <v>0</v>
      </c>
      <c r="M2043" s="27">
        <v>0</v>
      </c>
    </row>
    <row r="2044" spans="3:13" x14ac:dyDescent="0.2">
      <c r="C2044" s="87"/>
      <c r="D2044" s="89"/>
      <c r="E2044" s="1" t="s">
        <v>21</v>
      </c>
      <c r="F2044" s="2"/>
      <c r="G2044" s="60">
        <v>254</v>
      </c>
      <c r="H2044" s="72" t="str">
        <f t="shared" si="34"/>
        <v xml:space="preserve"> </v>
      </c>
      <c r="I2044" s="11">
        <v>10.629921259843</v>
      </c>
      <c r="J2044" s="3">
        <v>55.905511811023999</v>
      </c>
      <c r="K2044" s="3">
        <v>33.070866141731997</v>
      </c>
      <c r="L2044" s="7">
        <v>0</v>
      </c>
      <c r="M2044" s="8">
        <v>0.39370078740199999</v>
      </c>
    </row>
    <row r="2045" spans="3:13" x14ac:dyDescent="0.2">
      <c r="C2045" s="87"/>
      <c r="D2045" s="89"/>
      <c r="E2045" s="1" t="s">
        <v>22</v>
      </c>
      <c r="F2045" s="2"/>
      <c r="G2045" s="60">
        <v>311</v>
      </c>
      <c r="H2045" s="72" t="str">
        <f t="shared" si="34"/>
        <v xml:space="preserve"> </v>
      </c>
      <c r="I2045" s="11">
        <v>16.077170418005998</v>
      </c>
      <c r="J2045" s="3">
        <v>52.411575562701003</v>
      </c>
      <c r="K2045" s="3">
        <v>30.225080385851999</v>
      </c>
      <c r="L2045" s="3">
        <v>0.32154340836</v>
      </c>
      <c r="M2045" s="8">
        <v>0.96463022507999996</v>
      </c>
    </row>
    <row r="2046" spans="3:13" x14ac:dyDescent="0.2">
      <c r="C2046" s="87"/>
      <c r="D2046" s="89"/>
      <c r="E2046" s="1" t="s">
        <v>23</v>
      </c>
      <c r="F2046" s="2"/>
      <c r="G2046" s="60">
        <v>202</v>
      </c>
      <c r="H2046" s="72" t="str">
        <f t="shared" si="34"/>
        <v xml:space="preserve"> </v>
      </c>
      <c r="I2046" s="11">
        <v>14.851485148515</v>
      </c>
      <c r="J2046" s="3">
        <v>50.495049504950003</v>
      </c>
      <c r="K2046" s="3">
        <v>33.168316831683001</v>
      </c>
      <c r="L2046" s="3">
        <v>0.49504950495</v>
      </c>
      <c r="M2046" s="8">
        <v>0.99009900990099997</v>
      </c>
    </row>
    <row r="2047" spans="3:13" x14ac:dyDescent="0.2">
      <c r="C2047" s="87"/>
      <c r="D2047" s="89"/>
      <c r="E2047" s="1" t="s">
        <v>24</v>
      </c>
      <c r="F2047" s="2"/>
      <c r="G2047" s="60">
        <v>217</v>
      </c>
      <c r="H2047" s="72" t="str">
        <f t="shared" si="34"/>
        <v xml:space="preserve"> </v>
      </c>
      <c r="I2047" s="11">
        <v>17.511520737327</v>
      </c>
      <c r="J2047" s="3">
        <v>47.465437788018001</v>
      </c>
      <c r="K2047" s="3">
        <v>30.875576036866001</v>
      </c>
      <c r="L2047" s="3">
        <v>1.8433179723499999</v>
      </c>
      <c r="M2047" s="8">
        <v>2.3041474654380001</v>
      </c>
    </row>
    <row r="2048" spans="3:13" x14ac:dyDescent="0.2">
      <c r="C2048" s="87"/>
      <c r="D2048" s="89"/>
      <c r="E2048" s="1" t="s">
        <v>25</v>
      </c>
      <c r="F2048" s="2"/>
      <c r="G2048" s="60">
        <v>984</v>
      </c>
      <c r="H2048" s="72" t="str">
        <f t="shared" si="34"/>
        <v xml:space="preserve"> </v>
      </c>
      <c r="I2048" s="11">
        <v>14.735772357724001</v>
      </c>
      <c r="J2048" s="3">
        <v>51.829268292682997</v>
      </c>
      <c r="K2048" s="3">
        <v>31.707317073171001</v>
      </c>
      <c r="L2048" s="3">
        <v>0.60975609756100002</v>
      </c>
      <c r="M2048" s="8">
        <v>1.117886178862</v>
      </c>
    </row>
    <row r="2049" spans="3:13" x14ac:dyDescent="0.2">
      <c r="C2049" s="87"/>
      <c r="D2049" s="89"/>
      <c r="E2049" s="1" t="s">
        <v>26</v>
      </c>
      <c r="F2049" s="2"/>
      <c r="G2049" s="60">
        <v>419</v>
      </c>
      <c r="H2049" s="72" t="str">
        <f t="shared" si="34"/>
        <v xml:space="preserve"> </v>
      </c>
      <c r="I2049" s="11">
        <v>16.229116945106998</v>
      </c>
      <c r="J2049" s="3">
        <v>48.926014319808999</v>
      </c>
      <c r="K2049" s="3">
        <v>31.980906921241001</v>
      </c>
      <c r="L2049" s="3">
        <v>1.193317422434</v>
      </c>
      <c r="M2049" s="8">
        <v>1.670644391408</v>
      </c>
    </row>
    <row r="2050" spans="3:13" x14ac:dyDescent="0.2">
      <c r="C2050" s="87"/>
      <c r="D2050" s="88" t="s">
        <v>15</v>
      </c>
      <c r="E2050" s="6" t="s">
        <v>20</v>
      </c>
      <c r="F2050" s="5"/>
      <c r="G2050" s="59">
        <v>182</v>
      </c>
      <c r="H2050" s="71" t="str">
        <f t="shared" si="34"/>
        <v xml:space="preserve"> </v>
      </c>
      <c r="I2050" s="12">
        <v>13.736263736264</v>
      </c>
      <c r="J2050" s="4">
        <v>53.296703296703001</v>
      </c>
      <c r="K2050" s="4">
        <v>27.472527472526998</v>
      </c>
      <c r="L2050" s="4">
        <v>4.3956043956039998</v>
      </c>
      <c r="M2050" s="13">
        <v>1.098901098901</v>
      </c>
    </row>
    <row r="2051" spans="3:13" x14ac:dyDescent="0.2">
      <c r="C2051" s="87"/>
      <c r="D2051" s="89"/>
      <c r="E2051" s="1" t="s">
        <v>21</v>
      </c>
      <c r="F2051" s="2"/>
      <c r="G2051" s="60">
        <v>230</v>
      </c>
      <c r="H2051" s="72" t="str">
        <f t="shared" si="34"/>
        <v xml:space="preserve"> </v>
      </c>
      <c r="I2051" s="11">
        <v>18.260869565217</v>
      </c>
      <c r="J2051" s="3">
        <v>44.347826086956999</v>
      </c>
      <c r="K2051" s="3">
        <v>33.913043478261002</v>
      </c>
      <c r="L2051" s="3">
        <v>2.1739130434780001</v>
      </c>
      <c r="M2051" s="8">
        <v>1.3043478260870001</v>
      </c>
    </row>
    <row r="2052" spans="3:13" x14ac:dyDescent="0.2">
      <c r="C2052" s="87"/>
      <c r="D2052" s="89"/>
      <c r="E2052" s="1" t="s">
        <v>22</v>
      </c>
      <c r="F2052" s="2"/>
      <c r="G2052" s="60">
        <v>315</v>
      </c>
      <c r="H2052" s="72" t="str">
        <f t="shared" si="34"/>
        <v xml:space="preserve"> </v>
      </c>
      <c r="I2052" s="11">
        <v>14.285714285714</v>
      </c>
      <c r="J2052" s="3">
        <v>42.857142857143003</v>
      </c>
      <c r="K2052" s="3">
        <v>36.507936507937004</v>
      </c>
      <c r="L2052" s="3">
        <v>3.8095238095239998</v>
      </c>
      <c r="M2052" s="8">
        <v>2.5396825396830001</v>
      </c>
    </row>
    <row r="2053" spans="3:13" x14ac:dyDescent="0.2">
      <c r="C2053" s="87"/>
      <c r="D2053" s="89"/>
      <c r="E2053" s="1" t="s">
        <v>23</v>
      </c>
      <c r="F2053" s="2"/>
      <c r="G2053" s="60">
        <v>198</v>
      </c>
      <c r="H2053" s="72" t="str">
        <f t="shared" si="34"/>
        <v xml:space="preserve"> </v>
      </c>
      <c r="I2053" s="11">
        <v>19.696969696970001</v>
      </c>
      <c r="J2053" s="3">
        <v>44.444444444444002</v>
      </c>
      <c r="K2053" s="3">
        <v>28.787878787878999</v>
      </c>
      <c r="L2053" s="3">
        <v>3.535353535354</v>
      </c>
      <c r="M2053" s="8">
        <v>3.535353535354</v>
      </c>
    </row>
    <row r="2054" spans="3:13" x14ac:dyDescent="0.2">
      <c r="C2054" s="87"/>
      <c r="D2054" s="89"/>
      <c r="E2054" s="1" t="s">
        <v>24</v>
      </c>
      <c r="F2054" s="2"/>
      <c r="G2054" s="60">
        <v>322</v>
      </c>
      <c r="H2054" s="72" t="str">
        <f t="shared" si="34"/>
        <v xml:space="preserve"> </v>
      </c>
      <c r="I2054" s="11">
        <v>10.869565217390999</v>
      </c>
      <c r="J2054" s="3">
        <v>32.608695652173999</v>
      </c>
      <c r="K2054" s="3">
        <v>40.062111801241997</v>
      </c>
      <c r="L2054" s="3">
        <v>12.422360248446999</v>
      </c>
      <c r="M2054" s="8">
        <v>4.037267080745</v>
      </c>
    </row>
    <row r="2055" spans="3:13" x14ac:dyDescent="0.2">
      <c r="C2055" s="87"/>
      <c r="D2055" s="89"/>
      <c r="E2055" s="1" t="s">
        <v>25</v>
      </c>
      <c r="F2055" s="2"/>
      <c r="G2055" s="60">
        <v>1065</v>
      </c>
      <c r="H2055" s="72" t="str">
        <f t="shared" si="34"/>
        <v xml:space="preserve"> </v>
      </c>
      <c r="I2055" s="11">
        <v>15.117370892019</v>
      </c>
      <c r="J2055" s="3">
        <v>40.375586854460003</v>
      </c>
      <c r="K2055" s="3">
        <v>35.586854460094003</v>
      </c>
      <c r="L2055" s="3">
        <v>6.0093896713620003</v>
      </c>
      <c r="M2055" s="8">
        <v>2.9107981220660002</v>
      </c>
    </row>
    <row r="2056" spans="3:13" x14ac:dyDescent="0.2">
      <c r="C2056" s="87"/>
      <c r="D2056" s="89"/>
      <c r="E2056" s="1" t="s">
        <v>26</v>
      </c>
      <c r="F2056" s="2"/>
      <c r="G2056" s="60">
        <v>520</v>
      </c>
      <c r="H2056" s="72" t="str">
        <f t="shared" si="34"/>
        <v xml:space="preserve"> </v>
      </c>
      <c r="I2056" s="11">
        <v>14.230769230769001</v>
      </c>
      <c r="J2056" s="3">
        <v>37.115384615384997</v>
      </c>
      <c r="K2056" s="3">
        <v>35.769230769231001</v>
      </c>
      <c r="L2056" s="3">
        <v>9.0384615384620002</v>
      </c>
      <c r="M2056" s="8">
        <v>3.8461538461539999</v>
      </c>
    </row>
    <row r="2057" spans="3:13" x14ac:dyDescent="0.2">
      <c r="C2057" s="88" t="s">
        <v>27</v>
      </c>
      <c r="D2057" s="88" t="s">
        <v>19</v>
      </c>
      <c r="E2057" s="6" t="s">
        <v>28</v>
      </c>
      <c r="F2057" s="5"/>
      <c r="G2057" s="59">
        <v>147</v>
      </c>
      <c r="H2057" s="71" t="str">
        <f t="shared" si="34"/>
        <v xml:space="preserve"> </v>
      </c>
      <c r="I2057" s="12">
        <v>6.1224489795919999</v>
      </c>
      <c r="J2057" s="4">
        <v>36.734693877551003</v>
      </c>
      <c r="K2057" s="4">
        <v>51.700680272108997</v>
      </c>
      <c r="L2057" s="4">
        <v>4.0816326530609999</v>
      </c>
      <c r="M2057" s="13">
        <v>1.360544217687</v>
      </c>
    </row>
    <row r="2058" spans="3:13" ht="24" x14ac:dyDescent="0.2">
      <c r="C2058" s="87"/>
      <c r="D2058" s="89"/>
      <c r="E2058" s="1" t="s">
        <v>29</v>
      </c>
      <c r="F2058" s="2"/>
      <c r="G2058" s="60">
        <v>1706</v>
      </c>
      <c r="H2058" s="72" t="str">
        <f t="shared" si="34"/>
        <v xml:space="preserve"> </v>
      </c>
      <c r="I2058" s="11">
        <v>14.771395076201999</v>
      </c>
      <c r="J2058" s="3">
        <v>50.703399765533</v>
      </c>
      <c r="K2058" s="3">
        <v>30.832356389215001</v>
      </c>
      <c r="L2058" s="3">
        <v>2.1688159437280001</v>
      </c>
      <c r="M2058" s="8">
        <v>1.5240328253219999</v>
      </c>
    </row>
    <row r="2059" spans="3:13" ht="24" x14ac:dyDescent="0.2">
      <c r="C2059" s="87"/>
      <c r="D2059" s="89"/>
      <c r="E2059" s="1" t="s">
        <v>30</v>
      </c>
      <c r="F2059" s="2"/>
      <c r="G2059" s="60">
        <v>137</v>
      </c>
      <c r="H2059" s="72" t="str">
        <f t="shared" si="34"/>
        <v xml:space="preserve"> </v>
      </c>
      <c r="I2059" s="11">
        <v>16.788321167883002</v>
      </c>
      <c r="J2059" s="3">
        <v>47.445255474452999</v>
      </c>
      <c r="K2059" s="3">
        <v>35.036496350364999</v>
      </c>
      <c r="L2059" s="3">
        <v>0.72992700729899995</v>
      </c>
      <c r="M2059" s="14">
        <v>0</v>
      </c>
    </row>
    <row r="2060" spans="3:13" ht="24" x14ac:dyDescent="0.2">
      <c r="C2060" s="87"/>
      <c r="D2060" s="89"/>
      <c r="E2060" s="1" t="s">
        <v>31</v>
      </c>
      <c r="F2060" s="2"/>
      <c r="G2060" s="60">
        <v>440</v>
      </c>
      <c r="H2060" s="72" t="str">
        <f t="shared" si="34"/>
        <v xml:space="preserve"> </v>
      </c>
      <c r="I2060" s="11">
        <v>15</v>
      </c>
      <c r="J2060" s="3">
        <v>36.818181818181998</v>
      </c>
      <c r="K2060" s="3">
        <v>36.818181818181998</v>
      </c>
      <c r="L2060" s="3">
        <v>7.7272727272730002</v>
      </c>
      <c r="M2060" s="8">
        <v>3.636363636364</v>
      </c>
    </row>
    <row r="2061" spans="3:13" x14ac:dyDescent="0.2">
      <c r="C2061" s="87"/>
      <c r="D2061" s="89"/>
      <c r="E2061" s="1" t="s">
        <v>32</v>
      </c>
      <c r="F2061" s="2"/>
      <c r="G2061" s="60">
        <v>5</v>
      </c>
      <c r="H2061" s="72" t="str">
        <f t="shared" si="34"/>
        <v>*</v>
      </c>
      <c r="I2061" s="21">
        <v>0</v>
      </c>
      <c r="J2061" s="3">
        <v>20</v>
      </c>
      <c r="K2061" s="3">
        <v>80</v>
      </c>
      <c r="L2061" s="7">
        <v>0</v>
      </c>
      <c r="M2061" s="14">
        <v>0</v>
      </c>
    </row>
    <row r="2062" spans="3:13" x14ac:dyDescent="0.2">
      <c r="C2062" s="87"/>
      <c r="D2062" s="88" t="s">
        <v>14</v>
      </c>
      <c r="E2062" s="6" t="s">
        <v>28</v>
      </c>
      <c r="F2062" s="5"/>
      <c r="G2062" s="59">
        <v>95</v>
      </c>
      <c r="H2062" s="71" t="str">
        <f t="shared" si="34"/>
        <v xml:space="preserve"> </v>
      </c>
      <c r="I2062" s="12">
        <v>6.3157894736840001</v>
      </c>
      <c r="J2062" s="4">
        <v>29.473684210525999</v>
      </c>
      <c r="K2062" s="4">
        <v>60</v>
      </c>
      <c r="L2062" s="4">
        <v>2.1052631578950001</v>
      </c>
      <c r="M2062" s="13">
        <v>2.1052631578950001</v>
      </c>
    </row>
    <row r="2063" spans="3:13" ht="24" x14ac:dyDescent="0.2">
      <c r="C2063" s="87"/>
      <c r="D2063" s="89"/>
      <c r="E2063" s="1" t="s">
        <v>29</v>
      </c>
      <c r="F2063" s="2"/>
      <c r="G2063" s="60">
        <v>953</v>
      </c>
      <c r="H2063" s="72" t="str">
        <f t="shared" si="34"/>
        <v xml:space="preserve"> </v>
      </c>
      <c r="I2063" s="11">
        <v>13.746065057712</v>
      </c>
      <c r="J2063" s="3">
        <v>55.508919202518001</v>
      </c>
      <c r="K2063" s="3">
        <v>29.695697796432</v>
      </c>
      <c r="L2063" s="3">
        <v>0.41972717733499998</v>
      </c>
      <c r="M2063" s="8">
        <v>0.62959076600200004</v>
      </c>
    </row>
    <row r="2064" spans="3:13" ht="24" x14ac:dyDescent="0.2">
      <c r="C2064" s="87"/>
      <c r="D2064" s="89"/>
      <c r="E2064" s="1" t="s">
        <v>30</v>
      </c>
      <c r="F2064" s="2"/>
      <c r="G2064" s="60">
        <v>60</v>
      </c>
      <c r="H2064" s="72" t="str">
        <f t="shared" si="34"/>
        <v xml:space="preserve"> </v>
      </c>
      <c r="I2064" s="11">
        <v>20</v>
      </c>
      <c r="J2064" s="3">
        <v>45</v>
      </c>
      <c r="K2064" s="3">
        <v>35</v>
      </c>
      <c r="L2064" s="7">
        <v>0</v>
      </c>
      <c r="M2064" s="14">
        <v>0</v>
      </c>
    </row>
    <row r="2065" spans="3:13" ht="24" x14ac:dyDescent="0.2">
      <c r="C2065" s="87"/>
      <c r="D2065" s="89"/>
      <c r="E2065" s="1" t="s">
        <v>31</v>
      </c>
      <c r="F2065" s="2"/>
      <c r="G2065" s="60">
        <v>77</v>
      </c>
      <c r="H2065" s="72" t="str">
        <f t="shared" si="34"/>
        <v xml:space="preserve"> </v>
      </c>
      <c r="I2065" s="11">
        <v>19.480519480519</v>
      </c>
      <c r="J2065" s="3">
        <v>45.454545454544999</v>
      </c>
      <c r="K2065" s="3">
        <v>31.168831168831002</v>
      </c>
      <c r="L2065" s="7">
        <v>0</v>
      </c>
      <c r="M2065" s="8">
        <v>3.896103896104</v>
      </c>
    </row>
    <row r="2066" spans="3:13" x14ac:dyDescent="0.2">
      <c r="C2066" s="87"/>
      <c r="D2066" s="89"/>
      <c r="E2066" s="1" t="s">
        <v>32</v>
      </c>
      <c r="F2066" s="2"/>
      <c r="G2066" s="60">
        <v>3</v>
      </c>
      <c r="H2066" s="72" t="str">
        <f t="shared" si="34"/>
        <v>*</v>
      </c>
      <c r="I2066" s="21">
        <v>0</v>
      </c>
      <c r="J2066" s="3">
        <v>33.333333333333002</v>
      </c>
      <c r="K2066" s="3">
        <v>66.666666666666998</v>
      </c>
      <c r="L2066" s="7">
        <v>0</v>
      </c>
      <c r="M2066" s="14">
        <v>0</v>
      </c>
    </row>
    <row r="2067" spans="3:13" x14ac:dyDescent="0.2">
      <c r="C2067" s="87"/>
      <c r="D2067" s="88" t="s">
        <v>15</v>
      </c>
      <c r="E2067" s="6" t="s">
        <v>28</v>
      </c>
      <c r="F2067" s="5"/>
      <c r="G2067" s="59">
        <v>52</v>
      </c>
      <c r="H2067" s="71" t="str">
        <f t="shared" si="34"/>
        <v xml:space="preserve"> </v>
      </c>
      <c r="I2067" s="12">
        <v>5.7692307692310001</v>
      </c>
      <c r="J2067" s="4">
        <v>50</v>
      </c>
      <c r="K2067" s="4">
        <v>36.538461538462002</v>
      </c>
      <c r="L2067" s="4">
        <v>7.6923076923079998</v>
      </c>
      <c r="M2067" s="27">
        <v>0</v>
      </c>
    </row>
    <row r="2068" spans="3:13" ht="24" x14ac:dyDescent="0.2">
      <c r="C2068" s="87"/>
      <c r="D2068" s="89"/>
      <c r="E2068" s="1" t="s">
        <v>29</v>
      </c>
      <c r="F2068" s="2"/>
      <c r="G2068" s="60">
        <v>753</v>
      </c>
      <c r="H2068" s="72" t="str">
        <f t="shared" si="34"/>
        <v xml:space="preserve"> </v>
      </c>
      <c r="I2068" s="11">
        <v>16.069057104913998</v>
      </c>
      <c r="J2068" s="3">
        <v>44.621513944222997</v>
      </c>
      <c r="K2068" s="3">
        <v>32.270916334661003</v>
      </c>
      <c r="L2068" s="3">
        <v>4.3824701195219999</v>
      </c>
      <c r="M2068" s="8">
        <v>2.65604249668</v>
      </c>
    </row>
    <row r="2069" spans="3:13" ht="24" x14ac:dyDescent="0.2">
      <c r="C2069" s="87"/>
      <c r="D2069" s="89"/>
      <c r="E2069" s="1" t="s">
        <v>30</v>
      </c>
      <c r="F2069" s="2"/>
      <c r="G2069" s="60">
        <v>77</v>
      </c>
      <c r="H2069" s="72" t="str">
        <f t="shared" si="34"/>
        <v xml:space="preserve"> </v>
      </c>
      <c r="I2069" s="11">
        <v>14.285714285714</v>
      </c>
      <c r="J2069" s="3">
        <v>49.350649350649</v>
      </c>
      <c r="K2069" s="3">
        <v>35.064935064935</v>
      </c>
      <c r="L2069" s="3">
        <v>1.298701298701</v>
      </c>
      <c r="M2069" s="14">
        <v>0</v>
      </c>
    </row>
    <row r="2070" spans="3:13" ht="24" x14ac:dyDescent="0.2">
      <c r="C2070" s="87"/>
      <c r="D2070" s="89"/>
      <c r="E2070" s="1" t="s">
        <v>31</v>
      </c>
      <c r="F2070" s="2"/>
      <c r="G2070" s="60">
        <v>363</v>
      </c>
      <c r="H2070" s="72" t="str">
        <f t="shared" si="34"/>
        <v xml:space="preserve"> </v>
      </c>
      <c r="I2070" s="11">
        <v>14.04958677686</v>
      </c>
      <c r="J2070" s="3">
        <v>34.986225895316998</v>
      </c>
      <c r="K2070" s="3">
        <v>38.016528925620001</v>
      </c>
      <c r="L2070" s="3">
        <v>9.3663911845730006</v>
      </c>
      <c r="M2070" s="8">
        <v>3.5812672176309999</v>
      </c>
    </row>
    <row r="2071" spans="3:13" x14ac:dyDescent="0.2">
      <c r="C2071" s="87"/>
      <c r="D2071" s="89"/>
      <c r="E2071" s="1" t="s">
        <v>32</v>
      </c>
      <c r="F2071" s="2"/>
      <c r="G2071" s="60">
        <v>2</v>
      </c>
      <c r="H2071" s="72" t="str">
        <f t="shared" si="34"/>
        <v>*</v>
      </c>
      <c r="I2071" s="21">
        <v>0</v>
      </c>
      <c r="J2071" s="7">
        <v>0</v>
      </c>
      <c r="K2071" s="3">
        <v>100</v>
      </c>
      <c r="L2071" s="7">
        <v>0</v>
      </c>
      <c r="M2071" s="14">
        <v>0</v>
      </c>
    </row>
    <row r="2072" spans="3:13" x14ac:dyDescent="0.2">
      <c r="C2072" s="88" t="s">
        <v>33</v>
      </c>
      <c r="D2072" s="83" t="s">
        <v>17</v>
      </c>
      <c r="E2072" s="6" t="s">
        <v>34</v>
      </c>
      <c r="F2072" s="5"/>
      <c r="G2072" s="59">
        <v>341</v>
      </c>
      <c r="H2072" s="71" t="str">
        <f t="shared" si="34"/>
        <v xml:space="preserve"> </v>
      </c>
      <c r="I2072" s="12">
        <v>14.66275659824</v>
      </c>
      <c r="J2072" s="4">
        <v>43.988269794720999</v>
      </c>
      <c r="K2072" s="4">
        <v>34.310850439882998</v>
      </c>
      <c r="L2072" s="4">
        <v>4.6920821114370002</v>
      </c>
      <c r="M2072" s="13">
        <v>2.346041055718</v>
      </c>
    </row>
    <row r="2073" spans="3:13" x14ac:dyDescent="0.2">
      <c r="C2073" s="87"/>
      <c r="D2073" s="84"/>
      <c r="E2073" s="1" t="s">
        <v>35</v>
      </c>
      <c r="F2073" s="2"/>
      <c r="G2073" s="60">
        <v>1149</v>
      </c>
      <c r="H2073" s="72" t="str">
        <f t="shared" si="34"/>
        <v xml:space="preserve"> </v>
      </c>
      <c r="I2073" s="11">
        <v>14.012184508268</v>
      </c>
      <c r="J2073" s="3">
        <v>48.912097476066002</v>
      </c>
      <c r="K2073" s="3">
        <v>32.637075718016</v>
      </c>
      <c r="L2073" s="3">
        <v>3.1331592689300001</v>
      </c>
      <c r="M2073" s="8">
        <v>1.305483028721</v>
      </c>
    </row>
    <row r="2074" spans="3:13" ht="24" x14ac:dyDescent="0.2">
      <c r="C2074" s="87"/>
      <c r="D2074" s="84"/>
      <c r="E2074" s="1" t="s">
        <v>36</v>
      </c>
      <c r="F2074" s="2"/>
      <c r="G2074" s="60">
        <v>659</v>
      </c>
      <c r="H2074" s="72" t="str">
        <f t="shared" si="34"/>
        <v xml:space="preserve"> </v>
      </c>
      <c r="I2074" s="11">
        <v>17.298937784522</v>
      </c>
      <c r="J2074" s="3">
        <v>46.889226100152001</v>
      </c>
      <c r="K2074" s="3">
        <v>30.804248861912001</v>
      </c>
      <c r="L2074" s="3">
        <v>2.8831562974199998</v>
      </c>
      <c r="M2074" s="8">
        <v>2.1244309559939998</v>
      </c>
    </row>
    <row r="2075" spans="3:13" x14ac:dyDescent="0.2">
      <c r="C2075" s="87"/>
      <c r="D2075" s="84"/>
      <c r="E2075" s="1" t="s">
        <v>37</v>
      </c>
      <c r="F2075" s="2"/>
      <c r="G2075" s="60">
        <v>274</v>
      </c>
      <c r="H2075" s="72" t="str">
        <f t="shared" si="34"/>
        <v xml:space="preserve"> </v>
      </c>
      <c r="I2075" s="11">
        <v>8.7591240875909993</v>
      </c>
      <c r="J2075" s="3">
        <v>43.795620437956003</v>
      </c>
      <c r="K2075" s="3">
        <v>42.700729927007004</v>
      </c>
      <c r="L2075" s="3">
        <v>2.554744525547</v>
      </c>
      <c r="M2075" s="8">
        <v>2.1897810218979998</v>
      </c>
    </row>
    <row r="2076" spans="3:13" x14ac:dyDescent="0.2">
      <c r="C2076" s="87"/>
      <c r="D2076" s="84"/>
      <c r="E2076" s="1" t="s">
        <v>32</v>
      </c>
      <c r="F2076" s="2"/>
      <c r="G2076" s="60">
        <v>12</v>
      </c>
      <c r="H2076" s="72" t="str">
        <f t="shared" si="34"/>
        <v>*</v>
      </c>
      <c r="I2076" s="11">
        <v>8.333333333333</v>
      </c>
      <c r="J2076" s="3">
        <v>50</v>
      </c>
      <c r="K2076" s="3">
        <v>33.333333333333002</v>
      </c>
      <c r="L2076" s="7">
        <v>0</v>
      </c>
      <c r="M2076" s="8">
        <v>8.333333333333</v>
      </c>
    </row>
    <row r="2077" spans="3:13" x14ac:dyDescent="0.2">
      <c r="C2077" s="88" t="s">
        <v>38</v>
      </c>
      <c r="D2077" s="83" t="s">
        <v>17</v>
      </c>
      <c r="E2077" s="6" t="s">
        <v>39</v>
      </c>
      <c r="F2077" s="5"/>
      <c r="G2077" s="59">
        <v>368</v>
      </c>
      <c r="H2077" s="71" t="str">
        <f t="shared" si="34"/>
        <v xml:space="preserve"> </v>
      </c>
      <c r="I2077" s="12">
        <v>11.413043478261001</v>
      </c>
      <c r="J2077" s="4">
        <v>40.489130434783</v>
      </c>
      <c r="K2077" s="4">
        <v>42.119565217390999</v>
      </c>
      <c r="L2077" s="4">
        <v>4.0760869565220004</v>
      </c>
      <c r="M2077" s="13">
        <v>1.902173913043</v>
      </c>
    </row>
    <row r="2078" spans="3:13" x14ac:dyDescent="0.2">
      <c r="C2078" s="87"/>
      <c r="D2078" s="84"/>
      <c r="E2078" s="1" t="s">
        <v>40</v>
      </c>
      <c r="F2078" s="2"/>
      <c r="G2078" s="60">
        <v>1591</v>
      </c>
      <c r="H2078" s="72" t="str">
        <f t="shared" si="34"/>
        <v xml:space="preserve"> </v>
      </c>
      <c r="I2078" s="11">
        <v>14.959145191703</v>
      </c>
      <c r="J2078" s="3">
        <v>50.785669390320997</v>
      </c>
      <c r="K2078" s="3">
        <v>30.861093651790998</v>
      </c>
      <c r="L2078" s="3">
        <v>2.137020741672</v>
      </c>
      <c r="M2078" s="8">
        <v>1.2570710245129999</v>
      </c>
    </row>
    <row r="2079" spans="3:13" x14ac:dyDescent="0.2">
      <c r="C2079" s="87"/>
      <c r="D2079" s="84"/>
      <c r="E2079" s="1" t="s">
        <v>41</v>
      </c>
      <c r="F2079" s="2"/>
      <c r="G2079" s="60">
        <v>151</v>
      </c>
      <c r="H2079" s="72" t="str">
        <f t="shared" si="34"/>
        <v xml:space="preserve"> </v>
      </c>
      <c r="I2079" s="11">
        <v>12.582781456954001</v>
      </c>
      <c r="J2079" s="3">
        <v>58.278145695364003</v>
      </c>
      <c r="K2079" s="3">
        <v>27.814569536423999</v>
      </c>
      <c r="L2079" s="3">
        <v>0.66225165562900001</v>
      </c>
      <c r="M2079" s="8">
        <v>0.66225165562900001</v>
      </c>
    </row>
    <row r="2080" spans="3:13" x14ac:dyDescent="0.2">
      <c r="C2080" s="87"/>
      <c r="D2080" s="84"/>
      <c r="E2080" s="1" t="s">
        <v>42</v>
      </c>
      <c r="F2080" s="2"/>
      <c r="G2080" s="60">
        <v>884</v>
      </c>
      <c r="H2080" s="72" t="str">
        <f t="shared" si="34"/>
        <v xml:space="preserve"> </v>
      </c>
      <c r="I2080" s="11">
        <v>15.837104072398001</v>
      </c>
      <c r="J2080" s="3">
        <v>47.171945701356996</v>
      </c>
      <c r="K2080" s="3">
        <v>31.674208144796001</v>
      </c>
      <c r="L2080" s="3">
        <v>3.5067873303170001</v>
      </c>
      <c r="M2080" s="8">
        <v>1.8099547511309999</v>
      </c>
    </row>
    <row r="2081" spans="3:13" x14ac:dyDescent="0.2">
      <c r="C2081" s="87"/>
      <c r="D2081" s="84"/>
      <c r="E2081" s="1" t="s">
        <v>43</v>
      </c>
      <c r="F2081" s="2"/>
      <c r="G2081" s="60">
        <v>191</v>
      </c>
      <c r="H2081" s="72" t="str">
        <f t="shared" si="34"/>
        <v xml:space="preserve"> </v>
      </c>
      <c r="I2081" s="11">
        <v>15.706806282723001</v>
      </c>
      <c r="J2081" s="3">
        <v>40.837696335079002</v>
      </c>
      <c r="K2081" s="3">
        <v>32.984293193717001</v>
      </c>
      <c r="L2081" s="3">
        <v>6.2827225130890003</v>
      </c>
      <c r="M2081" s="8">
        <v>4.1884816753929996</v>
      </c>
    </row>
    <row r="2082" spans="3:13" x14ac:dyDescent="0.2">
      <c r="C2082" s="87"/>
      <c r="D2082" s="84"/>
      <c r="E2082" s="1" t="s">
        <v>44</v>
      </c>
      <c r="F2082" s="2"/>
      <c r="G2082" s="60">
        <v>239</v>
      </c>
      <c r="H2082" s="72" t="str">
        <f t="shared" si="34"/>
        <v xml:space="preserve"> </v>
      </c>
      <c r="I2082" s="11">
        <v>15.481171548117</v>
      </c>
      <c r="J2082" s="3">
        <v>46.861924686191998</v>
      </c>
      <c r="K2082" s="3">
        <v>31.799163179916</v>
      </c>
      <c r="L2082" s="3">
        <v>4.1841004184099999</v>
      </c>
      <c r="M2082" s="8">
        <v>1.673640167364</v>
      </c>
    </row>
    <row r="2083" spans="3:13" x14ac:dyDescent="0.2">
      <c r="C2083" s="87"/>
      <c r="D2083" s="84"/>
      <c r="E2083" s="1" t="s">
        <v>45</v>
      </c>
      <c r="F2083" s="2"/>
      <c r="G2083" s="60">
        <v>58</v>
      </c>
      <c r="H2083" s="72" t="str">
        <f t="shared" si="34"/>
        <v xml:space="preserve"> </v>
      </c>
      <c r="I2083" s="11">
        <v>12.068965517241001</v>
      </c>
      <c r="J2083" s="3">
        <v>46.551724137930997</v>
      </c>
      <c r="K2083" s="3">
        <v>36.206896551724</v>
      </c>
      <c r="L2083" s="3">
        <v>1.7241379310339999</v>
      </c>
      <c r="M2083" s="8">
        <v>3.4482758620689999</v>
      </c>
    </row>
    <row r="2084" spans="3:13" x14ac:dyDescent="0.2">
      <c r="C2084" s="87"/>
      <c r="D2084" s="84"/>
      <c r="E2084" s="1" t="s">
        <v>46</v>
      </c>
      <c r="F2084" s="2"/>
      <c r="G2084" s="60">
        <v>32</v>
      </c>
      <c r="H2084" s="72" t="str">
        <f t="shared" si="34"/>
        <v>*</v>
      </c>
      <c r="I2084" s="11">
        <v>9.375</v>
      </c>
      <c r="J2084" s="3">
        <v>25</v>
      </c>
      <c r="K2084" s="3">
        <v>50</v>
      </c>
      <c r="L2084" s="3">
        <v>15.625</v>
      </c>
      <c r="M2084" s="14">
        <v>0</v>
      </c>
    </row>
    <row r="2085" spans="3:13" x14ac:dyDescent="0.2">
      <c r="C2085" s="87"/>
      <c r="D2085" s="84"/>
      <c r="E2085" s="1" t="s">
        <v>32</v>
      </c>
      <c r="F2085" s="2"/>
      <c r="G2085" s="60">
        <v>50</v>
      </c>
      <c r="H2085" s="72" t="str">
        <f t="shared" si="34"/>
        <v xml:space="preserve"> </v>
      </c>
      <c r="I2085" s="11">
        <v>14</v>
      </c>
      <c r="J2085" s="3">
        <v>48</v>
      </c>
      <c r="K2085" s="3">
        <v>30</v>
      </c>
      <c r="L2085" s="3">
        <v>2</v>
      </c>
      <c r="M2085" s="8">
        <v>6</v>
      </c>
    </row>
    <row r="2086" spans="3:13" ht="24" x14ac:dyDescent="0.2">
      <c r="C2086" s="88" t="s">
        <v>47</v>
      </c>
      <c r="D2086" s="83" t="s">
        <v>17</v>
      </c>
      <c r="E2086" s="6" t="s">
        <v>48</v>
      </c>
      <c r="F2086" s="5"/>
      <c r="G2086" s="59">
        <v>93</v>
      </c>
      <c r="H2086" s="71" t="str">
        <f t="shared" si="34"/>
        <v xml:space="preserve"> </v>
      </c>
      <c r="I2086" s="12">
        <v>22.580645161290001</v>
      </c>
      <c r="J2086" s="4">
        <v>46.236559139785001</v>
      </c>
      <c r="K2086" s="4">
        <v>24.731182795698999</v>
      </c>
      <c r="L2086" s="4">
        <v>3.2258064516129998</v>
      </c>
      <c r="M2086" s="13">
        <v>3.2258064516129998</v>
      </c>
    </row>
    <row r="2087" spans="3:13" ht="24" x14ac:dyDescent="0.2">
      <c r="C2087" s="87"/>
      <c r="D2087" s="84"/>
      <c r="E2087" s="1" t="s">
        <v>49</v>
      </c>
      <c r="F2087" s="2"/>
      <c r="G2087" s="60">
        <v>143</v>
      </c>
      <c r="H2087" s="72" t="str">
        <f t="shared" si="34"/>
        <v xml:space="preserve"> </v>
      </c>
      <c r="I2087" s="11">
        <v>12.587412587413001</v>
      </c>
      <c r="J2087" s="3">
        <v>49.650349650350002</v>
      </c>
      <c r="K2087" s="3">
        <v>30.769230769231001</v>
      </c>
      <c r="L2087" s="3">
        <v>2.0979020979020002</v>
      </c>
      <c r="M2087" s="8">
        <v>4.8951048951049998</v>
      </c>
    </row>
    <row r="2088" spans="3:13" x14ac:dyDescent="0.2">
      <c r="C2088" s="87"/>
      <c r="D2088" s="84"/>
      <c r="E2088" s="1" t="s">
        <v>50</v>
      </c>
      <c r="F2088" s="2"/>
      <c r="G2088" s="60">
        <v>148</v>
      </c>
      <c r="H2088" s="72" t="str">
        <f t="shared" si="34"/>
        <v xml:space="preserve"> </v>
      </c>
      <c r="I2088" s="11">
        <v>21.621621621622001</v>
      </c>
      <c r="J2088" s="3">
        <v>57.432432432432002</v>
      </c>
      <c r="K2088" s="3">
        <v>20.945945945946001</v>
      </c>
      <c r="L2088" s="7">
        <v>0</v>
      </c>
      <c r="M2088" s="14">
        <v>0</v>
      </c>
    </row>
    <row r="2089" spans="3:13" x14ac:dyDescent="0.2">
      <c r="C2089" s="87"/>
      <c r="D2089" s="84"/>
      <c r="E2089" s="1" t="s">
        <v>51</v>
      </c>
      <c r="F2089" s="2"/>
      <c r="G2089" s="60">
        <v>198</v>
      </c>
      <c r="H2089" s="72" t="str">
        <f t="shared" si="34"/>
        <v xml:space="preserve"> </v>
      </c>
      <c r="I2089" s="11">
        <v>15.656565656566</v>
      </c>
      <c r="J2089" s="3">
        <v>58.585858585859</v>
      </c>
      <c r="K2089" s="3">
        <v>24.747474747475</v>
      </c>
      <c r="L2089" s="7">
        <v>0</v>
      </c>
      <c r="M2089" s="8">
        <v>1.010101010101</v>
      </c>
    </row>
    <row r="2090" spans="3:13" ht="24" x14ac:dyDescent="0.2">
      <c r="C2090" s="87"/>
      <c r="D2090" s="84"/>
      <c r="E2090" s="1" t="s">
        <v>52</v>
      </c>
      <c r="F2090" s="2"/>
      <c r="G2090" s="60">
        <v>318</v>
      </c>
      <c r="H2090" s="72" t="str">
        <f t="shared" si="34"/>
        <v xml:space="preserve"> </v>
      </c>
      <c r="I2090" s="11">
        <v>17.924528301887001</v>
      </c>
      <c r="J2090" s="3">
        <v>56.289308176101002</v>
      </c>
      <c r="K2090" s="3">
        <v>25.157232704403</v>
      </c>
      <c r="L2090" s="7">
        <v>0</v>
      </c>
      <c r="M2090" s="8">
        <v>0.62893081761000003</v>
      </c>
    </row>
    <row r="2091" spans="3:13" ht="24" x14ac:dyDescent="0.2">
      <c r="C2091" s="87"/>
      <c r="D2091" s="84"/>
      <c r="E2091" s="1" t="s">
        <v>53</v>
      </c>
      <c r="F2091" s="2"/>
      <c r="G2091" s="60">
        <v>900</v>
      </c>
      <c r="H2091" s="72" t="str">
        <f t="shared" si="34"/>
        <v xml:space="preserve"> </v>
      </c>
      <c r="I2091" s="11">
        <v>17.666666666666998</v>
      </c>
      <c r="J2091" s="3">
        <v>54.888888888888999</v>
      </c>
      <c r="K2091" s="3">
        <v>25.222222222222001</v>
      </c>
      <c r="L2091" s="3">
        <v>0.66666666666700003</v>
      </c>
      <c r="M2091" s="8">
        <v>1.5555555555559999</v>
      </c>
    </row>
    <row r="2092" spans="3:13" ht="24" x14ac:dyDescent="0.2">
      <c r="C2092" s="87"/>
      <c r="D2092" s="84"/>
      <c r="E2092" s="1" t="s">
        <v>54</v>
      </c>
      <c r="F2092" s="2"/>
      <c r="G2092" s="60">
        <v>1493</v>
      </c>
      <c r="H2092" s="72" t="str">
        <f t="shared" si="34"/>
        <v xml:space="preserve"> </v>
      </c>
      <c r="I2092" s="11">
        <v>12.324179504353999</v>
      </c>
      <c r="J2092" s="3">
        <v>42.531815137306999</v>
      </c>
      <c r="K2092" s="3">
        <v>38.780977896852001</v>
      </c>
      <c r="L2092" s="3">
        <v>4.7555257870060004</v>
      </c>
      <c r="M2092" s="8">
        <v>1.607501674481</v>
      </c>
    </row>
    <row r="2093" spans="3:13" x14ac:dyDescent="0.2">
      <c r="C2093" s="87"/>
      <c r="D2093" s="84"/>
      <c r="E2093" s="1" t="s">
        <v>32</v>
      </c>
      <c r="F2093" s="2"/>
      <c r="G2093" s="60">
        <v>42</v>
      </c>
      <c r="H2093" s="72" t="str">
        <f t="shared" si="34"/>
        <v>*</v>
      </c>
      <c r="I2093" s="11">
        <v>16.666666666666998</v>
      </c>
      <c r="J2093" s="3">
        <v>42.857142857143003</v>
      </c>
      <c r="K2093" s="3">
        <v>23.809523809523998</v>
      </c>
      <c r="L2093" s="3">
        <v>2.3809523809519999</v>
      </c>
      <c r="M2093" s="8">
        <v>14.285714285714</v>
      </c>
    </row>
    <row r="2094" spans="3:13" ht="24" x14ac:dyDescent="0.2">
      <c r="C2094" s="88" t="s">
        <v>55</v>
      </c>
      <c r="D2094" s="83" t="s">
        <v>17</v>
      </c>
      <c r="E2094" s="6" t="s">
        <v>48</v>
      </c>
      <c r="F2094" s="5"/>
      <c r="G2094" s="59">
        <v>118</v>
      </c>
      <c r="H2094" s="71" t="str">
        <f t="shared" si="34"/>
        <v xml:space="preserve"> </v>
      </c>
      <c r="I2094" s="12">
        <v>19.491525423729001</v>
      </c>
      <c r="J2094" s="4">
        <v>38.135593220338997</v>
      </c>
      <c r="K2094" s="4">
        <v>32.203389830508002</v>
      </c>
      <c r="L2094" s="4">
        <v>5.9322033898309998</v>
      </c>
      <c r="M2094" s="13">
        <v>4.2372881355930003</v>
      </c>
    </row>
    <row r="2095" spans="3:13" ht="24" x14ac:dyDescent="0.2">
      <c r="C2095" s="87"/>
      <c r="D2095" s="84"/>
      <c r="E2095" s="1" t="s">
        <v>49</v>
      </c>
      <c r="F2095" s="2"/>
      <c r="G2095" s="60">
        <v>262</v>
      </c>
      <c r="H2095" s="72" t="str">
        <f t="shared" si="34"/>
        <v xml:space="preserve"> </v>
      </c>
      <c r="I2095" s="11">
        <v>12.213740458015</v>
      </c>
      <c r="J2095" s="3">
        <v>40.839694656489002</v>
      </c>
      <c r="K2095" s="3">
        <v>38.167938931298004</v>
      </c>
      <c r="L2095" s="3">
        <v>3.4351145038170001</v>
      </c>
      <c r="M2095" s="8">
        <v>5.3435114503819996</v>
      </c>
    </row>
    <row r="2096" spans="3:13" x14ac:dyDescent="0.2">
      <c r="C2096" s="87"/>
      <c r="D2096" s="84"/>
      <c r="E2096" s="1" t="s">
        <v>50</v>
      </c>
      <c r="F2096" s="2"/>
      <c r="G2096" s="60">
        <v>486</v>
      </c>
      <c r="H2096" s="72" t="str">
        <f t="shared" si="34"/>
        <v xml:space="preserve"> </v>
      </c>
      <c r="I2096" s="11">
        <v>17.901234567901</v>
      </c>
      <c r="J2096" s="3">
        <v>51.440329218107003</v>
      </c>
      <c r="K2096" s="3">
        <v>30.041152263373998</v>
      </c>
      <c r="L2096" s="3">
        <v>0.41152263374499998</v>
      </c>
      <c r="M2096" s="8">
        <v>0.205761316872</v>
      </c>
    </row>
    <row r="2097" spans="3:13" x14ac:dyDescent="0.2">
      <c r="C2097" s="87"/>
      <c r="D2097" s="84"/>
      <c r="E2097" s="1" t="s">
        <v>51</v>
      </c>
      <c r="F2097" s="2"/>
      <c r="G2097" s="60">
        <v>888</v>
      </c>
      <c r="H2097" s="72" t="str">
        <f t="shared" ref="H2097:H2144" si="35">IF(G2097&lt;49,"*"," ")</f>
        <v xml:space="preserve"> </v>
      </c>
      <c r="I2097" s="11">
        <v>14.752252252251999</v>
      </c>
      <c r="J2097" s="3">
        <v>54.279279279279002</v>
      </c>
      <c r="K2097" s="3">
        <v>30.405405405404998</v>
      </c>
      <c r="L2097" s="7">
        <v>0</v>
      </c>
      <c r="M2097" s="8">
        <v>0.56306306306300002</v>
      </c>
    </row>
    <row r="2098" spans="3:13" ht="24" x14ac:dyDescent="0.2">
      <c r="C2098" s="87"/>
      <c r="D2098" s="84"/>
      <c r="E2098" s="1" t="s">
        <v>52</v>
      </c>
      <c r="F2098" s="2"/>
      <c r="G2098" s="60">
        <v>323</v>
      </c>
      <c r="H2098" s="72" t="str">
        <f t="shared" si="35"/>
        <v xml:space="preserve"> </v>
      </c>
      <c r="I2098" s="11">
        <v>15.170278637771</v>
      </c>
      <c r="J2098" s="3">
        <v>45.201238390093003</v>
      </c>
      <c r="K2098" s="3">
        <v>36.842105263157997</v>
      </c>
      <c r="L2098" s="3">
        <v>0.61919504644000001</v>
      </c>
      <c r="M2098" s="8">
        <v>2.167182662539</v>
      </c>
    </row>
    <row r="2099" spans="3:13" x14ac:dyDescent="0.2">
      <c r="C2099" s="87"/>
      <c r="D2099" s="84"/>
      <c r="E2099" s="1" t="s">
        <v>56</v>
      </c>
      <c r="F2099" s="2"/>
      <c r="G2099" s="60">
        <v>275</v>
      </c>
      <c r="H2099" s="72" t="str">
        <f t="shared" si="35"/>
        <v xml:space="preserve"> </v>
      </c>
      <c r="I2099" s="11">
        <v>6.5454545454549997</v>
      </c>
      <c r="J2099" s="3">
        <v>32.727272727272997</v>
      </c>
      <c r="K2099" s="3">
        <v>42.909090909090999</v>
      </c>
      <c r="L2099" s="3">
        <v>15.272727272727</v>
      </c>
      <c r="M2099" s="8">
        <v>2.5454545454550002</v>
      </c>
    </row>
    <row r="2100" spans="3:13" x14ac:dyDescent="0.2">
      <c r="C2100" s="87"/>
      <c r="D2100" s="84"/>
      <c r="E2100" s="1" t="s">
        <v>57</v>
      </c>
      <c r="F2100" s="2"/>
      <c r="G2100" s="60">
        <v>32</v>
      </c>
      <c r="H2100" s="72" t="str">
        <f t="shared" si="35"/>
        <v>*</v>
      </c>
      <c r="I2100" s="11">
        <v>6.25</v>
      </c>
      <c r="J2100" s="3">
        <v>18.75</v>
      </c>
      <c r="K2100" s="3">
        <v>28.125</v>
      </c>
      <c r="L2100" s="3">
        <v>43.75</v>
      </c>
      <c r="M2100" s="8">
        <v>3.125</v>
      </c>
    </row>
    <row r="2101" spans="3:13" x14ac:dyDescent="0.2">
      <c r="C2101" s="87"/>
      <c r="D2101" s="84"/>
      <c r="E2101" s="1" t="s">
        <v>32</v>
      </c>
      <c r="F2101" s="2"/>
      <c r="G2101" s="60">
        <v>51</v>
      </c>
      <c r="H2101" s="72" t="str">
        <f t="shared" si="35"/>
        <v xml:space="preserve"> </v>
      </c>
      <c r="I2101" s="11">
        <v>15.686274509804001</v>
      </c>
      <c r="J2101" s="3">
        <v>41.176470588234999</v>
      </c>
      <c r="K2101" s="3">
        <v>31.372549019608002</v>
      </c>
      <c r="L2101" s="3">
        <v>3.9215686274510002</v>
      </c>
      <c r="M2101" s="8">
        <v>7.8431372549020004</v>
      </c>
    </row>
    <row r="2102" spans="3:13" x14ac:dyDescent="0.2">
      <c r="C2102" s="88" t="s">
        <v>58</v>
      </c>
      <c r="D2102" s="83" t="s">
        <v>17</v>
      </c>
      <c r="E2102" s="6" t="s">
        <v>59</v>
      </c>
      <c r="F2102" s="5"/>
      <c r="G2102" s="59">
        <v>1814</v>
      </c>
      <c r="H2102" s="71" t="str">
        <f t="shared" si="35"/>
        <v xml:space="preserve"> </v>
      </c>
      <c r="I2102" s="12">
        <v>14.663726571113999</v>
      </c>
      <c r="J2102" s="4">
        <v>47.629547960308997</v>
      </c>
      <c r="K2102" s="4">
        <v>32.414553472987997</v>
      </c>
      <c r="L2102" s="4">
        <v>3.4178610804849998</v>
      </c>
      <c r="M2102" s="13">
        <v>1.8743109151049999</v>
      </c>
    </row>
    <row r="2103" spans="3:13" ht="24" x14ac:dyDescent="0.2">
      <c r="C2103" s="87"/>
      <c r="D2103" s="84"/>
      <c r="E2103" s="1" t="s">
        <v>60</v>
      </c>
      <c r="F2103" s="2"/>
      <c r="G2103" s="60">
        <v>307</v>
      </c>
      <c r="H2103" s="72" t="str">
        <f t="shared" si="35"/>
        <v xml:space="preserve"> </v>
      </c>
      <c r="I2103" s="11">
        <v>18.5667752443</v>
      </c>
      <c r="J2103" s="3">
        <v>48.85993485342</v>
      </c>
      <c r="K2103" s="3">
        <v>29.967426710098</v>
      </c>
      <c r="L2103" s="3">
        <v>1.9543973941370001</v>
      </c>
      <c r="M2103" s="8">
        <v>0.65146579804600002</v>
      </c>
    </row>
    <row r="2104" spans="3:13" x14ac:dyDescent="0.2">
      <c r="C2104" s="87"/>
      <c r="D2104" s="84"/>
      <c r="E2104" s="1" t="s">
        <v>61</v>
      </c>
      <c r="F2104" s="2"/>
      <c r="G2104" s="60">
        <v>49</v>
      </c>
      <c r="H2104" s="72" t="s">
        <v>678</v>
      </c>
      <c r="I2104" s="11">
        <v>12.244897959184</v>
      </c>
      <c r="J2104" s="3">
        <v>51.020408163265003</v>
      </c>
      <c r="K2104" s="3">
        <v>32.653061224490003</v>
      </c>
      <c r="L2104" s="3">
        <v>2.040816326531</v>
      </c>
      <c r="M2104" s="8">
        <v>2.040816326531</v>
      </c>
    </row>
    <row r="2105" spans="3:13" ht="36" x14ac:dyDescent="0.2">
      <c r="C2105" s="87"/>
      <c r="D2105" s="84"/>
      <c r="E2105" s="1" t="s">
        <v>62</v>
      </c>
      <c r="F2105" s="2"/>
      <c r="G2105" s="60">
        <v>211</v>
      </c>
      <c r="H2105" s="72" t="str">
        <f t="shared" si="35"/>
        <v xml:space="preserve"> </v>
      </c>
      <c r="I2105" s="11">
        <v>7.5829383886260002</v>
      </c>
      <c r="J2105" s="3">
        <v>44.075829383886003</v>
      </c>
      <c r="K2105" s="3">
        <v>43.601895734597001</v>
      </c>
      <c r="L2105" s="3">
        <v>2.843601895735</v>
      </c>
      <c r="M2105" s="8">
        <v>1.895734597156</v>
      </c>
    </row>
    <row r="2106" spans="3:13" ht="24" x14ac:dyDescent="0.2">
      <c r="C2106" s="87"/>
      <c r="D2106" s="84"/>
      <c r="E2106" s="1" t="s">
        <v>63</v>
      </c>
      <c r="F2106" s="2"/>
      <c r="G2106" s="60">
        <v>8</v>
      </c>
      <c r="H2106" s="72" t="str">
        <f t="shared" si="35"/>
        <v>*</v>
      </c>
      <c r="I2106" s="11">
        <v>12.5</v>
      </c>
      <c r="J2106" s="3">
        <v>75</v>
      </c>
      <c r="K2106" s="7">
        <v>0</v>
      </c>
      <c r="L2106" s="7">
        <v>0</v>
      </c>
      <c r="M2106" s="8">
        <v>12.5</v>
      </c>
    </row>
    <row r="2107" spans="3:13" x14ac:dyDescent="0.2">
      <c r="C2107" s="87"/>
      <c r="D2107" s="84"/>
      <c r="E2107" s="1" t="s">
        <v>64</v>
      </c>
      <c r="F2107" s="2"/>
      <c r="G2107" s="60">
        <v>24</v>
      </c>
      <c r="H2107" s="72" t="str">
        <f t="shared" si="35"/>
        <v>*</v>
      </c>
      <c r="I2107" s="11">
        <v>4.166666666667</v>
      </c>
      <c r="J2107" s="3">
        <v>12.5</v>
      </c>
      <c r="K2107" s="3">
        <v>79.166666666666998</v>
      </c>
      <c r="L2107" s="3">
        <v>4.166666666667</v>
      </c>
      <c r="M2107" s="14">
        <v>0</v>
      </c>
    </row>
    <row r="2108" spans="3:13" x14ac:dyDescent="0.2">
      <c r="C2108" s="87"/>
      <c r="D2108" s="84"/>
      <c r="E2108" s="1" t="s">
        <v>46</v>
      </c>
      <c r="F2108" s="2"/>
      <c r="G2108" s="60">
        <v>17</v>
      </c>
      <c r="H2108" s="72" t="str">
        <f t="shared" si="35"/>
        <v>*</v>
      </c>
      <c r="I2108" s="11">
        <v>11.764705882353001</v>
      </c>
      <c r="J2108" s="3">
        <v>35.294117647058997</v>
      </c>
      <c r="K2108" s="3">
        <v>41.176470588234999</v>
      </c>
      <c r="L2108" s="3">
        <v>5.8823529411760003</v>
      </c>
      <c r="M2108" s="8">
        <v>5.8823529411760003</v>
      </c>
    </row>
    <row r="2109" spans="3:13" x14ac:dyDescent="0.2">
      <c r="C2109" s="87"/>
      <c r="D2109" s="84"/>
      <c r="E2109" s="1" t="s">
        <v>32</v>
      </c>
      <c r="F2109" s="2"/>
      <c r="G2109" s="60">
        <v>5</v>
      </c>
      <c r="H2109" s="72" t="str">
        <f t="shared" si="35"/>
        <v>*</v>
      </c>
      <c r="I2109" s="11">
        <v>20</v>
      </c>
      <c r="J2109" s="7">
        <v>0</v>
      </c>
      <c r="K2109" s="3">
        <v>40</v>
      </c>
      <c r="L2109" s="3">
        <v>20</v>
      </c>
      <c r="M2109" s="8">
        <v>20</v>
      </c>
    </row>
    <row r="2110" spans="3:13" x14ac:dyDescent="0.2">
      <c r="C2110" s="87"/>
      <c r="D2110" s="84"/>
      <c r="E2110" s="1" t="s">
        <v>65</v>
      </c>
      <c r="F2110" s="2"/>
      <c r="G2110" s="60">
        <v>2121</v>
      </c>
      <c r="H2110" s="72" t="str">
        <f t="shared" si="35"/>
        <v xml:space="preserve"> </v>
      </c>
      <c r="I2110" s="11">
        <v>15.228665723715</v>
      </c>
      <c r="J2110" s="3">
        <v>47.807637906647997</v>
      </c>
      <c r="K2110" s="3">
        <v>32.060348892032003</v>
      </c>
      <c r="L2110" s="3">
        <v>3.2060348892029999</v>
      </c>
      <c r="M2110" s="8">
        <v>1.6973125884019999</v>
      </c>
    </row>
    <row r="2111" spans="3:13" x14ac:dyDescent="0.2">
      <c r="C2111" s="87"/>
      <c r="D2111" s="84"/>
      <c r="E2111" s="1" t="s">
        <v>66</v>
      </c>
      <c r="F2111" s="2"/>
      <c r="G2111" s="60">
        <v>260</v>
      </c>
      <c r="H2111" s="72" t="str">
        <f t="shared" si="35"/>
        <v xml:space="preserve"> </v>
      </c>
      <c r="I2111" s="11">
        <v>8.4615384615379998</v>
      </c>
      <c r="J2111" s="3">
        <v>45.384615384615003</v>
      </c>
      <c r="K2111" s="3">
        <v>41.538461538462002</v>
      </c>
      <c r="L2111" s="3">
        <v>2.6923076923079998</v>
      </c>
      <c r="M2111" s="8">
        <v>1.923076923077</v>
      </c>
    </row>
    <row r="2112" spans="3:13" ht="24" x14ac:dyDescent="0.2">
      <c r="C2112" s="88" t="s">
        <v>67</v>
      </c>
      <c r="D2112" s="83" t="s">
        <v>17</v>
      </c>
      <c r="E2112" s="6" t="s">
        <v>68</v>
      </c>
      <c r="F2112" s="5"/>
      <c r="G2112" s="59">
        <v>303</v>
      </c>
      <c r="H2112" s="71" t="str">
        <f t="shared" si="35"/>
        <v xml:space="preserve"> </v>
      </c>
      <c r="I2112" s="12">
        <v>19.141914191419001</v>
      </c>
      <c r="J2112" s="4">
        <v>46.864686468647001</v>
      </c>
      <c r="K2112" s="4">
        <v>28.382838283828001</v>
      </c>
      <c r="L2112" s="4">
        <v>4.6204620462049997</v>
      </c>
      <c r="M2112" s="13">
        <v>0.99009900990099997</v>
      </c>
    </row>
    <row r="2113" spans="3:13" ht="36" x14ac:dyDescent="0.2">
      <c r="C2113" s="87"/>
      <c r="D2113" s="84"/>
      <c r="E2113" s="1" t="s">
        <v>69</v>
      </c>
      <c r="F2113" s="2"/>
      <c r="G2113" s="60">
        <v>1347</v>
      </c>
      <c r="H2113" s="72" t="str">
        <f t="shared" si="35"/>
        <v xml:space="preserve"> </v>
      </c>
      <c r="I2113" s="11">
        <v>16.109873793615002</v>
      </c>
      <c r="J2113" s="3">
        <v>50.111358574610001</v>
      </c>
      <c r="K2113" s="3">
        <v>29.250185597624</v>
      </c>
      <c r="L2113" s="3">
        <v>3.1180400890870001</v>
      </c>
      <c r="M2113" s="8">
        <v>1.4105419450629999</v>
      </c>
    </row>
    <row r="2114" spans="3:13" ht="24" x14ac:dyDescent="0.2">
      <c r="C2114" s="87"/>
      <c r="D2114" s="84"/>
      <c r="E2114" s="1" t="s">
        <v>70</v>
      </c>
      <c r="F2114" s="2"/>
      <c r="G2114" s="60">
        <v>596</v>
      </c>
      <c r="H2114" s="72" t="str">
        <f t="shared" si="35"/>
        <v xml:space="preserve"> </v>
      </c>
      <c r="I2114" s="11">
        <v>9.8993288590600006</v>
      </c>
      <c r="J2114" s="3">
        <v>46.140939597314997</v>
      </c>
      <c r="K2114" s="3">
        <v>39.093959731543997</v>
      </c>
      <c r="L2114" s="3">
        <v>2.0134228187919998</v>
      </c>
      <c r="M2114" s="8">
        <v>2.852348993289</v>
      </c>
    </row>
    <row r="2115" spans="3:13" ht="24" x14ac:dyDescent="0.2">
      <c r="C2115" s="87"/>
      <c r="D2115" s="84"/>
      <c r="E2115" s="1" t="s">
        <v>71</v>
      </c>
      <c r="F2115" s="2"/>
      <c r="G2115" s="60">
        <v>181</v>
      </c>
      <c r="H2115" s="72" t="str">
        <f t="shared" si="35"/>
        <v xml:space="preserve"> </v>
      </c>
      <c r="I2115" s="11">
        <v>7.7348066298339999</v>
      </c>
      <c r="J2115" s="3">
        <v>30.386740331492</v>
      </c>
      <c r="K2115" s="3">
        <v>55.248618784530002</v>
      </c>
      <c r="L2115" s="3">
        <v>4.4198895027620004</v>
      </c>
      <c r="M2115" s="8">
        <v>2.2099447513810002</v>
      </c>
    </row>
    <row r="2116" spans="3:13" x14ac:dyDescent="0.2">
      <c r="C2116" s="87"/>
      <c r="D2116" s="84"/>
      <c r="E2116" s="1" t="s">
        <v>32</v>
      </c>
      <c r="F2116" s="2"/>
      <c r="G2116" s="60">
        <v>8</v>
      </c>
      <c r="H2116" s="72" t="str">
        <f t="shared" si="35"/>
        <v>*</v>
      </c>
      <c r="I2116" s="11">
        <v>25</v>
      </c>
      <c r="J2116" s="7">
        <v>0</v>
      </c>
      <c r="K2116" s="3">
        <v>37.5</v>
      </c>
      <c r="L2116" s="3">
        <v>25</v>
      </c>
      <c r="M2116" s="8">
        <v>12.5</v>
      </c>
    </row>
    <row r="2117" spans="3:13" ht="24" x14ac:dyDescent="0.2">
      <c r="C2117" s="88" t="s">
        <v>72</v>
      </c>
      <c r="D2117" s="83" t="s">
        <v>17</v>
      </c>
      <c r="E2117" s="6" t="s">
        <v>73</v>
      </c>
      <c r="F2117" s="5"/>
      <c r="G2117" s="59">
        <v>52</v>
      </c>
      <c r="H2117" s="71" t="str">
        <f t="shared" si="35"/>
        <v xml:space="preserve"> </v>
      </c>
      <c r="I2117" s="12">
        <v>13.461538461538</v>
      </c>
      <c r="J2117" s="4">
        <v>28.846153846153999</v>
      </c>
      <c r="K2117" s="4">
        <v>36.538461538462002</v>
      </c>
      <c r="L2117" s="4">
        <v>15.384615384615</v>
      </c>
      <c r="M2117" s="13">
        <v>5.7692307692310001</v>
      </c>
    </row>
    <row r="2118" spans="3:13" ht="36" x14ac:dyDescent="0.2">
      <c r="C2118" s="87"/>
      <c r="D2118" s="84"/>
      <c r="E2118" s="1" t="s">
        <v>74</v>
      </c>
      <c r="F2118" s="2"/>
      <c r="G2118" s="60">
        <v>186</v>
      </c>
      <c r="H2118" s="72" t="str">
        <f t="shared" si="35"/>
        <v xml:space="preserve"> </v>
      </c>
      <c r="I2118" s="11">
        <v>6.4516129032259997</v>
      </c>
      <c r="J2118" s="3">
        <v>36.559139784945998</v>
      </c>
      <c r="K2118" s="3">
        <v>49.462365591397997</v>
      </c>
      <c r="L2118" s="3">
        <v>5.9139784946239997</v>
      </c>
      <c r="M2118" s="8">
        <v>1.6129032258060001</v>
      </c>
    </row>
    <row r="2119" spans="3:13" ht="36" x14ac:dyDescent="0.2">
      <c r="C2119" s="87"/>
      <c r="D2119" s="84"/>
      <c r="E2119" s="1" t="s">
        <v>75</v>
      </c>
      <c r="F2119" s="2"/>
      <c r="G2119" s="60">
        <v>336</v>
      </c>
      <c r="H2119" s="72" t="str">
        <f t="shared" si="35"/>
        <v xml:space="preserve"> </v>
      </c>
      <c r="I2119" s="11">
        <v>11.309523809524</v>
      </c>
      <c r="J2119" s="3">
        <v>38.392857142856997</v>
      </c>
      <c r="K2119" s="3">
        <v>44.047619047619001</v>
      </c>
      <c r="L2119" s="3">
        <v>3.8690476190480001</v>
      </c>
      <c r="M2119" s="8">
        <v>2.3809523809519999</v>
      </c>
    </row>
    <row r="2120" spans="3:13" ht="36" x14ac:dyDescent="0.2">
      <c r="C2120" s="87"/>
      <c r="D2120" s="84"/>
      <c r="E2120" s="1" t="s">
        <v>76</v>
      </c>
      <c r="F2120" s="2"/>
      <c r="G2120" s="60">
        <v>411</v>
      </c>
      <c r="H2120" s="72" t="str">
        <f t="shared" si="35"/>
        <v xml:space="preserve"> </v>
      </c>
      <c r="I2120" s="11">
        <v>9.9756690997570008</v>
      </c>
      <c r="J2120" s="3">
        <v>48.905109489051</v>
      </c>
      <c r="K2120" s="3">
        <v>37.226277372262999</v>
      </c>
      <c r="L2120" s="3">
        <v>2.4330900243309999</v>
      </c>
      <c r="M2120" s="8">
        <v>1.459854014599</v>
      </c>
    </row>
    <row r="2121" spans="3:13" ht="36" x14ac:dyDescent="0.2">
      <c r="C2121" s="87"/>
      <c r="D2121" s="84"/>
      <c r="E2121" s="1" t="s">
        <v>77</v>
      </c>
      <c r="F2121" s="2"/>
      <c r="G2121" s="60">
        <v>425</v>
      </c>
      <c r="H2121" s="72" t="str">
        <f t="shared" si="35"/>
        <v xml:space="preserve"> </v>
      </c>
      <c r="I2121" s="11">
        <v>13.647058823528999</v>
      </c>
      <c r="J2121" s="3">
        <v>50.352941176470999</v>
      </c>
      <c r="K2121" s="3">
        <v>32.235294117647001</v>
      </c>
      <c r="L2121" s="3">
        <v>2.8235294117650001</v>
      </c>
      <c r="M2121" s="8">
        <v>0.94117647058800002</v>
      </c>
    </row>
    <row r="2122" spans="3:13" ht="36" x14ac:dyDescent="0.2">
      <c r="C2122" s="87"/>
      <c r="D2122" s="84"/>
      <c r="E2122" s="1" t="s">
        <v>78</v>
      </c>
      <c r="F2122" s="2"/>
      <c r="G2122" s="60">
        <v>328</v>
      </c>
      <c r="H2122" s="72" t="str">
        <f t="shared" si="35"/>
        <v xml:space="preserve"> </v>
      </c>
      <c r="I2122" s="11">
        <v>17.682926829267998</v>
      </c>
      <c r="J2122" s="3">
        <v>53.353658536585002</v>
      </c>
      <c r="K2122" s="3">
        <v>27.439024390244001</v>
      </c>
      <c r="L2122" s="3">
        <v>0.91463414634100004</v>
      </c>
      <c r="M2122" s="8">
        <v>0.60975609756100002</v>
      </c>
    </row>
    <row r="2123" spans="3:13" ht="36" x14ac:dyDescent="0.2">
      <c r="C2123" s="87"/>
      <c r="D2123" s="84"/>
      <c r="E2123" s="1" t="s">
        <v>79</v>
      </c>
      <c r="F2123" s="2"/>
      <c r="G2123" s="60">
        <v>294</v>
      </c>
      <c r="H2123" s="72" t="str">
        <f t="shared" si="35"/>
        <v xml:space="preserve"> </v>
      </c>
      <c r="I2123" s="11">
        <v>21.768707482993001</v>
      </c>
      <c r="J2123" s="3">
        <v>49.319727891155999</v>
      </c>
      <c r="K2123" s="3">
        <v>26.190476190476002</v>
      </c>
      <c r="L2123" s="3">
        <v>1.360544217687</v>
      </c>
      <c r="M2123" s="8">
        <v>1.360544217687</v>
      </c>
    </row>
    <row r="2124" spans="3:13" ht="36" x14ac:dyDescent="0.2">
      <c r="C2124" s="87"/>
      <c r="D2124" s="84"/>
      <c r="E2124" s="1" t="s">
        <v>80</v>
      </c>
      <c r="F2124" s="2"/>
      <c r="G2124" s="60">
        <v>194</v>
      </c>
      <c r="H2124" s="72" t="str">
        <f t="shared" si="35"/>
        <v xml:space="preserve"> </v>
      </c>
      <c r="I2124" s="11">
        <v>18.556701030928</v>
      </c>
      <c r="J2124" s="3">
        <v>57.216494845360998</v>
      </c>
      <c r="K2124" s="3">
        <v>22.164948453608002</v>
      </c>
      <c r="L2124" s="3">
        <v>2.0618556701030002</v>
      </c>
      <c r="M2124" s="14">
        <v>0</v>
      </c>
    </row>
    <row r="2125" spans="3:13" ht="36" x14ac:dyDescent="0.2">
      <c r="C2125" s="87"/>
      <c r="D2125" s="84"/>
      <c r="E2125" s="1" t="s">
        <v>81</v>
      </c>
      <c r="F2125" s="2"/>
      <c r="G2125" s="60">
        <v>50</v>
      </c>
      <c r="H2125" s="72" t="str">
        <f t="shared" si="35"/>
        <v xml:space="preserve"> </v>
      </c>
      <c r="I2125" s="11">
        <v>24</v>
      </c>
      <c r="J2125" s="3">
        <v>48</v>
      </c>
      <c r="K2125" s="3">
        <v>24</v>
      </c>
      <c r="L2125" s="3">
        <v>4</v>
      </c>
      <c r="M2125" s="14">
        <v>0</v>
      </c>
    </row>
    <row r="2126" spans="3:13" ht="24" x14ac:dyDescent="0.2">
      <c r="C2126" s="87"/>
      <c r="D2126" s="84"/>
      <c r="E2126" s="1" t="s">
        <v>82</v>
      </c>
      <c r="F2126" s="2"/>
      <c r="G2126" s="60">
        <v>48</v>
      </c>
      <c r="H2126" s="72" t="str">
        <f t="shared" si="35"/>
        <v>*</v>
      </c>
      <c r="I2126" s="11">
        <v>25</v>
      </c>
      <c r="J2126" s="3">
        <v>54.166666666666998</v>
      </c>
      <c r="K2126" s="3">
        <v>16.666666666666998</v>
      </c>
      <c r="L2126" s="3">
        <v>2.083333333333</v>
      </c>
      <c r="M2126" s="8">
        <v>2.083333333333</v>
      </c>
    </row>
    <row r="2127" spans="3:13" x14ac:dyDescent="0.2">
      <c r="C2127" s="87"/>
      <c r="D2127" s="84"/>
      <c r="E2127" s="1" t="s">
        <v>83</v>
      </c>
      <c r="F2127" s="2"/>
      <c r="G2127" s="60">
        <v>46</v>
      </c>
      <c r="H2127" s="72" t="str">
        <f t="shared" si="35"/>
        <v>*</v>
      </c>
      <c r="I2127" s="11">
        <v>4.3478260869570002</v>
      </c>
      <c r="J2127" s="3">
        <v>39.130434782609001</v>
      </c>
      <c r="K2127" s="3">
        <v>43.478260869564998</v>
      </c>
      <c r="L2127" s="3">
        <v>10.869565217390999</v>
      </c>
      <c r="M2127" s="8">
        <v>2.1739130434780001</v>
      </c>
    </row>
    <row r="2128" spans="3:13" x14ac:dyDescent="0.2">
      <c r="C2128" s="87"/>
      <c r="D2128" s="84"/>
      <c r="E2128" s="1" t="s">
        <v>32</v>
      </c>
      <c r="F2128" s="2"/>
      <c r="G2128" s="60">
        <v>65</v>
      </c>
      <c r="H2128" s="72" t="str">
        <f t="shared" si="35"/>
        <v xml:space="preserve"> </v>
      </c>
      <c r="I2128" s="11">
        <v>15.384615384615</v>
      </c>
      <c r="J2128" s="3">
        <v>32.307692307692001</v>
      </c>
      <c r="K2128" s="3">
        <v>26.153846153846001</v>
      </c>
      <c r="L2128" s="3">
        <v>7.6923076923079998</v>
      </c>
      <c r="M2128" s="8">
        <v>18.461538461538002</v>
      </c>
    </row>
    <row r="2129" spans="3:13" x14ac:dyDescent="0.2">
      <c r="C2129" s="88" t="s">
        <v>84</v>
      </c>
      <c r="D2129" s="83" t="s">
        <v>17</v>
      </c>
      <c r="E2129" s="6" t="s">
        <v>85</v>
      </c>
      <c r="F2129" s="5"/>
      <c r="G2129" s="59">
        <v>315</v>
      </c>
      <c r="H2129" s="71" t="str">
        <f t="shared" si="35"/>
        <v xml:space="preserve"> </v>
      </c>
      <c r="I2129" s="12">
        <v>21.904761904762001</v>
      </c>
      <c r="J2129" s="4">
        <v>50.476190476189998</v>
      </c>
      <c r="K2129" s="4">
        <v>24.126984126983999</v>
      </c>
      <c r="L2129" s="4">
        <v>2.2222222222219998</v>
      </c>
      <c r="M2129" s="13">
        <v>1.269841269841</v>
      </c>
    </row>
    <row r="2130" spans="3:13" x14ac:dyDescent="0.2">
      <c r="C2130" s="87"/>
      <c r="D2130" s="84"/>
      <c r="E2130" s="1" t="s">
        <v>86</v>
      </c>
      <c r="F2130" s="2"/>
      <c r="G2130" s="60">
        <v>493</v>
      </c>
      <c r="H2130" s="72" t="str">
        <f t="shared" si="35"/>
        <v xml:space="preserve"> </v>
      </c>
      <c r="I2130" s="11">
        <v>18.458417849899</v>
      </c>
      <c r="J2130" s="3">
        <v>54.563894523327001</v>
      </c>
      <c r="K2130" s="3">
        <v>24.949290060852</v>
      </c>
      <c r="L2130" s="3">
        <v>1.217038539554</v>
      </c>
      <c r="M2130" s="8">
        <v>0.81135902636900004</v>
      </c>
    </row>
    <row r="2131" spans="3:13" x14ac:dyDescent="0.2">
      <c r="C2131" s="87"/>
      <c r="D2131" s="84"/>
      <c r="E2131" s="1" t="s">
        <v>87</v>
      </c>
      <c r="F2131" s="2"/>
      <c r="G2131" s="60">
        <v>981</v>
      </c>
      <c r="H2131" s="72" t="str">
        <f t="shared" si="35"/>
        <v xml:space="preserve"> </v>
      </c>
      <c r="I2131" s="11">
        <v>13.251783893986</v>
      </c>
      <c r="J2131" s="3">
        <v>49.337410805300998</v>
      </c>
      <c r="K2131" s="3">
        <v>32.721712538226001</v>
      </c>
      <c r="L2131" s="3">
        <v>3.4658511722730001</v>
      </c>
      <c r="M2131" s="8">
        <v>1.2232415902139999</v>
      </c>
    </row>
    <row r="2132" spans="3:13" x14ac:dyDescent="0.2">
      <c r="C2132" s="87"/>
      <c r="D2132" s="84"/>
      <c r="E2132" s="1" t="s">
        <v>88</v>
      </c>
      <c r="F2132" s="2"/>
      <c r="G2132" s="60">
        <v>525</v>
      </c>
      <c r="H2132" s="72" t="str">
        <f t="shared" si="35"/>
        <v xml:space="preserve"> </v>
      </c>
      <c r="I2132" s="11">
        <v>9.333333333333</v>
      </c>
      <c r="J2132" s="3">
        <v>39.428571428570997</v>
      </c>
      <c r="K2132" s="3">
        <v>45.333333333333002</v>
      </c>
      <c r="L2132" s="3">
        <v>3.6190476190480001</v>
      </c>
      <c r="M2132" s="8">
        <v>2.285714285714</v>
      </c>
    </row>
    <row r="2133" spans="3:13" x14ac:dyDescent="0.2">
      <c r="C2133" s="87"/>
      <c r="D2133" s="84"/>
      <c r="E2133" s="1" t="s">
        <v>89</v>
      </c>
      <c r="F2133" s="2"/>
      <c r="G2133" s="60">
        <v>113</v>
      </c>
      <c r="H2133" s="72" t="str">
        <f t="shared" si="35"/>
        <v xml:space="preserve"> </v>
      </c>
      <c r="I2133" s="11">
        <v>9.7345132743360008</v>
      </c>
      <c r="J2133" s="3">
        <v>24.778761061947002</v>
      </c>
      <c r="K2133" s="3">
        <v>51.327433628319</v>
      </c>
      <c r="L2133" s="3">
        <v>10.619469026549</v>
      </c>
      <c r="M2133" s="8">
        <v>3.53982300885</v>
      </c>
    </row>
    <row r="2134" spans="3:13" x14ac:dyDescent="0.2">
      <c r="C2134" s="87"/>
      <c r="D2134" s="84"/>
      <c r="E2134" s="1" t="s">
        <v>32</v>
      </c>
      <c r="F2134" s="2"/>
      <c r="G2134" s="60">
        <v>8</v>
      </c>
      <c r="H2134" s="72" t="str">
        <f t="shared" si="35"/>
        <v>*</v>
      </c>
      <c r="I2134" s="21">
        <v>0</v>
      </c>
      <c r="J2134" s="7">
        <v>0</v>
      </c>
      <c r="K2134" s="7">
        <v>0</v>
      </c>
      <c r="L2134" s="7">
        <v>0</v>
      </c>
      <c r="M2134" s="8">
        <v>100</v>
      </c>
    </row>
    <row r="2135" spans="3:13" ht="24" x14ac:dyDescent="0.2">
      <c r="C2135" s="88" t="s">
        <v>90</v>
      </c>
      <c r="D2135" s="83" t="s">
        <v>17</v>
      </c>
      <c r="E2135" s="6" t="s">
        <v>91</v>
      </c>
      <c r="F2135" s="5"/>
      <c r="G2135" s="59">
        <v>608</v>
      </c>
      <c r="H2135" s="71" t="str">
        <f t="shared" si="35"/>
        <v xml:space="preserve"> </v>
      </c>
      <c r="I2135" s="12">
        <v>12.828947368421</v>
      </c>
      <c r="J2135" s="4">
        <v>48.026315789473998</v>
      </c>
      <c r="K2135" s="4">
        <v>34.210526315788996</v>
      </c>
      <c r="L2135" s="4">
        <v>2.6315789473679998</v>
      </c>
      <c r="M2135" s="13">
        <v>2.302631578947</v>
      </c>
    </row>
    <row r="2136" spans="3:13" ht="24" x14ac:dyDescent="0.2">
      <c r="C2136" s="87"/>
      <c r="D2136" s="84"/>
      <c r="E2136" s="1" t="s">
        <v>92</v>
      </c>
      <c r="F2136" s="2"/>
      <c r="G2136" s="60">
        <v>1036</v>
      </c>
      <c r="H2136" s="72" t="str">
        <f t="shared" si="35"/>
        <v xml:space="preserve"> </v>
      </c>
      <c r="I2136" s="11">
        <v>13.899613899614</v>
      </c>
      <c r="J2136" s="3">
        <v>47.104247104247001</v>
      </c>
      <c r="K2136" s="3">
        <v>34.073359073359001</v>
      </c>
      <c r="L2136" s="3">
        <v>3.4749034749029999</v>
      </c>
      <c r="M2136" s="8">
        <v>1.447876447876</v>
      </c>
    </row>
    <row r="2137" spans="3:13" ht="24" x14ac:dyDescent="0.2">
      <c r="C2137" s="87"/>
      <c r="D2137" s="84"/>
      <c r="E2137" s="1" t="s">
        <v>93</v>
      </c>
      <c r="F2137" s="2"/>
      <c r="G2137" s="60">
        <v>567</v>
      </c>
      <c r="H2137" s="72" t="str">
        <f t="shared" si="35"/>
        <v xml:space="preserve"> </v>
      </c>
      <c r="I2137" s="11">
        <v>17.283950617283999</v>
      </c>
      <c r="J2137" s="3">
        <v>48.500881834215001</v>
      </c>
      <c r="K2137" s="3">
        <v>29.805996472663001</v>
      </c>
      <c r="L2137" s="3">
        <v>3.1746031746029999</v>
      </c>
      <c r="M2137" s="8">
        <v>1.2345679012349999</v>
      </c>
    </row>
    <row r="2138" spans="3:13" x14ac:dyDescent="0.2">
      <c r="C2138" s="87"/>
      <c r="D2138" s="84"/>
      <c r="E2138" s="1" t="s">
        <v>94</v>
      </c>
      <c r="F2138" s="2"/>
      <c r="G2138" s="60">
        <v>224</v>
      </c>
      <c r="H2138" s="72" t="str">
        <f t="shared" si="35"/>
        <v xml:space="preserve"> </v>
      </c>
      <c r="I2138" s="11">
        <v>13.392857142857</v>
      </c>
      <c r="J2138" s="3">
        <v>41.071428571429003</v>
      </c>
      <c r="K2138" s="3">
        <v>38.392857142856997</v>
      </c>
      <c r="L2138" s="3">
        <v>3.5714285714290002</v>
      </c>
      <c r="M2138" s="8">
        <v>3.5714285714290002</v>
      </c>
    </row>
    <row r="2139" spans="3:13" x14ac:dyDescent="0.2">
      <c r="C2139" s="88" t="s">
        <v>95</v>
      </c>
      <c r="D2139" s="83" t="s">
        <v>17</v>
      </c>
      <c r="E2139" s="6" t="s">
        <v>96</v>
      </c>
      <c r="F2139" s="5"/>
      <c r="G2139" s="59">
        <v>308</v>
      </c>
      <c r="H2139" s="71" t="str">
        <f t="shared" si="35"/>
        <v xml:space="preserve"> </v>
      </c>
      <c r="I2139" s="12">
        <v>13.636363636364001</v>
      </c>
      <c r="J2139" s="4">
        <v>50</v>
      </c>
      <c r="K2139" s="4">
        <v>32.467532467532003</v>
      </c>
      <c r="L2139" s="4">
        <v>2.5974025974030002</v>
      </c>
      <c r="M2139" s="13">
        <v>1.298701298701</v>
      </c>
    </row>
    <row r="2140" spans="3:13" x14ac:dyDescent="0.2">
      <c r="C2140" s="89"/>
      <c r="D2140" s="84"/>
      <c r="E2140" s="1" t="s">
        <v>97</v>
      </c>
      <c r="F2140" s="2"/>
      <c r="G2140" s="60">
        <v>728</v>
      </c>
      <c r="H2140" s="72" t="str">
        <f t="shared" si="35"/>
        <v xml:space="preserve"> </v>
      </c>
      <c r="I2140" s="11">
        <v>15.109890109889999</v>
      </c>
      <c r="J2140" s="3">
        <v>47.664835164834997</v>
      </c>
      <c r="K2140" s="3">
        <v>32.829670329670002</v>
      </c>
      <c r="L2140" s="3">
        <v>2.3351648351650001</v>
      </c>
      <c r="M2140" s="8">
        <v>2.0604395604399999</v>
      </c>
    </row>
    <row r="2141" spans="3:13" ht="24" x14ac:dyDescent="0.2">
      <c r="C2141" s="89"/>
      <c r="D2141" s="84"/>
      <c r="E2141" s="1" t="s">
        <v>98</v>
      </c>
      <c r="F2141" s="2"/>
      <c r="G2141" s="60">
        <v>474</v>
      </c>
      <c r="H2141" s="72" t="str">
        <f t="shared" si="35"/>
        <v xml:space="preserve"> </v>
      </c>
      <c r="I2141" s="11">
        <v>12.025316455696</v>
      </c>
      <c r="J2141" s="3">
        <v>46.624472573840002</v>
      </c>
      <c r="K2141" s="3">
        <v>36.708860759494002</v>
      </c>
      <c r="L2141" s="3">
        <v>2.9535864978899999</v>
      </c>
      <c r="M2141" s="8">
        <v>1.6877637130800001</v>
      </c>
    </row>
    <row r="2142" spans="3:13" x14ac:dyDescent="0.2">
      <c r="C2142" s="89"/>
      <c r="D2142" s="84"/>
      <c r="E2142" s="1" t="s">
        <v>99</v>
      </c>
      <c r="F2142" s="2"/>
      <c r="G2142" s="60">
        <v>402</v>
      </c>
      <c r="H2142" s="72" t="str">
        <f t="shared" si="35"/>
        <v xml:space="preserve"> </v>
      </c>
      <c r="I2142" s="11">
        <v>13.432835820896001</v>
      </c>
      <c r="J2142" s="3">
        <v>45.024875621890999</v>
      </c>
      <c r="K2142" s="3">
        <v>34.825870646765999</v>
      </c>
      <c r="L2142" s="3">
        <v>4.7263681592040001</v>
      </c>
      <c r="M2142" s="8">
        <v>1.9900497512440001</v>
      </c>
    </row>
    <row r="2143" spans="3:13" x14ac:dyDescent="0.2">
      <c r="C2143" s="89"/>
      <c r="D2143" s="84"/>
      <c r="E2143" s="1" t="s">
        <v>100</v>
      </c>
      <c r="F2143" s="2"/>
      <c r="G2143" s="60">
        <v>231</v>
      </c>
      <c r="H2143" s="72" t="str">
        <f t="shared" si="35"/>
        <v xml:space="preserve"> </v>
      </c>
      <c r="I2143" s="11">
        <v>13.852813852814</v>
      </c>
      <c r="J2143" s="3">
        <v>51.948051948051997</v>
      </c>
      <c r="K2143" s="3">
        <v>28.138528138527999</v>
      </c>
      <c r="L2143" s="3">
        <v>4.3290043290040003</v>
      </c>
      <c r="M2143" s="8">
        <v>1.731601731602</v>
      </c>
    </row>
    <row r="2144" spans="3:13" x14ac:dyDescent="0.2">
      <c r="C2144" s="90"/>
      <c r="D2144" s="85"/>
      <c r="E2144" s="29" t="s">
        <v>101</v>
      </c>
      <c r="F2144" s="28"/>
      <c r="G2144" s="61">
        <v>292</v>
      </c>
      <c r="H2144" s="73" t="str">
        <f t="shared" si="35"/>
        <v xml:space="preserve"> </v>
      </c>
      <c r="I2144" s="35">
        <v>18.835616438355999</v>
      </c>
      <c r="J2144" s="16">
        <v>42.465753424657997</v>
      </c>
      <c r="K2144" s="16">
        <v>33.561643835616003</v>
      </c>
      <c r="L2144" s="16">
        <v>3.4246575342469998</v>
      </c>
      <c r="M2144" s="36">
        <v>1.7123287671230001</v>
      </c>
    </row>
    <row r="2145" spans="2:17" x14ac:dyDescent="0.2">
      <c r="G2145" s="62"/>
      <c r="H2145" s="74"/>
    </row>
    <row r="2146" spans="2:17" x14ac:dyDescent="0.2">
      <c r="B2146" s="25" t="str">
        <f xml:space="preserve"> HYPERLINK("#'目次'!B25", "[19]")</f>
        <v>[19]</v>
      </c>
      <c r="C2146" s="17" t="s">
        <v>201</v>
      </c>
      <c r="G2146" s="62"/>
      <c r="H2146" s="74"/>
    </row>
    <row r="2147" spans="2:17" x14ac:dyDescent="0.2">
      <c r="G2147" s="62"/>
      <c r="H2147" s="74"/>
    </row>
    <row r="2148" spans="2:17" x14ac:dyDescent="0.2">
      <c r="G2148" s="62"/>
      <c r="H2148" s="74"/>
    </row>
    <row r="2149" spans="2:17" x14ac:dyDescent="0.2">
      <c r="C2149" s="17" t="s">
        <v>12</v>
      </c>
      <c r="G2149" s="62"/>
      <c r="H2149" s="74"/>
    </row>
    <row r="2150" spans="2:17" ht="60" x14ac:dyDescent="0.2">
      <c r="C2150" s="91"/>
      <c r="D2150" s="92"/>
      <c r="E2150" s="92"/>
      <c r="F2150" s="92"/>
      <c r="G2150" s="56" t="s">
        <v>13</v>
      </c>
      <c r="H2150" s="68"/>
      <c r="I2150" s="22" t="s">
        <v>202</v>
      </c>
      <c r="J2150" s="10" t="s">
        <v>203</v>
      </c>
      <c r="K2150" s="10" t="s">
        <v>204</v>
      </c>
      <c r="L2150" s="10" t="s">
        <v>205</v>
      </c>
      <c r="M2150" s="10" t="s">
        <v>206</v>
      </c>
      <c r="N2150" s="10" t="s">
        <v>207</v>
      </c>
      <c r="O2150" s="10" t="s">
        <v>46</v>
      </c>
      <c r="P2150" s="10" t="s">
        <v>208</v>
      </c>
      <c r="Q2150" s="23" t="s">
        <v>32</v>
      </c>
    </row>
    <row r="2151" spans="2:17" x14ac:dyDescent="0.2">
      <c r="C2151" s="93"/>
      <c r="D2151" s="94"/>
      <c r="E2151" s="94"/>
      <c r="F2151" s="94"/>
      <c r="G2151" s="57"/>
      <c r="H2151" s="69"/>
      <c r="I2151" s="26"/>
      <c r="J2151" s="9"/>
      <c r="K2151" s="9"/>
      <c r="L2151" s="9"/>
      <c r="M2151" s="9"/>
      <c r="N2151" s="9"/>
      <c r="O2151" s="9"/>
      <c r="P2151" s="9"/>
      <c r="Q2151" s="24"/>
    </row>
    <row r="2152" spans="2:17" x14ac:dyDescent="0.2">
      <c r="C2152" s="31"/>
      <c r="D2152" s="33"/>
      <c r="E2152" s="32" t="s">
        <v>13</v>
      </c>
      <c r="F2152" s="30"/>
      <c r="G2152" s="58">
        <v>2435</v>
      </c>
      <c r="H2152" s="70" t="str">
        <f t="shared" ref="H2152:H2215" si="36">IF(G2152&lt;49,"*"," ")</f>
        <v xml:space="preserve"> </v>
      </c>
      <c r="I2152" s="15">
        <v>44.353182751539997</v>
      </c>
      <c r="J2152" s="15">
        <v>6.7761806981520003</v>
      </c>
      <c r="K2152" s="15">
        <v>29.404517453798999</v>
      </c>
      <c r="L2152" s="15">
        <v>21.560574948665</v>
      </c>
      <c r="M2152" s="15">
        <v>17.289527720738999</v>
      </c>
      <c r="N2152" s="15">
        <v>8.6242299794659996</v>
      </c>
      <c r="O2152" s="15">
        <v>1.314168377823</v>
      </c>
      <c r="P2152" s="15">
        <v>25.790554414784001</v>
      </c>
      <c r="Q2152" s="34">
        <v>1.0677618069820001</v>
      </c>
    </row>
    <row r="2153" spans="2:17" x14ac:dyDescent="0.2">
      <c r="C2153" s="86" t="s">
        <v>16</v>
      </c>
      <c r="D2153" s="83" t="s">
        <v>17</v>
      </c>
      <c r="E2153" s="6" t="s">
        <v>14</v>
      </c>
      <c r="F2153" s="5"/>
      <c r="G2153" s="59">
        <v>1188</v>
      </c>
      <c r="H2153" s="71" t="str">
        <f t="shared" si="36"/>
        <v xml:space="preserve"> </v>
      </c>
      <c r="I2153" s="12">
        <v>24.326599326598998</v>
      </c>
      <c r="J2153" s="4">
        <v>4.2087542087539997</v>
      </c>
      <c r="K2153" s="4">
        <v>28.030303030302999</v>
      </c>
      <c r="L2153" s="4">
        <v>35.774410774411002</v>
      </c>
      <c r="M2153" s="4">
        <v>25.252525252525</v>
      </c>
      <c r="N2153" s="4">
        <v>7.1548821548820003</v>
      </c>
      <c r="O2153" s="4">
        <v>1.1784511784509999</v>
      </c>
      <c r="P2153" s="4">
        <v>29.545454545455001</v>
      </c>
      <c r="Q2153" s="13">
        <v>0.58922558922599999</v>
      </c>
    </row>
    <row r="2154" spans="2:17" x14ac:dyDescent="0.2">
      <c r="C2154" s="87"/>
      <c r="D2154" s="84"/>
      <c r="E2154" s="1" t="s">
        <v>15</v>
      </c>
      <c r="F2154" s="2"/>
      <c r="G2154" s="60">
        <v>1247</v>
      </c>
      <c r="H2154" s="72" t="str">
        <f t="shared" si="36"/>
        <v xml:space="preserve"> </v>
      </c>
      <c r="I2154" s="11">
        <v>63.432237369687002</v>
      </c>
      <c r="J2154" s="3">
        <v>9.2221331194869993</v>
      </c>
      <c r="K2154" s="3">
        <v>30.713712910986001</v>
      </c>
      <c r="L2154" s="3">
        <v>8.0192461908580004</v>
      </c>
      <c r="M2154" s="3">
        <v>9.7032878909380003</v>
      </c>
      <c r="N2154" s="3">
        <v>10.024057738572999</v>
      </c>
      <c r="O2154" s="3">
        <v>1.443464314354</v>
      </c>
      <c r="P2154" s="3">
        <v>22.213311948676999</v>
      </c>
      <c r="Q2154" s="8">
        <v>1.523656776263</v>
      </c>
    </row>
    <row r="2155" spans="2:17" x14ac:dyDescent="0.2">
      <c r="C2155" s="88" t="s">
        <v>18</v>
      </c>
      <c r="D2155" s="88" t="s">
        <v>19</v>
      </c>
      <c r="E2155" s="6" t="s">
        <v>20</v>
      </c>
      <c r="F2155" s="5"/>
      <c r="G2155" s="59">
        <v>386</v>
      </c>
      <c r="H2155" s="71" t="str">
        <f t="shared" si="36"/>
        <v xml:space="preserve"> </v>
      </c>
      <c r="I2155" s="12">
        <v>48.445595854921997</v>
      </c>
      <c r="J2155" s="4">
        <v>7.2538860103629998</v>
      </c>
      <c r="K2155" s="4">
        <v>27.461139896372998</v>
      </c>
      <c r="L2155" s="4">
        <v>38.341968911917</v>
      </c>
      <c r="M2155" s="4">
        <v>18.911917098446001</v>
      </c>
      <c r="N2155" s="4">
        <v>12.435233160621999</v>
      </c>
      <c r="O2155" s="4">
        <v>0.25906735751299997</v>
      </c>
      <c r="P2155" s="4">
        <v>15.80310880829</v>
      </c>
      <c r="Q2155" s="13">
        <v>0.51813471502599995</v>
      </c>
    </row>
    <row r="2156" spans="2:17" x14ac:dyDescent="0.2">
      <c r="C2156" s="87"/>
      <c r="D2156" s="89"/>
      <c r="E2156" s="1" t="s">
        <v>21</v>
      </c>
      <c r="F2156" s="2"/>
      <c r="G2156" s="60">
        <v>484</v>
      </c>
      <c r="H2156" s="72" t="str">
        <f t="shared" si="36"/>
        <v xml:space="preserve"> </v>
      </c>
      <c r="I2156" s="11">
        <v>46.900826446281002</v>
      </c>
      <c r="J2156" s="3">
        <v>9.5041322314050003</v>
      </c>
      <c r="K2156" s="3">
        <v>28.925619834711</v>
      </c>
      <c r="L2156" s="3">
        <v>27.066115702478999</v>
      </c>
      <c r="M2156" s="3">
        <v>19.834710743801999</v>
      </c>
      <c r="N2156" s="3">
        <v>11.570247933884</v>
      </c>
      <c r="O2156" s="3">
        <v>1.239669421488</v>
      </c>
      <c r="P2156" s="3">
        <v>20.661157024792999</v>
      </c>
      <c r="Q2156" s="8">
        <v>1.0330578512399999</v>
      </c>
    </row>
    <row r="2157" spans="2:17" x14ac:dyDescent="0.2">
      <c r="C2157" s="87"/>
      <c r="D2157" s="89"/>
      <c r="E2157" s="1" t="s">
        <v>22</v>
      </c>
      <c r="F2157" s="2"/>
      <c r="G2157" s="60">
        <v>626</v>
      </c>
      <c r="H2157" s="72" t="str">
        <f t="shared" si="36"/>
        <v xml:space="preserve"> </v>
      </c>
      <c r="I2157" s="11">
        <v>47.124600638978002</v>
      </c>
      <c r="J2157" s="3">
        <v>9.4249201277959997</v>
      </c>
      <c r="K2157" s="3">
        <v>32.587859424919998</v>
      </c>
      <c r="L2157" s="3">
        <v>18.051118210862999</v>
      </c>
      <c r="M2157" s="3">
        <v>17.571884984025999</v>
      </c>
      <c r="N2157" s="3">
        <v>7.6677316293929998</v>
      </c>
      <c r="O2157" s="3">
        <v>1.5974440894569999</v>
      </c>
      <c r="P2157" s="3">
        <v>22.843450479232999</v>
      </c>
      <c r="Q2157" s="8">
        <v>0.79872204472800001</v>
      </c>
    </row>
    <row r="2158" spans="2:17" x14ac:dyDescent="0.2">
      <c r="C2158" s="87"/>
      <c r="D2158" s="89"/>
      <c r="E2158" s="1" t="s">
        <v>23</v>
      </c>
      <c r="F2158" s="2"/>
      <c r="G2158" s="60">
        <v>400</v>
      </c>
      <c r="H2158" s="72" t="str">
        <f t="shared" si="36"/>
        <v xml:space="preserve"> </v>
      </c>
      <c r="I2158" s="11">
        <v>44</v>
      </c>
      <c r="J2158" s="3">
        <v>5.75</v>
      </c>
      <c r="K2158" s="3">
        <v>31.5</v>
      </c>
      <c r="L2158" s="3">
        <v>16.5</v>
      </c>
      <c r="M2158" s="3">
        <v>17.25</v>
      </c>
      <c r="N2158" s="3">
        <v>5.75</v>
      </c>
      <c r="O2158" s="7">
        <v>0</v>
      </c>
      <c r="P2158" s="3">
        <v>28.25</v>
      </c>
      <c r="Q2158" s="8">
        <v>1.25</v>
      </c>
    </row>
    <row r="2159" spans="2:17" x14ac:dyDescent="0.2">
      <c r="C2159" s="87"/>
      <c r="D2159" s="89"/>
      <c r="E2159" s="1" t="s">
        <v>24</v>
      </c>
      <c r="F2159" s="2"/>
      <c r="G2159" s="60">
        <v>539</v>
      </c>
      <c r="H2159" s="72" t="str">
        <f t="shared" si="36"/>
        <v xml:space="preserve"> </v>
      </c>
      <c r="I2159" s="11">
        <v>36.178107606678999</v>
      </c>
      <c r="J2159" s="3">
        <v>1.6697588126159999</v>
      </c>
      <c r="K2159" s="3">
        <v>25.974025974025999</v>
      </c>
      <c r="L2159" s="3">
        <v>12.430426716141</v>
      </c>
      <c r="M2159" s="3">
        <v>13.543599257885001</v>
      </c>
      <c r="N2159" s="3">
        <v>6.4935064935059996</v>
      </c>
      <c r="O2159" s="3">
        <v>2.7829313543600001</v>
      </c>
      <c r="P2159" s="3">
        <v>39.146567717996</v>
      </c>
      <c r="Q2159" s="8">
        <v>1.6697588126159999</v>
      </c>
    </row>
    <row r="2160" spans="2:17" x14ac:dyDescent="0.2">
      <c r="C2160" s="87"/>
      <c r="D2160" s="89"/>
      <c r="E2160" s="1" t="s">
        <v>25</v>
      </c>
      <c r="F2160" s="2"/>
      <c r="G2160" s="60">
        <v>2049</v>
      </c>
      <c r="H2160" s="72" t="str">
        <f t="shared" si="36"/>
        <v xml:space="preserve"> </v>
      </c>
      <c r="I2160" s="11">
        <v>43.582235236701003</v>
      </c>
      <c r="J2160" s="3">
        <v>6.6861883845780001</v>
      </c>
      <c r="K2160" s="3">
        <v>29.770619814543998</v>
      </c>
      <c r="L2160" s="3">
        <v>18.399219131283999</v>
      </c>
      <c r="M2160" s="3">
        <v>16.983894582723</v>
      </c>
      <c r="N2160" s="3">
        <v>7.9062957540259999</v>
      </c>
      <c r="O2160" s="3">
        <v>1.5129331381160001</v>
      </c>
      <c r="P2160" s="3">
        <v>27.672035139091999</v>
      </c>
      <c r="Q2160" s="8">
        <v>1.171303074671</v>
      </c>
    </row>
    <row r="2161" spans="3:17" x14ac:dyDescent="0.2">
      <c r="C2161" s="87"/>
      <c r="D2161" s="89"/>
      <c r="E2161" s="1" t="s">
        <v>26</v>
      </c>
      <c r="F2161" s="2"/>
      <c r="G2161" s="60">
        <v>939</v>
      </c>
      <c r="H2161" s="72" t="str">
        <f t="shared" si="36"/>
        <v xml:space="preserve"> </v>
      </c>
      <c r="I2161" s="11">
        <v>39.510117145899997</v>
      </c>
      <c r="J2161" s="3">
        <v>3.407880724175</v>
      </c>
      <c r="K2161" s="3">
        <v>28.328008519701999</v>
      </c>
      <c r="L2161" s="3">
        <v>14.164004259851</v>
      </c>
      <c r="M2161" s="3">
        <v>15.122470713525001</v>
      </c>
      <c r="N2161" s="3">
        <v>6.1767838125669998</v>
      </c>
      <c r="O2161" s="3">
        <v>1.5974440894569999</v>
      </c>
      <c r="P2161" s="3">
        <v>34.504792332268003</v>
      </c>
      <c r="Q2161" s="8">
        <v>1.490947816826</v>
      </c>
    </row>
    <row r="2162" spans="3:17" x14ac:dyDescent="0.2">
      <c r="C2162" s="87"/>
      <c r="D2162" s="88" t="s">
        <v>14</v>
      </c>
      <c r="E2162" s="6" t="s">
        <v>20</v>
      </c>
      <c r="F2162" s="5"/>
      <c r="G2162" s="59">
        <v>204</v>
      </c>
      <c r="H2162" s="71" t="str">
        <f t="shared" si="36"/>
        <v xml:space="preserve"> </v>
      </c>
      <c r="I2162" s="12">
        <v>21.078431372549002</v>
      </c>
      <c r="J2162" s="4">
        <v>1.9607843137250001</v>
      </c>
      <c r="K2162" s="4">
        <v>18.627450980391998</v>
      </c>
      <c r="L2162" s="4">
        <v>55.392156862744997</v>
      </c>
      <c r="M2162" s="4">
        <v>23.529411764706001</v>
      </c>
      <c r="N2162" s="4">
        <v>9.8039215686270005</v>
      </c>
      <c r="O2162" s="20">
        <v>0</v>
      </c>
      <c r="P2162" s="4">
        <v>23.529411764706001</v>
      </c>
      <c r="Q2162" s="27">
        <v>0</v>
      </c>
    </row>
    <row r="2163" spans="3:17" x14ac:dyDescent="0.2">
      <c r="C2163" s="87"/>
      <c r="D2163" s="89"/>
      <c r="E2163" s="1" t="s">
        <v>21</v>
      </c>
      <c r="F2163" s="2"/>
      <c r="G2163" s="60">
        <v>254</v>
      </c>
      <c r="H2163" s="72" t="str">
        <f t="shared" si="36"/>
        <v xml:space="preserve"> </v>
      </c>
      <c r="I2163" s="11">
        <v>22.440944881890001</v>
      </c>
      <c r="J2163" s="3">
        <v>5.5118110236220001</v>
      </c>
      <c r="K2163" s="3">
        <v>27.952755905511999</v>
      </c>
      <c r="L2163" s="3">
        <v>46.062992125984003</v>
      </c>
      <c r="M2163" s="3">
        <v>29.133858267716999</v>
      </c>
      <c r="N2163" s="3">
        <v>6.6929133858269996</v>
      </c>
      <c r="O2163" s="3">
        <v>1.574803149606</v>
      </c>
      <c r="P2163" s="3">
        <v>26.771653543307</v>
      </c>
      <c r="Q2163" s="8">
        <v>0.78740157480299999</v>
      </c>
    </row>
    <row r="2164" spans="3:17" x14ac:dyDescent="0.2">
      <c r="C2164" s="87"/>
      <c r="D2164" s="89"/>
      <c r="E2164" s="1" t="s">
        <v>22</v>
      </c>
      <c r="F2164" s="2"/>
      <c r="G2164" s="60">
        <v>311</v>
      </c>
      <c r="H2164" s="72" t="str">
        <f t="shared" si="36"/>
        <v xml:space="preserve"> </v>
      </c>
      <c r="I2164" s="11">
        <v>24.11575562701</v>
      </c>
      <c r="J2164" s="3">
        <v>6.4308681672030001</v>
      </c>
      <c r="K2164" s="3">
        <v>28.617363344051</v>
      </c>
      <c r="L2164" s="3">
        <v>28.938906752411999</v>
      </c>
      <c r="M2164" s="3">
        <v>25.72347266881</v>
      </c>
      <c r="N2164" s="3">
        <v>6.4308681672030001</v>
      </c>
      <c r="O2164" s="3">
        <v>1.929260450161</v>
      </c>
      <c r="P2164" s="3">
        <v>30.546623794212</v>
      </c>
      <c r="Q2164" s="8">
        <v>0.64308681672000001</v>
      </c>
    </row>
    <row r="2165" spans="3:17" x14ac:dyDescent="0.2">
      <c r="C2165" s="87"/>
      <c r="D2165" s="89"/>
      <c r="E2165" s="1" t="s">
        <v>23</v>
      </c>
      <c r="F2165" s="2"/>
      <c r="G2165" s="60">
        <v>202</v>
      </c>
      <c r="H2165" s="72" t="str">
        <f t="shared" si="36"/>
        <v xml:space="preserve"> </v>
      </c>
      <c r="I2165" s="11">
        <v>25.742574257426</v>
      </c>
      <c r="J2165" s="3">
        <v>4.4554455445540002</v>
      </c>
      <c r="K2165" s="3">
        <v>31.188118811881001</v>
      </c>
      <c r="L2165" s="3">
        <v>26.732673267327002</v>
      </c>
      <c r="M2165" s="3">
        <v>22.277227722772</v>
      </c>
      <c r="N2165" s="3">
        <v>3.4653465346529999</v>
      </c>
      <c r="O2165" s="7">
        <v>0</v>
      </c>
      <c r="P2165" s="3">
        <v>34.158415841584002</v>
      </c>
      <c r="Q2165" s="8">
        <v>0.49504950495</v>
      </c>
    </row>
    <row r="2166" spans="3:17" x14ac:dyDescent="0.2">
      <c r="C2166" s="87"/>
      <c r="D2166" s="89"/>
      <c r="E2166" s="1" t="s">
        <v>24</v>
      </c>
      <c r="F2166" s="2"/>
      <c r="G2166" s="60">
        <v>217</v>
      </c>
      <c r="H2166" s="72" t="str">
        <f t="shared" si="36"/>
        <v xml:space="preserve"> </v>
      </c>
      <c r="I2166" s="11">
        <v>28.571428571428999</v>
      </c>
      <c r="J2166" s="3">
        <v>1.3824884792629999</v>
      </c>
      <c r="K2166" s="3">
        <v>33.179723502304</v>
      </c>
      <c r="L2166" s="3">
        <v>23.502304147465001</v>
      </c>
      <c r="M2166" s="3">
        <v>24.423963133640999</v>
      </c>
      <c r="N2166" s="3">
        <v>9.6774193548389995</v>
      </c>
      <c r="O2166" s="3">
        <v>1.8433179723499999</v>
      </c>
      <c r="P2166" s="3">
        <v>32.718894009217003</v>
      </c>
      <c r="Q2166" s="8">
        <v>0.92165898617499997</v>
      </c>
    </row>
    <row r="2167" spans="3:17" x14ac:dyDescent="0.2">
      <c r="C2167" s="87"/>
      <c r="D2167" s="89"/>
      <c r="E2167" s="1" t="s">
        <v>25</v>
      </c>
      <c r="F2167" s="2"/>
      <c r="G2167" s="60">
        <v>984</v>
      </c>
      <c r="H2167" s="72" t="str">
        <f t="shared" si="36"/>
        <v xml:space="preserve"> </v>
      </c>
      <c r="I2167" s="11">
        <v>25</v>
      </c>
      <c r="J2167" s="3">
        <v>4.6747967479670001</v>
      </c>
      <c r="K2167" s="3">
        <v>29.979674796748</v>
      </c>
      <c r="L2167" s="3">
        <v>31.707317073171001</v>
      </c>
      <c r="M2167" s="3">
        <v>25.609756097561</v>
      </c>
      <c r="N2167" s="3">
        <v>6.6056910569109997</v>
      </c>
      <c r="O2167" s="3">
        <v>1.4227642276420001</v>
      </c>
      <c r="P2167" s="3">
        <v>30.792682926828999</v>
      </c>
      <c r="Q2167" s="8">
        <v>0.71138211382100003</v>
      </c>
    </row>
    <row r="2168" spans="3:17" x14ac:dyDescent="0.2">
      <c r="C2168" s="87"/>
      <c r="D2168" s="89"/>
      <c r="E2168" s="1" t="s">
        <v>26</v>
      </c>
      <c r="F2168" s="2"/>
      <c r="G2168" s="60">
        <v>419</v>
      </c>
      <c r="H2168" s="72" t="str">
        <f t="shared" si="36"/>
        <v xml:space="preserve"> </v>
      </c>
      <c r="I2168" s="11">
        <v>27.207637231503998</v>
      </c>
      <c r="J2168" s="3">
        <v>2.8639618138420002</v>
      </c>
      <c r="K2168" s="3">
        <v>32.219570405728</v>
      </c>
      <c r="L2168" s="3">
        <v>25.059665871122</v>
      </c>
      <c r="M2168" s="3">
        <v>23.389021479714</v>
      </c>
      <c r="N2168" s="3">
        <v>6.6825775656320001</v>
      </c>
      <c r="O2168" s="3">
        <v>0.95465393794700004</v>
      </c>
      <c r="P2168" s="3">
        <v>33.412887828161999</v>
      </c>
      <c r="Q2168" s="8">
        <v>0.71599045346099999</v>
      </c>
    </row>
    <row r="2169" spans="3:17" x14ac:dyDescent="0.2">
      <c r="C2169" s="87"/>
      <c r="D2169" s="88" t="s">
        <v>15</v>
      </c>
      <c r="E2169" s="6" t="s">
        <v>20</v>
      </c>
      <c r="F2169" s="5"/>
      <c r="G2169" s="59">
        <v>182</v>
      </c>
      <c r="H2169" s="71" t="str">
        <f t="shared" si="36"/>
        <v xml:space="preserve"> </v>
      </c>
      <c r="I2169" s="12">
        <v>79.120879120878996</v>
      </c>
      <c r="J2169" s="4">
        <v>13.186813186813</v>
      </c>
      <c r="K2169" s="4">
        <v>37.362637362637003</v>
      </c>
      <c r="L2169" s="4">
        <v>19.230769230768999</v>
      </c>
      <c r="M2169" s="4">
        <v>13.736263736264</v>
      </c>
      <c r="N2169" s="4">
        <v>15.384615384615</v>
      </c>
      <c r="O2169" s="4">
        <v>0.54945054945100003</v>
      </c>
      <c r="P2169" s="4">
        <v>7.1428571428570002</v>
      </c>
      <c r="Q2169" s="13">
        <v>1.098901098901</v>
      </c>
    </row>
    <row r="2170" spans="3:17" x14ac:dyDescent="0.2">
      <c r="C2170" s="87"/>
      <c r="D2170" s="89"/>
      <c r="E2170" s="1" t="s">
        <v>21</v>
      </c>
      <c r="F2170" s="2"/>
      <c r="G2170" s="60">
        <v>230</v>
      </c>
      <c r="H2170" s="72" t="str">
        <f t="shared" si="36"/>
        <v xml:space="preserve"> </v>
      </c>
      <c r="I2170" s="11">
        <v>73.913043478261002</v>
      </c>
      <c r="J2170" s="3">
        <v>13.913043478261001</v>
      </c>
      <c r="K2170" s="3">
        <v>30</v>
      </c>
      <c r="L2170" s="3">
        <v>6.0869565217390003</v>
      </c>
      <c r="M2170" s="3">
        <v>9.5652173913039995</v>
      </c>
      <c r="N2170" s="3">
        <v>16.95652173913</v>
      </c>
      <c r="O2170" s="3">
        <v>0.86956521739100001</v>
      </c>
      <c r="P2170" s="3">
        <v>13.913043478261001</v>
      </c>
      <c r="Q2170" s="8">
        <v>1.3043478260870001</v>
      </c>
    </row>
    <row r="2171" spans="3:17" x14ac:dyDescent="0.2">
      <c r="C2171" s="87"/>
      <c r="D2171" s="89"/>
      <c r="E2171" s="1" t="s">
        <v>22</v>
      </c>
      <c r="F2171" s="2"/>
      <c r="G2171" s="60">
        <v>315</v>
      </c>
      <c r="H2171" s="72" t="str">
        <f t="shared" si="36"/>
        <v xml:space="preserve"> </v>
      </c>
      <c r="I2171" s="11">
        <v>69.841269841270005</v>
      </c>
      <c r="J2171" s="3">
        <v>12.380952380951999</v>
      </c>
      <c r="K2171" s="3">
        <v>36.507936507937004</v>
      </c>
      <c r="L2171" s="3">
        <v>7.3015873015870003</v>
      </c>
      <c r="M2171" s="3">
        <v>9.5238095238099998</v>
      </c>
      <c r="N2171" s="3">
        <v>8.8888888888889994</v>
      </c>
      <c r="O2171" s="3">
        <v>1.269841269841</v>
      </c>
      <c r="P2171" s="3">
        <v>15.238095238094999</v>
      </c>
      <c r="Q2171" s="8">
        <v>0.95238095238099996</v>
      </c>
    </row>
    <row r="2172" spans="3:17" x14ac:dyDescent="0.2">
      <c r="C2172" s="87"/>
      <c r="D2172" s="89"/>
      <c r="E2172" s="1" t="s">
        <v>23</v>
      </c>
      <c r="F2172" s="2"/>
      <c r="G2172" s="60">
        <v>198</v>
      </c>
      <c r="H2172" s="72" t="str">
        <f t="shared" si="36"/>
        <v xml:space="preserve"> </v>
      </c>
      <c r="I2172" s="11">
        <v>62.626262626262999</v>
      </c>
      <c r="J2172" s="3">
        <v>7.0707070707069999</v>
      </c>
      <c r="K2172" s="3">
        <v>31.818181818182001</v>
      </c>
      <c r="L2172" s="3">
        <v>6.0606060606060002</v>
      </c>
      <c r="M2172" s="3">
        <v>12.121212121212</v>
      </c>
      <c r="N2172" s="3">
        <v>8.0808080808079996</v>
      </c>
      <c r="O2172" s="7">
        <v>0</v>
      </c>
      <c r="P2172" s="3">
        <v>22.222222222222001</v>
      </c>
      <c r="Q2172" s="8">
        <v>2.0202020202019999</v>
      </c>
    </row>
    <row r="2173" spans="3:17" x14ac:dyDescent="0.2">
      <c r="C2173" s="87"/>
      <c r="D2173" s="89"/>
      <c r="E2173" s="1" t="s">
        <v>24</v>
      </c>
      <c r="F2173" s="2"/>
      <c r="G2173" s="60">
        <v>322</v>
      </c>
      <c r="H2173" s="72" t="str">
        <f t="shared" si="36"/>
        <v xml:space="preserve"> </v>
      </c>
      <c r="I2173" s="11">
        <v>41.304347826087003</v>
      </c>
      <c r="J2173" s="3">
        <v>1.8633540372670001</v>
      </c>
      <c r="K2173" s="3">
        <v>21.11801242236</v>
      </c>
      <c r="L2173" s="3">
        <v>4.9689440993789997</v>
      </c>
      <c r="M2173" s="3">
        <v>6.2111801242239997</v>
      </c>
      <c r="N2173" s="3">
        <v>4.3478260869570002</v>
      </c>
      <c r="O2173" s="3">
        <v>3.416149068323</v>
      </c>
      <c r="P2173" s="3">
        <v>43.478260869564998</v>
      </c>
      <c r="Q2173" s="8">
        <v>2.1739130434780001</v>
      </c>
    </row>
    <row r="2174" spans="3:17" x14ac:dyDescent="0.2">
      <c r="C2174" s="87"/>
      <c r="D2174" s="89"/>
      <c r="E2174" s="1" t="s">
        <v>25</v>
      </c>
      <c r="F2174" s="2"/>
      <c r="G2174" s="60">
        <v>1065</v>
      </c>
      <c r="H2174" s="72" t="str">
        <f t="shared" si="36"/>
        <v xml:space="preserve"> </v>
      </c>
      <c r="I2174" s="11">
        <v>60.75117370892</v>
      </c>
      <c r="J2174" s="3">
        <v>8.5446009389669992</v>
      </c>
      <c r="K2174" s="3">
        <v>29.577464788732001</v>
      </c>
      <c r="L2174" s="3">
        <v>6.1032863849770003</v>
      </c>
      <c r="M2174" s="3">
        <v>9.0140845070419999</v>
      </c>
      <c r="N2174" s="3">
        <v>9.1079812206570008</v>
      </c>
      <c r="O2174" s="3">
        <v>1.596244131455</v>
      </c>
      <c r="P2174" s="3">
        <v>24.788732394366001</v>
      </c>
      <c r="Q2174" s="8">
        <v>1.596244131455</v>
      </c>
    </row>
    <row r="2175" spans="3:17" x14ac:dyDescent="0.2">
      <c r="C2175" s="87"/>
      <c r="D2175" s="89"/>
      <c r="E2175" s="1" t="s">
        <v>26</v>
      </c>
      <c r="F2175" s="2"/>
      <c r="G2175" s="60">
        <v>520</v>
      </c>
      <c r="H2175" s="72" t="str">
        <f t="shared" si="36"/>
        <v xml:space="preserve"> </v>
      </c>
      <c r="I2175" s="11">
        <v>49.423076923076998</v>
      </c>
      <c r="J2175" s="3">
        <v>3.8461538461539999</v>
      </c>
      <c r="K2175" s="3">
        <v>25.192307692307999</v>
      </c>
      <c r="L2175" s="3">
        <v>5.3846153846150004</v>
      </c>
      <c r="M2175" s="3">
        <v>8.4615384615379998</v>
      </c>
      <c r="N2175" s="3">
        <v>5.7692307692310001</v>
      </c>
      <c r="O2175" s="3">
        <v>2.115384615385</v>
      </c>
      <c r="P2175" s="3">
        <v>35.384615384615003</v>
      </c>
      <c r="Q2175" s="8">
        <v>2.115384615385</v>
      </c>
    </row>
    <row r="2176" spans="3:17" x14ac:dyDescent="0.2">
      <c r="C2176" s="88" t="s">
        <v>27</v>
      </c>
      <c r="D2176" s="88" t="s">
        <v>19</v>
      </c>
      <c r="E2176" s="6" t="s">
        <v>28</v>
      </c>
      <c r="F2176" s="5"/>
      <c r="G2176" s="59">
        <v>147</v>
      </c>
      <c r="H2176" s="71" t="str">
        <f t="shared" si="36"/>
        <v xml:space="preserve"> </v>
      </c>
      <c r="I2176" s="12">
        <v>21.768707482993001</v>
      </c>
      <c r="J2176" s="4">
        <v>1.360544217687</v>
      </c>
      <c r="K2176" s="4">
        <v>15.646258503401</v>
      </c>
      <c r="L2176" s="4">
        <v>6.8027210884349998</v>
      </c>
      <c r="M2176" s="4">
        <v>9.5238095238099998</v>
      </c>
      <c r="N2176" s="4">
        <v>12.244897959184</v>
      </c>
      <c r="O2176" s="4">
        <v>2.7210884353739999</v>
      </c>
      <c r="P2176" s="4">
        <v>55.782312925169997</v>
      </c>
      <c r="Q2176" s="13">
        <v>3.4013605442179999</v>
      </c>
    </row>
    <row r="2177" spans="3:17" ht="24" x14ac:dyDescent="0.2">
      <c r="C2177" s="87"/>
      <c r="D2177" s="89"/>
      <c r="E2177" s="1" t="s">
        <v>29</v>
      </c>
      <c r="F2177" s="2"/>
      <c r="G2177" s="60">
        <v>1706</v>
      </c>
      <c r="H2177" s="72" t="str">
        <f t="shared" si="36"/>
        <v xml:space="preserve"> </v>
      </c>
      <c r="I2177" s="11">
        <v>49.355216881594004</v>
      </c>
      <c r="J2177" s="3">
        <v>7.3270808909729999</v>
      </c>
      <c r="K2177" s="3">
        <v>32.649472450175999</v>
      </c>
      <c r="L2177" s="3">
        <v>27.432590855802999</v>
      </c>
      <c r="M2177" s="3">
        <v>20.574443141852001</v>
      </c>
      <c r="N2177" s="3">
        <v>9.7303634232119993</v>
      </c>
      <c r="O2177" s="3">
        <v>0.76201641266099995</v>
      </c>
      <c r="P2177" s="3">
        <v>17.936694021101999</v>
      </c>
      <c r="Q2177" s="8">
        <v>0.35169988276699998</v>
      </c>
    </row>
    <row r="2178" spans="3:17" ht="24" x14ac:dyDescent="0.2">
      <c r="C2178" s="87"/>
      <c r="D2178" s="89"/>
      <c r="E2178" s="1" t="s">
        <v>30</v>
      </c>
      <c r="F2178" s="2"/>
      <c r="G2178" s="60">
        <v>137</v>
      </c>
      <c r="H2178" s="72" t="str">
        <f t="shared" si="36"/>
        <v xml:space="preserve"> </v>
      </c>
      <c r="I2178" s="11">
        <v>27.007299270072998</v>
      </c>
      <c r="J2178" s="3">
        <v>5.1094890510950002</v>
      </c>
      <c r="K2178" s="3">
        <v>23.357664233577001</v>
      </c>
      <c r="L2178" s="3">
        <v>8.0291970802920005</v>
      </c>
      <c r="M2178" s="3">
        <v>8.0291970802920005</v>
      </c>
      <c r="N2178" s="3">
        <v>5.1094890510950002</v>
      </c>
      <c r="O2178" s="3">
        <v>2.1897810218979998</v>
      </c>
      <c r="P2178" s="3">
        <v>43.795620437956003</v>
      </c>
      <c r="Q2178" s="8">
        <v>2.9197080291969999</v>
      </c>
    </row>
    <row r="2179" spans="3:17" ht="24" x14ac:dyDescent="0.2">
      <c r="C2179" s="87"/>
      <c r="D2179" s="89"/>
      <c r="E2179" s="1" t="s">
        <v>31</v>
      </c>
      <c r="F2179" s="2"/>
      <c r="G2179" s="60">
        <v>440</v>
      </c>
      <c r="H2179" s="72" t="str">
        <f t="shared" si="36"/>
        <v xml:space="preserve"> </v>
      </c>
      <c r="I2179" s="11">
        <v>37.954545454544999</v>
      </c>
      <c r="J2179" s="3">
        <v>7.0454545454549997</v>
      </c>
      <c r="K2179" s="3">
        <v>23.409090909090999</v>
      </c>
      <c r="L2179" s="3">
        <v>8.1818181818180005</v>
      </c>
      <c r="M2179" s="3">
        <v>10.227272727273</v>
      </c>
      <c r="N2179" s="3">
        <v>4.3181818181820004</v>
      </c>
      <c r="O2179" s="3">
        <v>2.7272727272730002</v>
      </c>
      <c r="P2179" s="3">
        <v>40.454545454544999</v>
      </c>
      <c r="Q2179" s="8">
        <v>2.2727272727269998</v>
      </c>
    </row>
    <row r="2180" spans="3:17" x14ac:dyDescent="0.2">
      <c r="C2180" s="87"/>
      <c r="D2180" s="89"/>
      <c r="E2180" s="1" t="s">
        <v>32</v>
      </c>
      <c r="F2180" s="2"/>
      <c r="G2180" s="60">
        <v>5</v>
      </c>
      <c r="H2180" s="72" t="str">
        <f t="shared" si="36"/>
        <v>*</v>
      </c>
      <c r="I2180" s="11">
        <v>40</v>
      </c>
      <c r="J2180" s="7">
        <v>0</v>
      </c>
      <c r="K2180" s="3">
        <v>20</v>
      </c>
      <c r="L2180" s="7">
        <v>0</v>
      </c>
      <c r="M2180" s="7">
        <v>0</v>
      </c>
      <c r="N2180" s="7">
        <v>0</v>
      </c>
      <c r="O2180" s="7">
        <v>0</v>
      </c>
      <c r="P2180" s="3">
        <v>40</v>
      </c>
      <c r="Q2180" s="8">
        <v>20</v>
      </c>
    </row>
    <row r="2181" spans="3:17" x14ac:dyDescent="0.2">
      <c r="C2181" s="87"/>
      <c r="D2181" s="88" t="s">
        <v>14</v>
      </c>
      <c r="E2181" s="6" t="s">
        <v>28</v>
      </c>
      <c r="F2181" s="5"/>
      <c r="G2181" s="59">
        <v>95</v>
      </c>
      <c r="H2181" s="71" t="str">
        <f t="shared" si="36"/>
        <v xml:space="preserve"> </v>
      </c>
      <c r="I2181" s="12">
        <v>16.842105263158</v>
      </c>
      <c r="J2181" s="4">
        <v>1.052631578947</v>
      </c>
      <c r="K2181" s="4">
        <v>14.736842105262999</v>
      </c>
      <c r="L2181" s="4">
        <v>7.3684210526319998</v>
      </c>
      <c r="M2181" s="4">
        <v>9.4736842105260006</v>
      </c>
      <c r="N2181" s="4">
        <v>13.684210526316001</v>
      </c>
      <c r="O2181" s="4">
        <v>2.1052631578950001</v>
      </c>
      <c r="P2181" s="4">
        <v>61.052631578947</v>
      </c>
      <c r="Q2181" s="13">
        <v>3.1578947368420001</v>
      </c>
    </row>
    <row r="2182" spans="3:17" ht="24" x14ac:dyDescent="0.2">
      <c r="C2182" s="87"/>
      <c r="D2182" s="89"/>
      <c r="E2182" s="1" t="s">
        <v>29</v>
      </c>
      <c r="F2182" s="2"/>
      <c r="G2182" s="60">
        <v>953</v>
      </c>
      <c r="H2182" s="72" t="str">
        <f t="shared" si="36"/>
        <v xml:space="preserve"> </v>
      </c>
      <c r="I2182" s="11">
        <v>25.078698845750001</v>
      </c>
      <c r="J2182" s="3">
        <v>4.7219307450160004</v>
      </c>
      <c r="K2182" s="3">
        <v>29.9055613851</v>
      </c>
      <c r="L2182" s="3">
        <v>42.917103882475999</v>
      </c>
      <c r="M2182" s="3">
        <v>28.856243441762999</v>
      </c>
      <c r="N2182" s="3">
        <v>6.7156348373560002</v>
      </c>
      <c r="O2182" s="3">
        <v>0.944386149003</v>
      </c>
      <c r="P2182" s="3">
        <v>23.399790136410999</v>
      </c>
      <c r="Q2182" s="8">
        <v>0.209863588667</v>
      </c>
    </row>
    <row r="2183" spans="3:17" ht="24" x14ac:dyDescent="0.2">
      <c r="C2183" s="87"/>
      <c r="D2183" s="89"/>
      <c r="E2183" s="1" t="s">
        <v>30</v>
      </c>
      <c r="F2183" s="2"/>
      <c r="G2183" s="60">
        <v>60</v>
      </c>
      <c r="H2183" s="72" t="str">
        <f t="shared" si="36"/>
        <v xml:space="preserve"> </v>
      </c>
      <c r="I2183" s="11">
        <v>10</v>
      </c>
      <c r="J2183" s="3">
        <v>1.666666666667</v>
      </c>
      <c r="K2183" s="3">
        <v>15</v>
      </c>
      <c r="L2183" s="3">
        <v>3.333333333333</v>
      </c>
      <c r="M2183" s="3">
        <v>5</v>
      </c>
      <c r="N2183" s="3">
        <v>6.666666666667</v>
      </c>
      <c r="O2183" s="3">
        <v>3.333333333333</v>
      </c>
      <c r="P2183" s="3">
        <v>63.333333333333002</v>
      </c>
      <c r="Q2183" s="8">
        <v>1.666666666667</v>
      </c>
    </row>
    <row r="2184" spans="3:17" ht="24" x14ac:dyDescent="0.2">
      <c r="C2184" s="87"/>
      <c r="D2184" s="89"/>
      <c r="E2184" s="1" t="s">
        <v>31</v>
      </c>
      <c r="F2184" s="2"/>
      <c r="G2184" s="60">
        <v>77</v>
      </c>
      <c r="H2184" s="72" t="str">
        <f t="shared" si="36"/>
        <v xml:space="preserve"> </v>
      </c>
      <c r="I2184" s="11">
        <v>35.064935064935</v>
      </c>
      <c r="J2184" s="3">
        <v>3.896103896104</v>
      </c>
      <c r="K2184" s="3">
        <v>32.467532467532003</v>
      </c>
      <c r="L2184" s="3">
        <v>9.0909090909089993</v>
      </c>
      <c r="M2184" s="3">
        <v>16.883116883117001</v>
      </c>
      <c r="N2184" s="3">
        <v>5.1948051948050002</v>
      </c>
      <c r="O2184" s="3">
        <v>1.298701298701</v>
      </c>
      <c r="P2184" s="3">
        <v>38.961038961039002</v>
      </c>
      <c r="Q2184" s="8">
        <v>1.298701298701</v>
      </c>
    </row>
    <row r="2185" spans="3:17" x14ac:dyDescent="0.2">
      <c r="C2185" s="87"/>
      <c r="D2185" s="89"/>
      <c r="E2185" s="1" t="s">
        <v>32</v>
      </c>
      <c r="F2185" s="2"/>
      <c r="G2185" s="60">
        <v>3</v>
      </c>
      <c r="H2185" s="72" t="str">
        <f t="shared" si="36"/>
        <v>*</v>
      </c>
      <c r="I2185" s="11">
        <v>33.333333333333002</v>
      </c>
      <c r="J2185" s="7">
        <v>0</v>
      </c>
      <c r="K2185" s="7">
        <v>0</v>
      </c>
      <c r="L2185" s="7">
        <v>0</v>
      </c>
      <c r="M2185" s="7">
        <v>0</v>
      </c>
      <c r="N2185" s="7">
        <v>0</v>
      </c>
      <c r="O2185" s="7">
        <v>0</v>
      </c>
      <c r="P2185" s="3">
        <v>66.666666666666998</v>
      </c>
      <c r="Q2185" s="14">
        <v>0</v>
      </c>
    </row>
    <row r="2186" spans="3:17" x14ac:dyDescent="0.2">
      <c r="C2186" s="87"/>
      <c r="D2186" s="88" t="s">
        <v>15</v>
      </c>
      <c r="E2186" s="6" t="s">
        <v>28</v>
      </c>
      <c r="F2186" s="5"/>
      <c r="G2186" s="59">
        <v>52</v>
      </c>
      <c r="H2186" s="71" t="str">
        <f t="shared" si="36"/>
        <v xml:space="preserve"> </v>
      </c>
      <c r="I2186" s="12">
        <v>30.769230769231001</v>
      </c>
      <c r="J2186" s="4">
        <v>1.923076923077</v>
      </c>
      <c r="K2186" s="4">
        <v>17.307692307692001</v>
      </c>
      <c r="L2186" s="4">
        <v>5.7692307692310001</v>
      </c>
      <c r="M2186" s="4">
        <v>9.6153846153850004</v>
      </c>
      <c r="N2186" s="4">
        <v>9.6153846153850004</v>
      </c>
      <c r="O2186" s="4">
        <v>3.8461538461539999</v>
      </c>
      <c r="P2186" s="4">
        <v>46.153846153845997</v>
      </c>
      <c r="Q2186" s="13">
        <v>3.8461538461539999</v>
      </c>
    </row>
    <row r="2187" spans="3:17" ht="24" x14ac:dyDescent="0.2">
      <c r="C2187" s="87"/>
      <c r="D2187" s="89"/>
      <c r="E2187" s="1" t="s">
        <v>29</v>
      </c>
      <c r="F2187" s="2"/>
      <c r="G2187" s="60">
        <v>753</v>
      </c>
      <c r="H2187" s="72" t="str">
        <f t="shared" si="36"/>
        <v xml:space="preserve"> </v>
      </c>
      <c r="I2187" s="11">
        <v>80.079681274899997</v>
      </c>
      <c r="J2187" s="3">
        <v>10.62416998672</v>
      </c>
      <c r="K2187" s="3">
        <v>36.122177954846997</v>
      </c>
      <c r="L2187" s="3">
        <v>7.8353253652059998</v>
      </c>
      <c r="M2187" s="3">
        <v>10.092961487384001</v>
      </c>
      <c r="N2187" s="3">
        <v>13.545816733067999</v>
      </c>
      <c r="O2187" s="3">
        <v>0.53120849933600001</v>
      </c>
      <c r="P2187" s="3">
        <v>11.022576361222001</v>
      </c>
      <c r="Q2187" s="8">
        <v>0.53120849933600001</v>
      </c>
    </row>
    <row r="2188" spans="3:17" ht="24" x14ac:dyDescent="0.2">
      <c r="C2188" s="87"/>
      <c r="D2188" s="89"/>
      <c r="E2188" s="1" t="s">
        <v>30</v>
      </c>
      <c r="F2188" s="2"/>
      <c r="G2188" s="60">
        <v>77</v>
      </c>
      <c r="H2188" s="72" t="str">
        <f t="shared" si="36"/>
        <v xml:space="preserve"> </v>
      </c>
      <c r="I2188" s="11">
        <v>40.259740259739999</v>
      </c>
      <c r="J2188" s="3">
        <v>7.792207792208</v>
      </c>
      <c r="K2188" s="3">
        <v>29.87012987013</v>
      </c>
      <c r="L2188" s="3">
        <v>11.688311688312</v>
      </c>
      <c r="M2188" s="3">
        <v>10.38961038961</v>
      </c>
      <c r="N2188" s="3">
        <v>3.896103896104</v>
      </c>
      <c r="O2188" s="3">
        <v>1.298701298701</v>
      </c>
      <c r="P2188" s="3">
        <v>28.571428571428999</v>
      </c>
      <c r="Q2188" s="8">
        <v>3.896103896104</v>
      </c>
    </row>
    <row r="2189" spans="3:17" ht="24" x14ac:dyDescent="0.2">
      <c r="C2189" s="87"/>
      <c r="D2189" s="89"/>
      <c r="E2189" s="1" t="s">
        <v>31</v>
      </c>
      <c r="F2189" s="2"/>
      <c r="G2189" s="60">
        <v>363</v>
      </c>
      <c r="H2189" s="72" t="str">
        <f t="shared" si="36"/>
        <v xml:space="preserve"> </v>
      </c>
      <c r="I2189" s="11">
        <v>38.567493112948</v>
      </c>
      <c r="J2189" s="3">
        <v>7.7134986225900004</v>
      </c>
      <c r="K2189" s="3">
        <v>21.487603305785001</v>
      </c>
      <c r="L2189" s="3">
        <v>7.9889807162529998</v>
      </c>
      <c r="M2189" s="3">
        <v>8.8154269972449999</v>
      </c>
      <c r="N2189" s="3">
        <v>4.1322314049589997</v>
      </c>
      <c r="O2189" s="3">
        <v>3.0303030303030001</v>
      </c>
      <c r="P2189" s="3">
        <v>40.771349862259001</v>
      </c>
      <c r="Q2189" s="8">
        <v>2.4793388429749998</v>
      </c>
    </row>
    <row r="2190" spans="3:17" x14ac:dyDescent="0.2">
      <c r="C2190" s="87"/>
      <c r="D2190" s="89"/>
      <c r="E2190" s="1" t="s">
        <v>32</v>
      </c>
      <c r="F2190" s="2"/>
      <c r="G2190" s="60">
        <v>2</v>
      </c>
      <c r="H2190" s="72" t="str">
        <f t="shared" si="36"/>
        <v>*</v>
      </c>
      <c r="I2190" s="11">
        <v>50</v>
      </c>
      <c r="J2190" s="7">
        <v>0</v>
      </c>
      <c r="K2190" s="3">
        <v>50</v>
      </c>
      <c r="L2190" s="7">
        <v>0</v>
      </c>
      <c r="M2190" s="7">
        <v>0</v>
      </c>
      <c r="N2190" s="7">
        <v>0</v>
      </c>
      <c r="O2190" s="7">
        <v>0</v>
      </c>
      <c r="P2190" s="7">
        <v>0</v>
      </c>
      <c r="Q2190" s="8">
        <v>50</v>
      </c>
    </row>
    <row r="2191" spans="3:17" x14ac:dyDescent="0.2">
      <c r="C2191" s="88" t="s">
        <v>33</v>
      </c>
      <c r="D2191" s="83" t="s">
        <v>17</v>
      </c>
      <c r="E2191" s="6" t="s">
        <v>34</v>
      </c>
      <c r="F2191" s="5"/>
      <c r="G2191" s="59">
        <v>341</v>
      </c>
      <c r="H2191" s="71" t="str">
        <f t="shared" si="36"/>
        <v xml:space="preserve"> </v>
      </c>
      <c r="I2191" s="12">
        <v>51.319648093841998</v>
      </c>
      <c r="J2191" s="4">
        <v>4.6920821114370002</v>
      </c>
      <c r="K2191" s="4">
        <v>27.272727272727</v>
      </c>
      <c r="L2191" s="4">
        <v>22.873900293255002</v>
      </c>
      <c r="M2191" s="4">
        <v>15.542521994135001</v>
      </c>
      <c r="N2191" s="4">
        <v>9.0909090909089993</v>
      </c>
      <c r="O2191" s="4">
        <v>0.87976539589400005</v>
      </c>
      <c r="P2191" s="4">
        <v>23.167155425219999</v>
      </c>
      <c r="Q2191" s="13">
        <v>0.29325513196500003</v>
      </c>
    </row>
    <row r="2192" spans="3:17" x14ac:dyDescent="0.2">
      <c r="C2192" s="87"/>
      <c r="D2192" s="84"/>
      <c r="E2192" s="1" t="s">
        <v>35</v>
      </c>
      <c r="F2192" s="2"/>
      <c r="G2192" s="60">
        <v>1149</v>
      </c>
      <c r="H2192" s="72" t="str">
        <f t="shared" si="36"/>
        <v xml:space="preserve"> </v>
      </c>
      <c r="I2192" s="11">
        <v>42.732811140122003</v>
      </c>
      <c r="J2192" s="3">
        <v>7.3977371627500004</v>
      </c>
      <c r="K2192" s="3">
        <v>30.722367275892001</v>
      </c>
      <c r="L2192" s="3">
        <v>19.843342036553999</v>
      </c>
      <c r="M2192" s="3">
        <v>16.623150565709</v>
      </c>
      <c r="N2192" s="3">
        <v>7.8328981723239997</v>
      </c>
      <c r="O2192" s="3">
        <v>1.653611836379</v>
      </c>
      <c r="P2192" s="3">
        <v>25.935596170583</v>
      </c>
      <c r="Q2192" s="8">
        <v>0.60922541340299996</v>
      </c>
    </row>
    <row r="2193" spans="3:17" ht="24" x14ac:dyDescent="0.2">
      <c r="C2193" s="87"/>
      <c r="D2193" s="84"/>
      <c r="E2193" s="1" t="s">
        <v>36</v>
      </c>
      <c r="F2193" s="2"/>
      <c r="G2193" s="60">
        <v>659</v>
      </c>
      <c r="H2193" s="72" t="str">
        <f t="shared" si="36"/>
        <v xml:space="preserve"> </v>
      </c>
      <c r="I2193" s="11">
        <v>50.682852807284</v>
      </c>
      <c r="J2193" s="3">
        <v>9.2564491654019996</v>
      </c>
      <c r="K2193" s="3">
        <v>33.383915022761997</v>
      </c>
      <c r="L2193" s="3">
        <v>27.617602427921</v>
      </c>
      <c r="M2193" s="3">
        <v>22.610015174507001</v>
      </c>
      <c r="N2193" s="3">
        <v>9.5599393019729995</v>
      </c>
      <c r="O2193" s="3">
        <v>0.455235204856</v>
      </c>
      <c r="P2193" s="3">
        <v>18.209408194234001</v>
      </c>
      <c r="Q2193" s="8">
        <v>0.75872534142600001</v>
      </c>
    </row>
    <row r="2194" spans="3:17" x14ac:dyDescent="0.2">
      <c r="C2194" s="87"/>
      <c r="D2194" s="84"/>
      <c r="E2194" s="1" t="s">
        <v>37</v>
      </c>
      <c r="F2194" s="2"/>
      <c r="G2194" s="60">
        <v>274</v>
      </c>
      <c r="H2194" s="72" t="str">
        <f t="shared" si="36"/>
        <v xml:space="preserve"> </v>
      </c>
      <c r="I2194" s="11">
        <v>27.007299270072998</v>
      </c>
      <c r="J2194" s="3">
        <v>1.0948905109489999</v>
      </c>
      <c r="K2194" s="3">
        <v>17.153284671533001</v>
      </c>
      <c r="L2194" s="3">
        <v>12.773722627737</v>
      </c>
      <c r="M2194" s="3">
        <v>9.8540145985399992</v>
      </c>
      <c r="N2194" s="3">
        <v>9.4890510948909998</v>
      </c>
      <c r="O2194" s="3">
        <v>2.554744525547</v>
      </c>
      <c r="P2194" s="3">
        <v>46.715328467153</v>
      </c>
      <c r="Q2194" s="8">
        <v>4.3795620437959997</v>
      </c>
    </row>
    <row r="2195" spans="3:17" x14ac:dyDescent="0.2">
      <c r="C2195" s="87"/>
      <c r="D2195" s="84"/>
      <c r="E2195" s="1" t="s">
        <v>32</v>
      </c>
      <c r="F2195" s="2"/>
      <c r="G2195" s="60">
        <v>12</v>
      </c>
      <c r="H2195" s="72" t="str">
        <f t="shared" si="36"/>
        <v>*</v>
      </c>
      <c r="I2195" s="11">
        <v>50</v>
      </c>
      <c r="J2195" s="7">
        <v>0</v>
      </c>
      <c r="K2195" s="3">
        <v>25</v>
      </c>
      <c r="L2195" s="3">
        <v>16.666666666666998</v>
      </c>
      <c r="M2195" s="3">
        <v>8.333333333333</v>
      </c>
      <c r="N2195" s="7">
        <v>0</v>
      </c>
      <c r="O2195" s="7">
        <v>0</v>
      </c>
      <c r="P2195" s="3">
        <v>25</v>
      </c>
      <c r="Q2195" s="8">
        <v>8.333333333333</v>
      </c>
    </row>
    <row r="2196" spans="3:17" x14ac:dyDescent="0.2">
      <c r="C2196" s="88" t="s">
        <v>38</v>
      </c>
      <c r="D2196" s="83" t="s">
        <v>17</v>
      </c>
      <c r="E2196" s="6" t="s">
        <v>39</v>
      </c>
      <c r="F2196" s="5"/>
      <c r="G2196" s="59">
        <v>368</v>
      </c>
      <c r="H2196" s="71" t="str">
        <f t="shared" si="36"/>
        <v xml:space="preserve"> </v>
      </c>
      <c r="I2196" s="12">
        <v>11.684782608696</v>
      </c>
      <c r="J2196" s="4">
        <v>4.619565217391</v>
      </c>
      <c r="K2196" s="4">
        <v>20.108695652173999</v>
      </c>
      <c r="L2196" s="4">
        <v>3.5326086956520002</v>
      </c>
      <c r="M2196" s="4">
        <v>7.0652173913040004</v>
      </c>
      <c r="N2196" s="4">
        <v>3.5326086956520002</v>
      </c>
      <c r="O2196" s="4">
        <v>3.5326086956520002</v>
      </c>
      <c r="P2196" s="4">
        <v>56.793478260870003</v>
      </c>
      <c r="Q2196" s="13">
        <v>4.619565217391</v>
      </c>
    </row>
    <row r="2197" spans="3:17" x14ac:dyDescent="0.2">
      <c r="C2197" s="87"/>
      <c r="D2197" s="84"/>
      <c r="E2197" s="1" t="s">
        <v>40</v>
      </c>
      <c r="F2197" s="2"/>
      <c r="G2197" s="60">
        <v>1591</v>
      </c>
      <c r="H2197" s="72" t="str">
        <f t="shared" si="36"/>
        <v xml:space="preserve"> </v>
      </c>
      <c r="I2197" s="11">
        <v>49.591451917032998</v>
      </c>
      <c r="J2197" s="3">
        <v>7.102451288498</v>
      </c>
      <c r="K2197" s="3">
        <v>33.060967944688997</v>
      </c>
      <c r="L2197" s="3">
        <v>27.844123192960001</v>
      </c>
      <c r="M2197" s="3">
        <v>20.364550597109002</v>
      </c>
      <c r="N2197" s="3">
        <v>9.6165933375239998</v>
      </c>
      <c r="O2197" s="3">
        <v>0.75424261470800003</v>
      </c>
      <c r="P2197" s="3">
        <v>17.787554996857001</v>
      </c>
      <c r="Q2197" s="8">
        <v>0.31426775612800001</v>
      </c>
    </row>
    <row r="2198" spans="3:17" x14ac:dyDescent="0.2">
      <c r="C2198" s="87"/>
      <c r="D2198" s="84"/>
      <c r="E2198" s="1" t="s">
        <v>41</v>
      </c>
      <c r="F2198" s="2"/>
      <c r="G2198" s="60">
        <v>151</v>
      </c>
      <c r="H2198" s="72" t="str">
        <f t="shared" si="36"/>
        <v xml:space="preserve"> </v>
      </c>
      <c r="I2198" s="11">
        <v>50.993377483444</v>
      </c>
      <c r="J2198" s="3">
        <v>9.9337748344369992</v>
      </c>
      <c r="K2198" s="3">
        <v>32.450331125828001</v>
      </c>
      <c r="L2198" s="3">
        <v>43.708609271523002</v>
      </c>
      <c r="M2198" s="3">
        <v>37.086092715231999</v>
      </c>
      <c r="N2198" s="3">
        <v>30.46357615894</v>
      </c>
      <c r="O2198" s="3">
        <v>1.324503311258</v>
      </c>
      <c r="P2198" s="3">
        <v>7.9470198675499999</v>
      </c>
      <c r="Q2198" s="14">
        <v>0</v>
      </c>
    </row>
    <row r="2199" spans="3:17" x14ac:dyDescent="0.2">
      <c r="C2199" s="87"/>
      <c r="D2199" s="84"/>
      <c r="E2199" s="1" t="s">
        <v>42</v>
      </c>
      <c r="F2199" s="2"/>
      <c r="G2199" s="60">
        <v>884</v>
      </c>
      <c r="H2199" s="72" t="str">
        <f t="shared" si="36"/>
        <v xml:space="preserve"> </v>
      </c>
      <c r="I2199" s="11">
        <v>52.601809954750998</v>
      </c>
      <c r="J2199" s="3">
        <v>7.9185520361990003</v>
      </c>
      <c r="K2199" s="3">
        <v>32.239819004525003</v>
      </c>
      <c r="L2199" s="3">
        <v>27.488687782804998</v>
      </c>
      <c r="M2199" s="3">
        <v>21.380090497737999</v>
      </c>
      <c r="N2199" s="3">
        <v>9.6153846153850004</v>
      </c>
      <c r="O2199" s="3">
        <v>0.56561085972900005</v>
      </c>
      <c r="P2199" s="3">
        <v>17.986425339366999</v>
      </c>
      <c r="Q2199" s="8">
        <v>0.452488687783</v>
      </c>
    </row>
    <row r="2200" spans="3:17" x14ac:dyDescent="0.2">
      <c r="C2200" s="87"/>
      <c r="D2200" s="84"/>
      <c r="E2200" s="1" t="s">
        <v>43</v>
      </c>
      <c r="F2200" s="2"/>
      <c r="G2200" s="60">
        <v>191</v>
      </c>
      <c r="H2200" s="72" t="str">
        <f t="shared" si="36"/>
        <v xml:space="preserve"> </v>
      </c>
      <c r="I2200" s="11">
        <v>43.979057591622997</v>
      </c>
      <c r="J2200" s="3">
        <v>17.801047120419</v>
      </c>
      <c r="K2200" s="3">
        <v>34.554973821989996</v>
      </c>
      <c r="L2200" s="3">
        <v>18.324607329843001</v>
      </c>
      <c r="M2200" s="3">
        <v>23.560209424084</v>
      </c>
      <c r="N2200" s="3">
        <v>12.565445026178001</v>
      </c>
      <c r="O2200" s="3">
        <v>0.52356020942399994</v>
      </c>
      <c r="P2200" s="3">
        <v>25.130890052356001</v>
      </c>
      <c r="Q2200" s="8">
        <v>0.52356020942399994</v>
      </c>
    </row>
    <row r="2201" spans="3:17" x14ac:dyDescent="0.2">
      <c r="C2201" s="87"/>
      <c r="D2201" s="84"/>
      <c r="E2201" s="1" t="s">
        <v>44</v>
      </c>
      <c r="F2201" s="2"/>
      <c r="G2201" s="60">
        <v>239</v>
      </c>
      <c r="H2201" s="72" t="str">
        <f t="shared" si="36"/>
        <v xml:space="preserve"> </v>
      </c>
      <c r="I2201" s="11">
        <v>53.138075313808002</v>
      </c>
      <c r="J2201" s="3">
        <v>20.92050209205</v>
      </c>
      <c r="K2201" s="3">
        <v>36.401673640166997</v>
      </c>
      <c r="L2201" s="3">
        <v>19.246861924686002</v>
      </c>
      <c r="M2201" s="3">
        <v>22.175732217573</v>
      </c>
      <c r="N2201" s="3">
        <v>12.133891213388999</v>
      </c>
      <c r="O2201" s="3">
        <v>0.836820083682</v>
      </c>
      <c r="P2201" s="3">
        <v>17.991631799162999</v>
      </c>
      <c r="Q2201" s="14">
        <v>0</v>
      </c>
    </row>
    <row r="2202" spans="3:17" x14ac:dyDescent="0.2">
      <c r="C2202" s="87"/>
      <c r="D2202" s="84"/>
      <c r="E2202" s="1" t="s">
        <v>45</v>
      </c>
      <c r="F2202" s="2"/>
      <c r="G2202" s="60">
        <v>58</v>
      </c>
      <c r="H2202" s="72" t="str">
        <f t="shared" si="36"/>
        <v xml:space="preserve"> </v>
      </c>
      <c r="I2202" s="11">
        <v>41.379310344827999</v>
      </c>
      <c r="J2202" s="3">
        <v>1.7241379310339999</v>
      </c>
      <c r="K2202" s="3">
        <v>18.965517241379001</v>
      </c>
      <c r="L2202" s="3">
        <v>17.241379310345</v>
      </c>
      <c r="M2202" s="3">
        <v>17.241379310345</v>
      </c>
      <c r="N2202" s="3">
        <v>20.689655172414</v>
      </c>
      <c r="O2202" s="3">
        <v>1.7241379310339999</v>
      </c>
      <c r="P2202" s="3">
        <v>31.034482758620999</v>
      </c>
      <c r="Q2202" s="8">
        <v>1.7241379310339999</v>
      </c>
    </row>
    <row r="2203" spans="3:17" x14ac:dyDescent="0.2">
      <c r="C2203" s="87"/>
      <c r="D2203" s="84"/>
      <c r="E2203" s="1" t="s">
        <v>46</v>
      </c>
      <c r="F2203" s="2"/>
      <c r="G2203" s="60">
        <v>32</v>
      </c>
      <c r="H2203" s="72" t="str">
        <f t="shared" si="36"/>
        <v>*</v>
      </c>
      <c r="I2203" s="11">
        <v>15.625</v>
      </c>
      <c r="J2203" s="3">
        <v>3.125</v>
      </c>
      <c r="K2203" s="3">
        <v>18.75</v>
      </c>
      <c r="L2203" s="3">
        <v>3.125</v>
      </c>
      <c r="M2203" s="3">
        <v>12.5</v>
      </c>
      <c r="N2203" s="3">
        <v>12.5</v>
      </c>
      <c r="O2203" s="7">
        <v>0</v>
      </c>
      <c r="P2203" s="3">
        <v>68.75</v>
      </c>
      <c r="Q2203" s="14">
        <v>0</v>
      </c>
    </row>
    <row r="2204" spans="3:17" x14ac:dyDescent="0.2">
      <c r="C2204" s="87"/>
      <c r="D2204" s="84"/>
      <c r="E2204" s="1" t="s">
        <v>32</v>
      </c>
      <c r="F2204" s="2"/>
      <c r="G2204" s="60">
        <v>50</v>
      </c>
      <c r="H2204" s="72" t="str">
        <f t="shared" si="36"/>
        <v xml:space="preserve"> </v>
      </c>
      <c r="I2204" s="11">
        <v>48</v>
      </c>
      <c r="J2204" s="3">
        <v>8</v>
      </c>
      <c r="K2204" s="3">
        <v>24</v>
      </c>
      <c r="L2204" s="3">
        <v>12</v>
      </c>
      <c r="M2204" s="3">
        <v>14</v>
      </c>
      <c r="N2204" s="7">
        <v>0</v>
      </c>
      <c r="O2204" s="3">
        <v>4</v>
      </c>
      <c r="P2204" s="3">
        <v>32</v>
      </c>
      <c r="Q2204" s="8">
        <v>2</v>
      </c>
    </row>
    <row r="2205" spans="3:17" ht="24" x14ac:dyDescent="0.2">
      <c r="C2205" s="88" t="s">
        <v>47</v>
      </c>
      <c r="D2205" s="83" t="s">
        <v>17</v>
      </c>
      <c r="E2205" s="6" t="s">
        <v>48</v>
      </c>
      <c r="F2205" s="5"/>
      <c r="G2205" s="59">
        <v>93</v>
      </c>
      <c r="H2205" s="71" t="str">
        <f t="shared" si="36"/>
        <v xml:space="preserve"> </v>
      </c>
      <c r="I2205" s="12">
        <v>43.010752688171998</v>
      </c>
      <c r="J2205" s="4">
        <v>5.3763440860219998</v>
      </c>
      <c r="K2205" s="4">
        <v>43.010752688171998</v>
      </c>
      <c r="L2205" s="4">
        <v>46.236559139785001</v>
      </c>
      <c r="M2205" s="4">
        <v>39.784946236559001</v>
      </c>
      <c r="N2205" s="4">
        <v>9.6774193548389995</v>
      </c>
      <c r="O2205" s="20">
        <v>0</v>
      </c>
      <c r="P2205" s="4">
        <v>11.827956989246999</v>
      </c>
      <c r="Q2205" s="13">
        <v>1.0752688172039999</v>
      </c>
    </row>
    <row r="2206" spans="3:17" ht="24" x14ac:dyDescent="0.2">
      <c r="C2206" s="87"/>
      <c r="D2206" s="84"/>
      <c r="E2206" s="1" t="s">
        <v>49</v>
      </c>
      <c r="F2206" s="2"/>
      <c r="G2206" s="60">
        <v>143</v>
      </c>
      <c r="H2206" s="72" t="str">
        <f t="shared" si="36"/>
        <v xml:space="preserve"> </v>
      </c>
      <c r="I2206" s="11">
        <v>32.167832167832003</v>
      </c>
      <c r="J2206" s="3">
        <v>5.594405594406</v>
      </c>
      <c r="K2206" s="3">
        <v>31.468531468531001</v>
      </c>
      <c r="L2206" s="3">
        <v>44.755244755245002</v>
      </c>
      <c r="M2206" s="3">
        <v>22.377622377622</v>
      </c>
      <c r="N2206" s="3">
        <v>9.7902097902099996</v>
      </c>
      <c r="O2206" s="3">
        <v>0.69930069930100003</v>
      </c>
      <c r="P2206" s="3">
        <v>20.979020979021001</v>
      </c>
      <c r="Q2206" s="8">
        <v>1.398601398601</v>
      </c>
    </row>
    <row r="2207" spans="3:17" x14ac:dyDescent="0.2">
      <c r="C2207" s="87"/>
      <c r="D2207" s="84"/>
      <c r="E2207" s="1" t="s">
        <v>50</v>
      </c>
      <c r="F2207" s="2"/>
      <c r="G2207" s="60">
        <v>148</v>
      </c>
      <c r="H2207" s="72" t="str">
        <f t="shared" si="36"/>
        <v xml:space="preserve"> </v>
      </c>
      <c r="I2207" s="11">
        <v>27.027027027027</v>
      </c>
      <c r="J2207" s="3">
        <v>4.0540540540540002</v>
      </c>
      <c r="K2207" s="3">
        <v>31.756756756756999</v>
      </c>
      <c r="L2207" s="3">
        <v>53.378378378378002</v>
      </c>
      <c r="M2207" s="3">
        <v>33.108108108107999</v>
      </c>
      <c r="N2207" s="3">
        <v>4.7297297297299998</v>
      </c>
      <c r="O2207" s="3">
        <v>0.67567567567599995</v>
      </c>
      <c r="P2207" s="3">
        <v>17.567567567567998</v>
      </c>
      <c r="Q2207" s="14">
        <v>0</v>
      </c>
    </row>
    <row r="2208" spans="3:17" x14ac:dyDescent="0.2">
      <c r="C2208" s="87"/>
      <c r="D2208" s="84"/>
      <c r="E2208" s="1" t="s">
        <v>51</v>
      </c>
      <c r="F2208" s="2"/>
      <c r="G2208" s="60">
        <v>198</v>
      </c>
      <c r="H2208" s="72" t="str">
        <f t="shared" si="36"/>
        <v xml:space="preserve"> </v>
      </c>
      <c r="I2208" s="11">
        <v>30.808080808081002</v>
      </c>
      <c r="J2208" s="3">
        <v>6.0606060606060002</v>
      </c>
      <c r="K2208" s="3">
        <v>28.282828282828</v>
      </c>
      <c r="L2208" s="3">
        <v>59.595959595959997</v>
      </c>
      <c r="M2208" s="3">
        <v>22.727272727273</v>
      </c>
      <c r="N2208" s="3">
        <v>7.0707070707069999</v>
      </c>
      <c r="O2208" s="3">
        <v>0.50505050505100002</v>
      </c>
      <c r="P2208" s="3">
        <v>13.636363636364001</v>
      </c>
      <c r="Q2208" s="14">
        <v>0</v>
      </c>
    </row>
    <row r="2209" spans="3:17" ht="24" x14ac:dyDescent="0.2">
      <c r="C2209" s="87"/>
      <c r="D2209" s="84"/>
      <c r="E2209" s="1" t="s">
        <v>52</v>
      </c>
      <c r="F2209" s="2"/>
      <c r="G2209" s="60">
        <v>318</v>
      </c>
      <c r="H2209" s="72" t="str">
        <f t="shared" si="36"/>
        <v xml:space="preserve"> </v>
      </c>
      <c r="I2209" s="11">
        <v>54.088050314465001</v>
      </c>
      <c r="J2209" s="3">
        <v>8.4905660377360004</v>
      </c>
      <c r="K2209" s="3">
        <v>33.333333333333002</v>
      </c>
      <c r="L2209" s="3">
        <v>29.559748427673</v>
      </c>
      <c r="M2209" s="3">
        <v>18.238993710692</v>
      </c>
      <c r="N2209" s="3">
        <v>7.2327044025160001</v>
      </c>
      <c r="O2209" s="3">
        <v>0.94339622641499998</v>
      </c>
      <c r="P2209" s="3">
        <v>15.723270440252</v>
      </c>
      <c r="Q2209" s="8">
        <v>0.94339622641499998</v>
      </c>
    </row>
    <row r="2210" spans="3:17" ht="24" x14ac:dyDescent="0.2">
      <c r="C2210" s="87"/>
      <c r="D2210" s="84"/>
      <c r="E2210" s="1" t="s">
        <v>53</v>
      </c>
      <c r="F2210" s="2"/>
      <c r="G2210" s="60">
        <v>900</v>
      </c>
      <c r="H2210" s="72" t="str">
        <f t="shared" si="36"/>
        <v xml:space="preserve"> </v>
      </c>
      <c r="I2210" s="11">
        <v>39.888888888888999</v>
      </c>
      <c r="J2210" s="3">
        <v>6.4444444444439997</v>
      </c>
      <c r="K2210" s="3">
        <v>32.666666666666998</v>
      </c>
      <c r="L2210" s="3">
        <v>44.222222222222001</v>
      </c>
      <c r="M2210" s="3">
        <v>24.555555555556001</v>
      </c>
      <c r="N2210" s="3">
        <v>7.4444444444439997</v>
      </c>
      <c r="O2210" s="3">
        <v>0.66666666666700003</v>
      </c>
      <c r="P2210" s="3">
        <v>16</v>
      </c>
      <c r="Q2210" s="8">
        <v>0.66666666666700003</v>
      </c>
    </row>
    <row r="2211" spans="3:17" ht="24" x14ac:dyDescent="0.2">
      <c r="C2211" s="87"/>
      <c r="D2211" s="84"/>
      <c r="E2211" s="1" t="s">
        <v>54</v>
      </c>
      <c r="F2211" s="2"/>
      <c r="G2211" s="60">
        <v>1493</v>
      </c>
      <c r="H2211" s="72" t="str">
        <f t="shared" si="36"/>
        <v xml:space="preserve"> </v>
      </c>
      <c r="I2211" s="11">
        <v>47.220361687877002</v>
      </c>
      <c r="J2211" s="3">
        <v>6.8988613529810001</v>
      </c>
      <c r="K2211" s="3">
        <v>27.528466175485999</v>
      </c>
      <c r="L2211" s="3">
        <v>8.1714668452779993</v>
      </c>
      <c r="M2211" s="3">
        <v>13.194909578031</v>
      </c>
      <c r="N2211" s="3">
        <v>9.5780308104490004</v>
      </c>
      <c r="O2211" s="3">
        <v>1.7414601473539999</v>
      </c>
      <c r="P2211" s="3">
        <v>31.681178834560999</v>
      </c>
      <c r="Q2211" s="8">
        <v>1.004688546551</v>
      </c>
    </row>
    <row r="2212" spans="3:17" x14ac:dyDescent="0.2">
      <c r="C2212" s="87"/>
      <c r="D2212" s="84"/>
      <c r="E2212" s="1" t="s">
        <v>32</v>
      </c>
      <c r="F2212" s="2"/>
      <c r="G2212" s="60">
        <v>42</v>
      </c>
      <c r="H2212" s="72" t="str">
        <f t="shared" si="36"/>
        <v>*</v>
      </c>
      <c r="I2212" s="11">
        <v>38.095238095238003</v>
      </c>
      <c r="J2212" s="3">
        <v>9.5238095238099998</v>
      </c>
      <c r="K2212" s="3">
        <v>26.190476190476002</v>
      </c>
      <c r="L2212" s="3">
        <v>11.904761904761999</v>
      </c>
      <c r="M2212" s="3">
        <v>7.1428571428570002</v>
      </c>
      <c r="N2212" s="7">
        <v>0</v>
      </c>
      <c r="O2212" s="7">
        <v>0</v>
      </c>
      <c r="P2212" s="3">
        <v>26.190476190476002</v>
      </c>
      <c r="Q2212" s="8">
        <v>11.904761904761999</v>
      </c>
    </row>
    <row r="2213" spans="3:17" ht="24" x14ac:dyDescent="0.2">
      <c r="C2213" s="88" t="s">
        <v>55</v>
      </c>
      <c r="D2213" s="83" t="s">
        <v>17</v>
      </c>
      <c r="E2213" s="6" t="s">
        <v>48</v>
      </c>
      <c r="F2213" s="5"/>
      <c r="G2213" s="59">
        <v>118</v>
      </c>
      <c r="H2213" s="71" t="str">
        <f t="shared" si="36"/>
        <v xml:space="preserve"> </v>
      </c>
      <c r="I2213" s="12">
        <v>43.220338983051001</v>
      </c>
      <c r="J2213" s="4">
        <v>4.2372881355930003</v>
      </c>
      <c r="K2213" s="4">
        <v>29.661016949153002</v>
      </c>
      <c r="L2213" s="4">
        <v>24.576271186441002</v>
      </c>
      <c r="M2213" s="4">
        <v>21.186440677966001</v>
      </c>
      <c r="N2213" s="4">
        <v>8.4745762711860007</v>
      </c>
      <c r="O2213" s="4">
        <v>2.542372881356</v>
      </c>
      <c r="P2213" s="4">
        <v>22.881355932203</v>
      </c>
      <c r="Q2213" s="13">
        <v>1.6949152542370001</v>
      </c>
    </row>
    <row r="2214" spans="3:17" ht="24" x14ac:dyDescent="0.2">
      <c r="C2214" s="87"/>
      <c r="D2214" s="84"/>
      <c r="E2214" s="1" t="s">
        <v>49</v>
      </c>
      <c r="F2214" s="2"/>
      <c r="G2214" s="60">
        <v>262</v>
      </c>
      <c r="H2214" s="72" t="str">
        <f t="shared" si="36"/>
        <v xml:space="preserve"> </v>
      </c>
      <c r="I2214" s="11">
        <v>36.641221374045998</v>
      </c>
      <c r="J2214" s="3">
        <v>4.5801526717560002</v>
      </c>
      <c r="K2214" s="3">
        <v>26.717557251908001</v>
      </c>
      <c r="L2214" s="3">
        <v>25.190839694655999</v>
      </c>
      <c r="M2214" s="3">
        <v>14.885496183206</v>
      </c>
      <c r="N2214" s="3">
        <v>6.4885496183209996</v>
      </c>
      <c r="O2214" s="3">
        <v>1.9083969465649999</v>
      </c>
      <c r="P2214" s="3">
        <v>30.916030534350998</v>
      </c>
      <c r="Q2214" s="8">
        <v>1.145038167939</v>
      </c>
    </row>
    <row r="2215" spans="3:17" x14ac:dyDescent="0.2">
      <c r="C2215" s="87"/>
      <c r="D2215" s="84"/>
      <c r="E2215" s="1" t="s">
        <v>50</v>
      </c>
      <c r="F2215" s="2"/>
      <c r="G2215" s="60">
        <v>486</v>
      </c>
      <c r="H2215" s="72" t="str">
        <f t="shared" si="36"/>
        <v xml:space="preserve"> </v>
      </c>
      <c r="I2215" s="11">
        <v>32.510288065844001</v>
      </c>
      <c r="J2215" s="3">
        <v>5.3497942386829997</v>
      </c>
      <c r="K2215" s="3">
        <v>30.452674897119</v>
      </c>
      <c r="L2215" s="3">
        <v>30.246913580247</v>
      </c>
      <c r="M2215" s="3">
        <v>22.427983539094999</v>
      </c>
      <c r="N2215" s="3">
        <v>6.79012345679</v>
      </c>
      <c r="O2215" s="3">
        <v>0.82304526748999995</v>
      </c>
      <c r="P2215" s="3">
        <v>27.572016460905001</v>
      </c>
      <c r="Q2215" s="8">
        <v>0.41152263374499998</v>
      </c>
    </row>
    <row r="2216" spans="3:17" x14ac:dyDescent="0.2">
      <c r="C2216" s="87"/>
      <c r="D2216" s="84"/>
      <c r="E2216" s="1" t="s">
        <v>51</v>
      </c>
      <c r="F2216" s="2"/>
      <c r="G2216" s="60">
        <v>888</v>
      </c>
      <c r="H2216" s="72" t="str">
        <f t="shared" ref="H2216:H2263" si="37">IF(G2216&lt;49,"*"," ")</f>
        <v xml:space="preserve"> </v>
      </c>
      <c r="I2216" s="11">
        <v>40.765765765765998</v>
      </c>
      <c r="J2216" s="3">
        <v>6.6441441441439997</v>
      </c>
      <c r="K2216" s="3">
        <v>31.869369369369</v>
      </c>
      <c r="L2216" s="3">
        <v>27.927927927928</v>
      </c>
      <c r="M2216" s="3">
        <v>21.621621621622001</v>
      </c>
      <c r="N2216" s="3">
        <v>9.1216216216219994</v>
      </c>
      <c r="O2216" s="3">
        <v>1.0135135135140001</v>
      </c>
      <c r="P2216" s="3">
        <v>23.986486486486001</v>
      </c>
      <c r="Q2216" s="8">
        <v>0.67567567567599995</v>
      </c>
    </row>
    <row r="2217" spans="3:17" ht="24" x14ac:dyDescent="0.2">
      <c r="C2217" s="87"/>
      <c r="D2217" s="84"/>
      <c r="E2217" s="1" t="s">
        <v>52</v>
      </c>
      <c r="F2217" s="2"/>
      <c r="G2217" s="60">
        <v>323</v>
      </c>
      <c r="H2217" s="72" t="str">
        <f t="shared" si="37"/>
        <v xml:space="preserve"> </v>
      </c>
      <c r="I2217" s="11">
        <v>64.086687306502</v>
      </c>
      <c r="J2217" s="3">
        <v>10.835913312693</v>
      </c>
      <c r="K2217" s="3">
        <v>27.863777089782999</v>
      </c>
      <c r="L2217" s="3">
        <v>4.9535603715169998</v>
      </c>
      <c r="M2217" s="3">
        <v>7.7399380804950004</v>
      </c>
      <c r="N2217" s="3">
        <v>9.2879256965939998</v>
      </c>
      <c r="O2217" s="3">
        <v>0.92879256965900003</v>
      </c>
      <c r="P2217" s="3">
        <v>23.219814241485999</v>
      </c>
      <c r="Q2217" s="8">
        <v>1.547987616099</v>
      </c>
    </row>
    <row r="2218" spans="3:17" x14ac:dyDescent="0.2">
      <c r="C2218" s="87"/>
      <c r="D2218" s="84"/>
      <c r="E2218" s="1" t="s">
        <v>56</v>
      </c>
      <c r="F2218" s="2"/>
      <c r="G2218" s="60">
        <v>275</v>
      </c>
      <c r="H2218" s="72" t="str">
        <f t="shared" si="37"/>
        <v xml:space="preserve"> </v>
      </c>
      <c r="I2218" s="11">
        <v>65.454545454544999</v>
      </c>
      <c r="J2218" s="3">
        <v>8</v>
      </c>
      <c r="K2218" s="3">
        <v>27.636363636363999</v>
      </c>
      <c r="L2218" s="3">
        <v>4</v>
      </c>
      <c r="M2218" s="3">
        <v>8.7272727272730002</v>
      </c>
      <c r="N2218" s="3">
        <v>12</v>
      </c>
      <c r="O2218" s="3">
        <v>1.4545454545450001</v>
      </c>
      <c r="P2218" s="3">
        <v>23.636363636363999</v>
      </c>
      <c r="Q2218" s="8">
        <v>0.72727272727299996</v>
      </c>
    </row>
    <row r="2219" spans="3:17" x14ac:dyDescent="0.2">
      <c r="C2219" s="87"/>
      <c r="D2219" s="84"/>
      <c r="E2219" s="1" t="s">
        <v>57</v>
      </c>
      <c r="F2219" s="2"/>
      <c r="G2219" s="60">
        <v>32</v>
      </c>
      <c r="H2219" s="72" t="str">
        <f t="shared" si="37"/>
        <v>*</v>
      </c>
      <c r="I2219" s="11">
        <v>37.5</v>
      </c>
      <c r="J2219" s="3">
        <v>12.5</v>
      </c>
      <c r="K2219" s="3">
        <v>21.875</v>
      </c>
      <c r="L2219" s="3">
        <v>6.25</v>
      </c>
      <c r="M2219" s="3">
        <v>6.25</v>
      </c>
      <c r="N2219" s="3">
        <v>6.25</v>
      </c>
      <c r="O2219" s="3">
        <v>9.375</v>
      </c>
      <c r="P2219" s="3">
        <v>50</v>
      </c>
      <c r="Q2219" s="8">
        <v>3.125</v>
      </c>
    </row>
    <row r="2220" spans="3:17" x14ac:dyDescent="0.2">
      <c r="C2220" s="87"/>
      <c r="D2220" s="84"/>
      <c r="E2220" s="1" t="s">
        <v>32</v>
      </c>
      <c r="F2220" s="2"/>
      <c r="G2220" s="60">
        <v>51</v>
      </c>
      <c r="H2220" s="72" t="str">
        <f t="shared" si="37"/>
        <v xml:space="preserve"> </v>
      </c>
      <c r="I2220" s="11">
        <v>27.450980392157</v>
      </c>
      <c r="J2220" s="3">
        <v>3.9215686274510002</v>
      </c>
      <c r="K2220" s="3">
        <v>13.725490196078001</v>
      </c>
      <c r="L2220" s="3">
        <v>11.764705882353001</v>
      </c>
      <c r="M2220" s="3">
        <v>9.8039215686270005</v>
      </c>
      <c r="N2220" s="3">
        <v>7.8431372549020004</v>
      </c>
      <c r="O2220" s="3">
        <v>1.9607843137250001</v>
      </c>
      <c r="P2220" s="3">
        <v>33.333333333333002</v>
      </c>
      <c r="Q2220" s="8">
        <v>9.8039215686270005</v>
      </c>
    </row>
    <row r="2221" spans="3:17" x14ac:dyDescent="0.2">
      <c r="C2221" s="88" t="s">
        <v>58</v>
      </c>
      <c r="D2221" s="83" t="s">
        <v>17</v>
      </c>
      <c r="E2221" s="6" t="s">
        <v>59</v>
      </c>
      <c r="F2221" s="5"/>
      <c r="G2221" s="59">
        <v>1814</v>
      </c>
      <c r="H2221" s="71" t="str">
        <f t="shared" si="37"/>
        <v xml:space="preserve"> </v>
      </c>
      <c r="I2221" s="12">
        <v>46.802646085997999</v>
      </c>
      <c r="J2221" s="4">
        <v>7.1664829106949997</v>
      </c>
      <c r="K2221" s="4">
        <v>31.863285556781001</v>
      </c>
      <c r="L2221" s="4">
        <v>23.263506063946998</v>
      </c>
      <c r="M2221" s="4">
        <v>18.798235942668001</v>
      </c>
      <c r="N2221" s="4">
        <v>8.6549062844540003</v>
      </c>
      <c r="O2221" s="4">
        <v>1.3230429988970001</v>
      </c>
      <c r="P2221" s="4">
        <v>23.042998897463999</v>
      </c>
      <c r="Q2221" s="13">
        <v>0.82690187431100004</v>
      </c>
    </row>
    <row r="2222" spans="3:17" ht="24" x14ac:dyDescent="0.2">
      <c r="C2222" s="87"/>
      <c r="D2222" s="84"/>
      <c r="E2222" s="1" t="s">
        <v>60</v>
      </c>
      <c r="F2222" s="2"/>
      <c r="G2222" s="60">
        <v>307</v>
      </c>
      <c r="H2222" s="72" t="str">
        <f t="shared" si="37"/>
        <v xml:space="preserve"> </v>
      </c>
      <c r="I2222" s="11">
        <v>47.557003257329001</v>
      </c>
      <c r="J2222" s="3">
        <v>6.1889250814330001</v>
      </c>
      <c r="K2222" s="3">
        <v>26.384364820847001</v>
      </c>
      <c r="L2222" s="3">
        <v>20.195439739413999</v>
      </c>
      <c r="M2222" s="3">
        <v>17.263843648207999</v>
      </c>
      <c r="N2222" s="3">
        <v>11.726384364821</v>
      </c>
      <c r="O2222" s="3">
        <v>0.65146579804600002</v>
      </c>
      <c r="P2222" s="3">
        <v>24.42996742671</v>
      </c>
      <c r="Q2222" s="8">
        <v>0.977198697068</v>
      </c>
    </row>
    <row r="2223" spans="3:17" x14ac:dyDescent="0.2">
      <c r="C2223" s="87"/>
      <c r="D2223" s="84"/>
      <c r="E2223" s="1" t="s">
        <v>61</v>
      </c>
      <c r="F2223" s="2"/>
      <c r="G2223" s="60">
        <v>49</v>
      </c>
      <c r="H2223" s="72" t="s">
        <v>678</v>
      </c>
      <c r="I2223" s="11">
        <v>26.530612244897998</v>
      </c>
      <c r="J2223" s="3">
        <v>4.0816326530609999</v>
      </c>
      <c r="K2223" s="3">
        <v>18.367346938775999</v>
      </c>
      <c r="L2223" s="3">
        <v>16.326530612245001</v>
      </c>
      <c r="M2223" s="3">
        <v>8.1632653061219997</v>
      </c>
      <c r="N2223" s="3">
        <v>8.1632653061219997</v>
      </c>
      <c r="O2223" s="3">
        <v>2.040816326531</v>
      </c>
      <c r="P2223" s="3">
        <v>30.612244897958998</v>
      </c>
      <c r="Q2223" s="8">
        <v>4.0816326530609999</v>
      </c>
    </row>
    <row r="2224" spans="3:17" ht="36" x14ac:dyDescent="0.2">
      <c r="C2224" s="87"/>
      <c r="D2224" s="84"/>
      <c r="E2224" s="1" t="s">
        <v>62</v>
      </c>
      <c r="F2224" s="2"/>
      <c r="G2224" s="60">
        <v>211</v>
      </c>
      <c r="H2224" s="72" t="str">
        <f t="shared" si="37"/>
        <v xml:space="preserve"> </v>
      </c>
      <c r="I2224" s="11">
        <v>28.436018957346</v>
      </c>
      <c r="J2224" s="3">
        <v>6.161137440758</v>
      </c>
      <c r="K2224" s="3">
        <v>19.431279620853001</v>
      </c>
      <c r="L2224" s="3">
        <v>12.796208530806</v>
      </c>
      <c r="M2224" s="3">
        <v>7.1090047393360001</v>
      </c>
      <c r="N2224" s="3">
        <v>5.6872037914689999</v>
      </c>
      <c r="O2224" s="3">
        <v>1.421800947867</v>
      </c>
      <c r="P2224" s="3">
        <v>42.180094786730002</v>
      </c>
      <c r="Q2224" s="8">
        <v>1.895734597156</v>
      </c>
    </row>
    <row r="2225" spans="3:17" ht="24" x14ac:dyDescent="0.2">
      <c r="C2225" s="87"/>
      <c r="D2225" s="84"/>
      <c r="E2225" s="1" t="s">
        <v>63</v>
      </c>
      <c r="F2225" s="2"/>
      <c r="G2225" s="60">
        <v>8</v>
      </c>
      <c r="H2225" s="72" t="str">
        <f t="shared" si="37"/>
        <v>*</v>
      </c>
      <c r="I2225" s="11">
        <v>37.5</v>
      </c>
      <c r="J2225" s="7">
        <v>0</v>
      </c>
      <c r="K2225" s="3">
        <v>25</v>
      </c>
      <c r="L2225" s="3">
        <v>50</v>
      </c>
      <c r="M2225" s="3">
        <v>25</v>
      </c>
      <c r="N2225" s="3">
        <v>12.5</v>
      </c>
      <c r="O2225" s="7">
        <v>0</v>
      </c>
      <c r="P2225" s="3">
        <v>12.5</v>
      </c>
      <c r="Q2225" s="8">
        <v>12.5</v>
      </c>
    </row>
    <row r="2226" spans="3:17" x14ac:dyDescent="0.2">
      <c r="C2226" s="87"/>
      <c r="D2226" s="84"/>
      <c r="E2226" s="1" t="s">
        <v>64</v>
      </c>
      <c r="F2226" s="2"/>
      <c r="G2226" s="60">
        <v>24</v>
      </c>
      <c r="H2226" s="72" t="str">
        <f t="shared" si="37"/>
        <v>*</v>
      </c>
      <c r="I2226" s="21">
        <v>0</v>
      </c>
      <c r="J2226" s="7">
        <v>0</v>
      </c>
      <c r="K2226" s="7">
        <v>0</v>
      </c>
      <c r="L2226" s="7">
        <v>0</v>
      </c>
      <c r="M2226" s="3">
        <v>4.166666666667</v>
      </c>
      <c r="N2226" s="7">
        <v>0</v>
      </c>
      <c r="O2226" s="3">
        <v>4.166666666667</v>
      </c>
      <c r="P2226" s="3">
        <v>91.666666666666998</v>
      </c>
      <c r="Q2226" s="14">
        <v>0</v>
      </c>
    </row>
    <row r="2227" spans="3:17" x14ac:dyDescent="0.2">
      <c r="C2227" s="87"/>
      <c r="D2227" s="84"/>
      <c r="E2227" s="1" t="s">
        <v>46</v>
      </c>
      <c r="F2227" s="2"/>
      <c r="G2227" s="60">
        <v>17</v>
      </c>
      <c r="H2227" s="72" t="str">
        <f t="shared" si="37"/>
        <v>*</v>
      </c>
      <c r="I2227" s="11">
        <v>35.294117647058997</v>
      </c>
      <c r="J2227" s="3">
        <v>5.8823529411760003</v>
      </c>
      <c r="K2227" s="3">
        <v>17.647058823529001</v>
      </c>
      <c r="L2227" s="3">
        <v>5.8823529411760003</v>
      </c>
      <c r="M2227" s="3">
        <v>23.529411764706001</v>
      </c>
      <c r="N2227" s="7">
        <v>0</v>
      </c>
      <c r="O2227" s="3">
        <v>5.8823529411760003</v>
      </c>
      <c r="P2227" s="3">
        <v>41.176470588234999</v>
      </c>
      <c r="Q2227" s="8">
        <v>5.8823529411760003</v>
      </c>
    </row>
    <row r="2228" spans="3:17" x14ac:dyDescent="0.2">
      <c r="C2228" s="87"/>
      <c r="D2228" s="84"/>
      <c r="E2228" s="1" t="s">
        <v>32</v>
      </c>
      <c r="F2228" s="2"/>
      <c r="G2228" s="60">
        <v>5</v>
      </c>
      <c r="H2228" s="72" t="str">
        <f t="shared" si="37"/>
        <v>*</v>
      </c>
      <c r="I2228" s="11">
        <v>60</v>
      </c>
      <c r="J2228" s="7">
        <v>0</v>
      </c>
      <c r="K2228" s="3">
        <v>40</v>
      </c>
      <c r="L2228" s="3">
        <v>20</v>
      </c>
      <c r="M2228" s="3">
        <v>20</v>
      </c>
      <c r="N2228" s="7">
        <v>0</v>
      </c>
      <c r="O2228" s="7">
        <v>0</v>
      </c>
      <c r="P2228" s="3">
        <v>20</v>
      </c>
      <c r="Q2228" s="14">
        <v>0</v>
      </c>
    </row>
    <row r="2229" spans="3:17" x14ac:dyDescent="0.2">
      <c r="C2229" s="87"/>
      <c r="D2229" s="84"/>
      <c r="E2229" s="1" t="s">
        <v>65</v>
      </c>
      <c r="F2229" s="2"/>
      <c r="G2229" s="60">
        <v>2121</v>
      </c>
      <c r="H2229" s="72" t="str">
        <f t="shared" si="37"/>
        <v xml:space="preserve"> </v>
      </c>
      <c r="I2229" s="11">
        <v>46.911834040546999</v>
      </c>
      <c r="J2229" s="3">
        <v>7.0249882131070001</v>
      </c>
      <c r="K2229" s="3">
        <v>31.070249882131002</v>
      </c>
      <c r="L2229" s="3">
        <v>22.819424799623</v>
      </c>
      <c r="M2229" s="3">
        <v>18.576143328619001</v>
      </c>
      <c r="N2229" s="3">
        <v>9.0994813767090008</v>
      </c>
      <c r="O2229" s="3">
        <v>1.225836869401</v>
      </c>
      <c r="P2229" s="3">
        <v>23.243752946722999</v>
      </c>
      <c r="Q2229" s="8">
        <v>0.84865629420099997</v>
      </c>
    </row>
    <row r="2230" spans="3:17" x14ac:dyDescent="0.2">
      <c r="C2230" s="87"/>
      <c r="D2230" s="84"/>
      <c r="E2230" s="1" t="s">
        <v>66</v>
      </c>
      <c r="F2230" s="2"/>
      <c r="G2230" s="60">
        <v>260</v>
      </c>
      <c r="H2230" s="72" t="str">
        <f t="shared" si="37"/>
        <v xml:space="preserve"> </v>
      </c>
      <c r="I2230" s="11">
        <v>28.076923076922998</v>
      </c>
      <c r="J2230" s="3">
        <v>5.7692307692310001</v>
      </c>
      <c r="K2230" s="3">
        <v>19.230769230768999</v>
      </c>
      <c r="L2230" s="3">
        <v>13.461538461538</v>
      </c>
      <c r="M2230" s="3">
        <v>7.3076923076920002</v>
      </c>
      <c r="N2230" s="3">
        <v>6.1538461538459996</v>
      </c>
      <c r="O2230" s="3">
        <v>1.538461538462</v>
      </c>
      <c r="P2230" s="3">
        <v>40</v>
      </c>
      <c r="Q2230" s="8">
        <v>2.3076923076920002</v>
      </c>
    </row>
    <row r="2231" spans="3:17" ht="24" x14ac:dyDescent="0.2">
      <c r="C2231" s="88" t="s">
        <v>67</v>
      </c>
      <c r="D2231" s="83" t="s">
        <v>17</v>
      </c>
      <c r="E2231" s="6" t="s">
        <v>68</v>
      </c>
      <c r="F2231" s="5"/>
      <c r="G2231" s="59">
        <v>303</v>
      </c>
      <c r="H2231" s="71" t="str">
        <f t="shared" si="37"/>
        <v xml:space="preserve"> </v>
      </c>
      <c r="I2231" s="12">
        <v>50.165016501650001</v>
      </c>
      <c r="J2231" s="4">
        <v>6.2706270627059997</v>
      </c>
      <c r="K2231" s="4">
        <v>36.633663366336997</v>
      </c>
      <c r="L2231" s="4">
        <v>21.782178217822</v>
      </c>
      <c r="M2231" s="4">
        <v>19.801980198020001</v>
      </c>
      <c r="N2231" s="4">
        <v>8.580858085809</v>
      </c>
      <c r="O2231" s="4">
        <v>1.3201320132009999</v>
      </c>
      <c r="P2231" s="4">
        <v>21.452145214521</v>
      </c>
      <c r="Q2231" s="13">
        <v>1.3201320132009999</v>
      </c>
    </row>
    <row r="2232" spans="3:17" ht="36" x14ac:dyDescent="0.2">
      <c r="C2232" s="87"/>
      <c r="D2232" s="84"/>
      <c r="E2232" s="1" t="s">
        <v>69</v>
      </c>
      <c r="F2232" s="2"/>
      <c r="G2232" s="60">
        <v>1347</v>
      </c>
      <c r="H2232" s="72" t="str">
        <f t="shared" si="37"/>
        <v xml:space="preserve"> </v>
      </c>
      <c r="I2232" s="11">
        <v>45.508537490720002</v>
      </c>
      <c r="J2232" s="3">
        <v>6.9784706755750001</v>
      </c>
      <c r="K2232" s="3">
        <v>31.551596139569</v>
      </c>
      <c r="L2232" s="3">
        <v>23.162583518931001</v>
      </c>
      <c r="M2232" s="3">
        <v>19.079435783221999</v>
      </c>
      <c r="N2232" s="3">
        <v>7.8693392724570002</v>
      </c>
      <c r="O2232" s="3">
        <v>1.1878247958429999</v>
      </c>
      <c r="P2232" s="3">
        <v>23.162583518931001</v>
      </c>
      <c r="Q2232" s="8">
        <v>0.74239049740200003</v>
      </c>
    </row>
    <row r="2233" spans="3:17" ht="24" x14ac:dyDescent="0.2">
      <c r="C2233" s="87"/>
      <c r="D2233" s="84"/>
      <c r="E2233" s="1" t="s">
        <v>70</v>
      </c>
      <c r="F2233" s="2"/>
      <c r="G2233" s="60">
        <v>596</v>
      </c>
      <c r="H2233" s="72" t="str">
        <f t="shared" si="37"/>
        <v xml:space="preserve"> </v>
      </c>
      <c r="I2233" s="11">
        <v>43.456375838926</v>
      </c>
      <c r="J2233" s="3">
        <v>7.3825503355700004</v>
      </c>
      <c r="K2233" s="3">
        <v>24.664429530201001</v>
      </c>
      <c r="L2233" s="3">
        <v>19.295302013423001</v>
      </c>
      <c r="M2233" s="3">
        <v>14.597315436242001</v>
      </c>
      <c r="N2233" s="3">
        <v>9.7315436241610005</v>
      </c>
      <c r="O2233" s="3">
        <v>1.677852348993</v>
      </c>
      <c r="P2233" s="3">
        <v>28.020134228187999</v>
      </c>
      <c r="Q2233" s="8">
        <v>1.174496644295</v>
      </c>
    </row>
    <row r="2234" spans="3:17" ht="24" x14ac:dyDescent="0.2">
      <c r="C2234" s="87"/>
      <c r="D2234" s="84"/>
      <c r="E2234" s="1" t="s">
        <v>71</v>
      </c>
      <c r="F2234" s="2"/>
      <c r="G2234" s="60">
        <v>181</v>
      </c>
      <c r="H2234" s="72" t="str">
        <f t="shared" si="37"/>
        <v xml:space="preserve"> </v>
      </c>
      <c r="I2234" s="11">
        <v>28.729281767956</v>
      </c>
      <c r="J2234" s="3">
        <v>4.4198895027620004</v>
      </c>
      <c r="K2234" s="3">
        <v>17.679558011049998</v>
      </c>
      <c r="L2234" s="3">
        <v>17.679558011049998</v>
      </c>
      <c r="M2234" s="3">
        <v>9.3922651933699992</v>
      </c>
      <c r="N2234" s="3">
        <v>10.497237569060999</v>
      </c>
      <c r="O2234" s="3">
        <v>1.1049723756909999</v>
      </c>
      <c r="P2234" s="3">
        <v>44.198895027623998</v>
      </c>
      <c r="Q2234" s="8">
        <v>2.7624309392269999</v>
      </c>
    </row>
    <row r="2235" spans="3:17" x14ac:dyDescent="0.2">
      <c r="C2235" s="87"/>
      <c r="D2235" s="84"/>
      <c r="E2235" s="1" t="s">
        <v>32</v>
      </c>
      <c r="F2235" s="2"/>
      <c r="G2235" s="60">
        <v>8</v>
      </c>
      <c r="H2235" s="72" t="str">
        <f t="shared" si="37"/>
        <v>*</v>
      </c>
      <c r="I2235" s="11">
        <v>50</v>
      </c>
      <c r="J2235" s="7">
        <v>0</v>
      </c>
      <c r="K2235" s="3">
        <v>12.5</v>
      </c>
      <c r="L2235" s="7">
        <v>0</v>
      </c>
      <c r="M2235" s="7">
        <v>0</v>
      </c>
      <c r="N2235" s="3">
        <v>12.5</v>
      </c>
      <c r="O2235" s="7">
        <v>0</v>
      </c>
      <c r="P2235" s="3">
        <v>50</v>
      </c>
      <c r="Q2235" s="14">
        <v>0</v>
      </c>
    </row>
    <row r="2236" spans="3:17" ht="24" x14ac:dyDescent="0.2">
      <c r="C2236" s="88" t="s">
        <v>72</v>
      </c>
      <c r="D2236" s="83" t="s">
        <v>17</v>
      </c>
      <c r="E2236" s="6" t="s">
        <v>73</v>
      </c>
      <c r="F2236" s="5"/>
      <c r="G2236" s="59">
        <v>52</v>
      </c>
      <c r="H2236" s="71" t="str">
        <f t="shared" si="37"/>
        <v xml:space="preserve"> </v>
      </c>
      <c r="I2236" s="12">
        <v>42.307692307692001</v>
      </c>
      <c r="J2236" s="4">
        <v>3.8461538461539999</v>
      </c>
      <c r="K2236" s="4">
        <v>19.230769230768999</v>
      </c>
      <c r="L2236" s="4">
        <v>5.7692307692310001</v>
      </c>
      <c r="M2236" s="4">
        <v>9.6153846153850004</v>
      </c>
      <c r="N2236" s="4">
        <v>11.538461538462</v>
      </c>
      <c r="O2236" s="4">
        <v>1.923076923077</v>
      </c>
      <c r="P2236" s="4">
        <v>40.384615384615003</v>
      </c>
      <c r="Q2236" s="13">
        <v>5.7692307692310001</v>
      </c>
    </row>
    <row r="2237" spans="3:17" ht="36" x14ac:dyDescent="0.2">
      <c r="C2237" s="87"/>
      <c r="D2237" s="84"/>
      <c r="E2237" s="1" t="s">
        <v>74</v>
      </c>
      <c r="F2237" s="2"/>
      <c r="G2237" s="60">
        <v>186</v>
      </c>
      <c r="H2237" s="72" t="str">
        <f t="shared" si="37"/>
        <v xml:space="preserve"> </v>
      </c>
      <c r="I2237" s="11">
        <v>33.333333333333002</v>
      </c>
      <c r="J2237" s="3">
        <v>3.2258064516129998</v>
      </c>
      <c r="K2237" s="3">
        <v>18.279569892472999</v>
      </c>
      <c r="L2237" s="3">
        <v>5.3763440860219998</v>
      </c>
      <c r="M2237" s="3">
        <v>4.3010752688169998</v>
      </c>
      <c r="N2237" s="3">
        <v>9.1397849462370004</v>
      </c>
      <c r="O2237" s="3">
        <v>1.6129032258060001</v>
      </c>
      <c r="P2237" s="3">
        <v>47.849462365591002</v>
      </c>
      <c r="Q2237" s="8">
        <v>2.1505376344089999</v>
      </c>
    </row>
    <row r="2238" spans="3:17" ht="36" x14ac:dyDescent="0.2">
      <c r="C2238" s="87"/>
      <c r="D2238" s="84"/>
      <c r="E2238" s="1" t="s">
        <v>75</v>
      </c>
      <c r="F2238" s="2"/>
      <c r="G2238" s="60">
        <v>336</v>
      </c>
      <c r="H2238" s="72" t="str">
        <f t="shared" si="37"/>
        <v xml:space="preserve"> </v>
      </c>
      <c r="I2238" s="11">
        <v>39.285714285714</v>
      </c>
      <c r="J2238" s="3">
        <v>7.1428571428570002</v>
      </c>
      <c r="K2238" s="3">
        <v>22.916666666666998</v>
      </c>
      <c r="L2238" s="3">
        <v>12.5</v>
      </c>
      <c r="M2238" s="3">
        <v>10.119047619048001</v>
      </c>
      <c r="N2238" s="3">
        <v>7.4404761904759997</v>
      </c>
      <c r="O2238" s="3">
        <v>0.89285714285700002</v>
      </c>
      <c r="P2238" s="3">
        <v>38.690476190475998</v>
      </c>
      <c r="Q2238" s="8">
        <v>0.29761904761899999</v>
      </c>
    </row>
    <row r="2239" spans="3:17" ht="36" x14ac:dyDescent="0.2">
      <c r="C2239" s="87"/>
      <c r="D2239" s="84"/>
      <c r="E2239" s="1" t="s">
        <v>76</v>
      </c>
      <c r="F2239" s="2"/>
      <c r="G2239" s="60">
        <v>411</v>
      </c>
      <c r="H2239" s="72" t="str">
        <f t="shared" si="37"/>
        <v xml:space="preserve"> </v>
      </c>
      <c r="I2239" s="11">
        <v>40.145985401460003</v>
      </c>
      <c r="J2239" s="3">
        <v>7.5425790754259996</v>
      </c>
      <c r="K2239" s="3">
        <v>23.844282238443</v>
      </c>
      <c r="L2239" s="3">
        <v>13.625304136253</v>
      </c>
      <c r="M2239" s="3">
        <v>15.085158150851999</v>
      </c>
      <c r="N2239" s="3">
        <v>8.2725060827250001</v>
      </c>
      <c r="O2239" s="3">
        <v>2.1897810218979998</v>
      </c>
      <c r="P2239" s="3">
        <v>31.873479318735001</v>
      </c>
      <c r="Q2239" s="8">
        <v>0.72992700729899995</v>
      </c>
    </row>
    <row r="2240" spans="3:17" ht="36" x14ac:dyDescent="0.2">
      <c r="C2240" s="87"/>
      <c r="D2240" s="84"/>
      <c r="E2240" s="1" t="s">
        <v>77</v>
      </c>
      <c r="F2240" s="2"/>
      <c r="G2240" s="60">
        <v>425</v>
      </c>
      <c r="H2240" s="72" t="str">
        <f t="shared" si="37"/>
        <v xml:space="preserve"> </v>
      </c>
      <c r="I2240" s="11">
        <v>52.941176470587997</v>
      </c>
      <c r="J2240" s="3">
        <v>7.0588235294119999</v>
      </c>
      <c r="K2240" s="3">
        <v>33.882352941176002</v>
      </c>
      <c r="L2240" s="3">
        <v>22.117647058824002</v>
      </c>
      <c r="M2240" s="3">
        <v>16.470588235293999</v>
      </c>
      <c r="N2240" s="3">
        <v>7.2941176470590001</v>
      </c>
      <c r="O2240" s="3">
        <v>1.1764705882349999</v>
      </c>
      <c r="P2240" s="3">
        <v>19.764705882352999</v>
      </c>
      <c r="Q2240" s="8">
        <v>0.23529411764700001</v>
      </c>
    </row>
    <row r="2241" spans="3:17" ht="36" x14ac:dyDescent="0.2">
      <c r="C2241" s="87"/>
      <c r="D2241" s="84"/>
      <c r="E2241" s="1" t="s">
        <v>78</v>
      </c>
      <c r="F2241" s="2"/>
      <c r="G2241" s="60">
        <v>328</v>
      </c>
      <c r="H2241" s="72" t="str">
        <f t="shared" si="37"/>
        <v xml:space="preserve"> </v>
      </c>
      <c r="I2241" s="11">
        <v>47.256097560976002</v>
      </c>
      <c r="J2241" s="3">
        <v>5.4878048780490003</v>
      </c>
      <c r="K2241" s="3">
        <v>36.890243902439003</v>
      </c>
      <c r="L2241" s="3">
        <v>27.439024390244001</v>
      </c>
      <c r="M2241" s="3">
        <v>25</v>
      </c>
      <c r="N2241" s="3">
        <v>10.670731707317</v>
      </c>
      <c r="O2241" s="3">
        <v>0.91463414634100004</v>
      </c>
      <c r="P2241" s="3">
        <v>14.329268292683</v>
      </c>
      <c r="Q2241" s="14">
        <v>0</v>
      </c>
    </row>
    <row r="2242" spans="3:17" ht="36" x14ac:dyDescent="0.2">
      <c r="C2242" s="87"/>
      <c r="D2242" s="84"/>
      <c r="E2242" s="1" t="s">
        <v>79</v>
      </c>
      <c r="F2242" s="2"/>
      <c r="G2242" s="60">
        <v>294</v>
      </c>
      <c r="H2242" s="72" t="str">
        <f t="shared" si="37"/>
        <v xml:space="preserve"> </v>
      </c>
      <c r="I2242" s="11">
        <v>50</v>
      </c>
      <c r="J2242" s="3">
        <v>8.5034013605440002</v>
      </c>
      <c r="K2242" s="3">
        <v>38.775510204082003</v>
      </c>
      <c r="L2242" s="3">
        <v>34.353741496599</v>
      </c>
      <c r="M2242" s="3">
        <v>25.850340136054001</v>
      </c>
      <c r="N2242" s="3">
        <v>10.884353741497</v>
      </c>
      <c r="O2242" s="3">
        <v>0.68027210884400002</v>
      </c>
      <c r="P2242" s="3">
        <v>14.965986394558</v>
      </c>
      <c r="Q2242" s="14">
        <v>0</v>
      </c>
    </row>
    <row r="2243" spans="3:17" ht="36" x14ac:dyDescent="0.2">
      <c r="C2243" s="87"/>
      <c r="D2243" s="84"/>
      <c r="E2243" s="1" t="s">
        <v>80</v>
      </c>
      <c r="F2243" s="2"/>
      <c r="G2243" s="60">
        <v>194</v>
      </c>
      <c r="H2243" s="72" t="str">
        <f t="shared" si="37"/>
        <v xml:space="preserve"> </v>
      </c>
      <c r="I2243" s="11">
        <v>44.329896907216003</v>
      </c>
      <c r="J2243" s="3">
        <v>10.824742268041</v>
      </c>
      <c r="K2243" s="3">
        <v>37.113402061856</v>
      </c>
      <c r="L2243" s="3">
        <v>36.082474226804003</v>
      </c>
      <c r="M2243" s="3">
        <v>24.742268041237001</v>
      </c>
      <c r="N2243" s="3">
        <v>9.7938144329900005</v>
      </c>
      <c r="O2243" s="3">
        <v>0.51546391752599996</v>
      </c>
      <c r="P2243" s="3">
        <v>13.917525773195999</v>
      </c>
      <c r="Q2243" s="14">
        <v>0</v>
      </c>
    </row>
    <row r="2244" spans="3:17" ht="36" x14ac:dyDescent="0.2">
      <c r="C2244" s="87"/>
      <c r="D2244" s="84"/>
      <c r="E2244" s="1" t="s">
        <v>81</v>
      </c>
      <c r="F2244" s="2"/>
      <c r="G2244" s="60">
        <v>50</v>
      </c>
      <c r="H2244" s="72" t="str">
        <f t="shared" si="37"/>
        <v xml:space="preserve"> </v>
      </c>
      <c r="I2244" s="11">
        <v>58</v>
      </c>
      <c r="J2244" s="3">
        <v>2</v>
      </c>
      <c r="K2244" s="3">
        <v>34</v>
      </c>
      <c r="L2244" s="3">
        <v>60</v>
      </c>
      <c r="M2244" s="3">
        <v>28</v>
      </c>
      <c r="N2244" s="3">
        <v>6</v>
      </c>
      <c r="O2244" s="3">
        <v>2</v>
      </c>
      <c r="P2244" s="3">
        <v>6</v>
      </c>
      <c r="Q2244" s="14">
        <v>0</v>
      </c>
    </row>
    <row r="2245" spans="3:17" ht="24" x14ac:dyDescent="0.2">
      <c r="C2245" s="87"/>
      <c r="D2245" s="84"/>
      <c r="E2245" s="1" t="s">
        <v>82</v>
      </c>
      <c r="F2245" s="2"/>
      <c r="G2245" s="60">
        <v>48</v>
      </c>
      <c r="H2245" s="72" t="str">
        <f t="shared" si="37"/>
        <v>*</v>
      </c>
      <c r="I2245" s="11">
        <v>39.583333333333002</v>
      </c>
      <c r="J2245" s="3">
        <v>8.333333333333</v>
      </c>
      <c r="K2245" s="3">
        <v>29.166666666666998</v>
      </c>
      <c r="L2245" s="3">
        <v>50</v>
      </c>
      <c r="M2245" s="3">
        <v>31.25</v>
      </c>
      <c r="N2245" s="3">
        <v>6.25</v>
      </c>
      <c r="O2245" s="7">
        <v>0</v>
      </c>
      <c r="P2245" s="3">
        <v>12.5</v>
      </c>
      <c r="Q2245" s="14">
        <v>0</v>
      </c>
    </row>
    <row r="2246" spans="3:17" x14ac:dyDescent="0.2">
      <c r="C2246" s="87"/>
      <c r="D2246" s="84"/>
      <c r="E2246" s="1" t="s">
        <v>83</v>
      </c>
      <c r="F2246" s="2"/>
      <c r="G2246" s="60">
        <v>46</v>
      </c>
      <c r="H2246" s="72" t="str">
        <f t="shared" si="37"/>
        <v>*</v>
      </c>
      <c r="I2246" s="11">
        <v>39.130434782609001</v>
      </c>
      <c r="J2246" s="3">
        <v>4.3478260869570002</v>
      </c>
      <c r="K2246" s="3">
        <v>19.565217391304</v>
      </c>
      <c r="L2246" s="3">
        <v>2.1739130434780001</v>
      </c>
      <c r="M2246" s="3">
        <v>10.869565217390999</v>
      </c>
      <c r="N2246" s="3">
        <v>8.6956521739130004</v>
      </c>
      <c r="O2246" s="3">
        <v>6.5217391304349999</v>
      </c>
      <c r="P2246" s="3">
        <v>43.478260869564998</v>
      </c>
      <c r="Q2246" s="8">
        <v>6.5217391304349999</v>
      </c>
    </row>
    <row r="2247" spans="3:17" x14ac:dyDescent="0.2">
      <c r="C2247" s="87"/>
      <c r="D2247" s="84"/>
      <c r="E2247" s="1" t="s">
        <v>32</v>
      </c>
      <c r="F2247" s="2"/>
      <c r="G2247" s="60">
        <v>65</v>
      </c>
      <c r="H2247" s="72" t="str">
        <f t="shared" si="37"/>
        <v xml:space="preserve"> </v>
      </c>
      <c r="I2247" s="11">
        <v>30.769230769231001</v>
      </c>
      <c r="J2247" s="3">
        <v>1.538461538462</v>
      </c>
      <c r="K2247" s="3">
        <v>9.2307692307690008</v>
      </c>
      <c r="L2247" s="3">
        <v>6.1538461538459996</v>
      </c>
      <c r="M2247" s="3">
        <v>3.0769230769229998</v>
      </c>
      <c r="N2247" s="3">
        <v>1.538461538462</v>
      </c>
      <c r="O2247" s="3">
        <v>1.538461538462</v>
      </c>
      <c r="P2247" s="3">
        <v>40</v>
      </c>
      <c r="Q2247" s="8">
        <v>16.923076923077002</v>
      </c>
    </row>
    <row r="2248" spans="3:17" x14ac:dyDescent="0.2">
      <c r="C2248" s="88" t="s">
        <v>84</v>
      </c>
      <c r="D2248" s="83" t="s">
        <v>17</v>
      </c>
      <c r="E2248" s="6" t="s">
        <v>85</v>
      </c>
      <c r="F2248" s="5"/>
      <c r="G2248" s="59">
        <v>315</v>
      </c>
      <c r="H2248" s="71" t="str">
        <f t="shared" si="37"/>
        <v xml:space="preserve"> </v>
      </c>
      <c r="I2248" s="12">
        <v>52.380952380952003</v>
      </c>
      <c r="J2248" s="4">
        <v>6.9841269841270002</v>
      </c>
      <c r="K2248" s="4">
        <v>39.047619047619001</v>
      </c>
      <c r="L2248" s="4">
        <v>28.888888888888999</v>
      </c>
      <c r="M2248" s="4">
        <v>24.761904761905001</v>
      </c>
      <c r="N2248" s="4">
        <v>7.6190476190479997</v>
      </c>
      <c r="O2248" s="4">
        <v>0.95238095238099996</v>
      </c>
      <c r="P2248" s="4">
        <v>16.507936507937</v>
      </c>
      <c r="Q2248" s="13">
        <v>0.63492063492100004</v>
      </c>
    </row>
    <row r="2249" spans="3:17" x14ac:dyDescent="0.2">
      <c r="C2249" s="87"/>
      <c r="D2249" s="84"/>
      <c r="E2249" s="1" t="s">
        <v>86</v>
      </c>
      <c r="F2249" s="2"/>
      <c r="G2249" s="60">
        <v>493</v>
      </c>
      <c r="H2249" s="72" t="str">
        <f t="shared" si="37"/>
        <v xml:space="preserve"> </v>
      </c>
      <c r="I2249" s="11">
        <v>50.101419878295999</v>
      </c>
      <c r="J2249" s="3">
        <v>7.3022312373230003</v>
      </c>
      <c r="K2249" s="3">
        <v>36.30831643002</v>
      </c>
      <c r="L2249" s="3">
        <v>27.180527383367</v>
      </c>
      <c r="M2249" s="3">
        <v>23.935091277889999</v>
      </c>
      <c r="N2249" s="3">
        <v>11.359026369167999</v>
      </c>
      <c r="O2249" s="3">
        <v>1.014198782961</v>
      </c>
      <c r="P2249" s="3">
        <v>16.430020283975999</v>
      </c>
      <c r="Q2249" s="8">
        <v>0.60851926977699999</v>
      </c>
    </row>
    <row r="2250" spans="3:17" x14ac:dyDescent="0.2">
      <c r="C2250" s="87"/>
      <c r="D2250" s="84"/>
      <c r="E2250" s="1" t="s">
        <v>87</v>
      </c>
      <c r="F2250" s="2"/>
      <c r="G2250" s="60">
        <v>981</v>
      </c>
      <c r="H2250" s="72" t="str">
        <f t="shared" si="37"/>
        <v xml:space="preserve"> </v>
      </c>
      <c r="I2250" s="11">
        <v>44.34250764526</v>
      </c>
      <c r="J2250" s="3">
        <v>7.8491335372069999</v>
      </c>
      <c r="K2250" s="3">
        <v>28.338430173292998</v>
      </c>
      <c r="L2250" s="3">
        <v>22.324159021406999</v>
      </c>
      <c r="M2250" s="3">
        <v>14.984709480122</v>
      </c>
      <c r="N2250" s="3">
        <v>7.8491335372069999</v>
      </c>
      <c r="O2250" s="3">
        <v>1.529051987768</v>
      </c>
      <c r="P2250" s="3">
        <v>23.955147808359001</v>
      </c>
      <c r="Q2250" s="8">
        <v>0.30581039755400002</v>
      </c>
    </row>
    <row r="2251" spans="3:17" x14ac:dyDescent="0.2">
      <c r="C2251" s="87"/>
      <c r="D2251" s="84"/>
      <c r="E2251" s="1" t="s">
        <v>88</v>
      </c>
      <c r="F2251" s="2"/>
      <c r="G2251" s="60">
        <v>525</v>
      </c>
      <c r="H2251" s="72" t="str">
        <f t="shared" si="37"/>
        <v xml:space="preserve"> </v>
      </c>
      <c r="I2251" s="11">
        <v>40.380952380952003</v>
      </c>
      <c r="J2251" s="3">
        <v>4.3809523809520003</v>
      </c>
      <c r="K2251" s="3">
        <v>23.047619047619001</v>
      </c>
      <c r="L2251" s="3">
        <v>13.333333333333</v>
      </c>
      <c r="M2251" s="3">
        <v>13.142857142857</v>
      </c>
      <c r="N2251" s="3">
        <v>9.1428571428570002</v>
      </c>
      <c r="O2251" s="3">
        <v>1.333333333333</v>
      </c>
      <c r="P2251" s="3">
        <v>37.142857142856997</v>
      </c>
      <c r="Q2251" s="8">
        <v>1.714285714286</v>
      </c>
    </row>
    <row r="2252" spans="3:17" x14ac:dyDescent="0.2">
      <c r="C2252" s="87"/>
      <c r="D2252" s="84"/>
      <c r="E2252" s="1" t="s">
        <v>89</v>
      </c>
      <c r="F2252" s="2"/>
      <c r="G2252" s="60">
        <v>113</v>
      </c>
      <c r="H2252" s="72" t="str">
        <f t="shared" si="37"/>
        <v xml:space="preserve"> </v>
      </c>
      <c r="I2252" s="11">
        <v>18.584070796460001</v>
      </c>
      <c r="J2252" s="3">
        <v>6.194690265487</v>
      </c>
      <c r="K2252" s="3">
        <v>13.274336283186001</v>
      </c>
      <c r="L2252" s="3">
        <v>9.7345132743360008</v>
      </c>
      <c r="M2252" s="3">
        <v>7.964601769912</v>
      </c>
      <c r="N2252" s="3">
        <v>4.424778761062</v>
      </c>
      <c r="O2252" s="3">
        <v>1.769911504425</v>
      </c>
      <c r="P2252" s="3">
        <v>57.522123893805002</v>
      </c>
      <c r="Q2252" s="8">
        <v>0.88495575221199996</v>
      </c>
    </row>
    <row r="2253" spans="3:17" x14ac:dyDescent="0.2">
      <c r="C2253" s="87"/>
      <c r="D2253" s="84"/>
      <c r="E2253" s="1" t="s">
        <v>32</v>
      </c>
      <c r="F2253" s="2"/>
      <c r="G2253" s="60">
        <v>8</v>
      </c>
      <c r="H2253" s="72" t="str">
        <f t="shared" si="37"/>
        <v>*</v>
      </c>
      <c r="I2253" s="21">
        <v>0</v>
      </c>
      <c r="J2253" s="7">
        <v>0</v>
      </c>
      <c r="K2253" s="7">
        <v>0</v>
      </c>
      <c r="L2253" s="7">
        <v>0</v>
      </c>
      <c r="M2253" s="7">
        <v>0</v>
      </c>
      <c r="N2253" s="7">
        <v>0</v>
      </c>
      <c r="O2253" s="7">
        <v>0</v>
      </c>
      <c r="P2253" s="7">
        <v>0</v>
      </c>
      <c r="Q2253" s="8">
        <v>100</v>
      </c>
    </row>
    <row r="2254" spans="3:17" ht="24" x14ac:dyDescent="0.2">
      <c r="C2254" s="88" t="s">
        <v>90</v>
      </c>
      <c r="D2254" s="83" t="s">
        <v>17</v>
      </c>
      <c r="E2254" s="6" t="s">
        <v>91</v>
      </c>
      <c r="F2254" s="5"/>
      <c r="G2254" s="59">
        <v>608</v>
      </c>
      <c r="H2254" s="71" t="str">
        <f t="shared" si="37"/>
        <v xml:space="preserve"> </v>
      </c>
      <c r="I2254" s="12">
        <v>41.940789473683999</v>
      </c>
      <c r="J2254" s="4">
        <v>6.9078947368419996</v>
      </c>
      <c r="K2254" s="4">
        <v>25.986842105263001</v>
      </c>
      <c r="L2254" s="4">
        <v>17.434210526316001</v>
      </c>
      <c r="M2254" s="4">
        <v>15.460526315789</v>
      </c>
      <c r="N2254" s="4">
        <v>8.5526315789470004</v>
      </c>
      <c r="O2254" s="4">
        <v>1.151315789474</v>
      </c>
      <c r="P2254" s="4">
        <v>29.769736842105001</v>
      </c>
      <c r="Q2254" s="13">
        <v>1.151315789474</v>
      </c>
    </row>
    <row r="2255" spans="3:17" ht="24" x14ac:dyDescent="0.2">
      <c r="C2255" s="87"/>
      <c r="D2255" s="84"/>
      <c r="E2255" s="1" t="s">
        <v>92</v>
      </c>
      <c r="F2255" s="2"/>
      <c r="G2255" s="60">
        <v>1036</v>
      </c>
      <c r="H2255" s="72" t="str">
        <f t="shared" si="37"/>
        <v xml:space="preserve"> </v>
      </c>
      <c r="I2255" s="11">
        <v>44.594594594595002</v>
      </c>
      <c r="J2255" s="3">
        <v>6.4671814671809997</v>
      </c>
      <c r="K2255" s="3">
        <v>28.861003861004001</v>
      </c>
      <c r="L2255" s="3">
        <v>22.297297297297</v>
      </c>
      <c r="M2255" s="3">
        <v>18.146718146718001</v>
      </c>
      <c r="N2255" s="3">
        <v>8.8803088803090002</v>
      </c>
      <c r="O2255" s="3">
        <v>1.351351351351</v>
      </c>
      <c r="P2255" s="3">
        <v>24.806949806950001</v>
      </c>
      <c r="Q2255" s="8">
        <v>0.77220077220100003</v>
      </c>
    </row>
    <row r="2256" spans="3:17" ht="24" x14ac:dyDescent="0.2">
      <c r="C2256" s="87"/>
      <c r="D2256" s="84"/>
      <c r="E2256" s="1" t="s">
        <v>93</v>
      </c>
      <c r="F2256" s="2"/>
      <c r="G2256" s="60">
        <v>567</v>
      </c>
      <c r="H2256" s="72" t="str">
        <f t="shared" si="37"/>
        <v xml:space="preserve"> </v>
      </c>
      <c r="I2256" s="11">
        <v>46.913580246914002</v>
      </c>
      <c r="J2256" s="3">
        <v>5.9964726631390004</v>
      </c>
      <c r="K2256" s="3">
        <v>32.098765432099</v>
      </c>
      <c r="L2256" s="3">
        <v>23.456790123457001</v>
      </c>
      <c r="M2256" s="3">
        <v>17.989417989418001</v>
      </c>
      <c r="N2256" s="3">
        <v>8.2892416225750001</v>
      </c>
      <c r="O2256" s="3">
        <v>1.2345679012349999</v>
      </c>
      <c r="P2256" s="3">
        <v>24.162257495591</v>
      </c>
      <c r="Q2256" s="8">
        <v>1.058201058201</v>
      </c>
    </row>
    <row r="2257" spans="2:23" x14ac:dyDescent="0.2">
      <c r="C2257" s="87"/>
      <c r="D2257" s="84"/>
      <c r="E2257" s="1" t="s">
        <v>94</v>
      </c>
      <c r="F2257" s="2"/>
      <c r="G2257" s="60">
        <v>224</v>
      </c>
      <c r="H2257" s="72" t="str">
        <f t="shared" si="37"/>
        <v xml:space="preserve"> </v>
      </c>
      <c r="I2257" s="11">
        <v>43.303571428570997</v>
      </c>
      <c r="J2257" s="3">
        <v>9.8214285714289993</v>
      </c>
      <c r="K2257" s="3">
        <v>34.375</v>
      </c>
      <c r="L2257" s="3">
        <v>24.553571428571001</v>
      </c>
      <c r="M2257" s="3">
        <v>16.517857142857</v>
      </c>
      <c r="N2257" s="3">
        <v>8.4821428571429998</v>
      </c>
      <c r="O2257" s="3">
        <v>1.785714285714</v>
      </c>
      <c r="P2257" s="3">
        <v>23.660714285714</v>
      </c>
      <c r="Q2257" s="8">
        <v>2.2321428571430002</v>
      </c>
    </row>
    <row r="2258" spans="2:23" x14ac:dyDescent="0.2">
      <c r="C2258" s="88" t="s">
        <v>95</v>
      </c>
      <c r="D2258" s="83" t="s">
        <v>17</v>
      </c>
      <c r="E2258" s="6" t="s">
        <v>96</v>
      </c>
      <c r="F2258" s="5"/>
      <c r="G2258" s="59">
        <v>308</v>
      </c>
      <c r="H2258" s="71" t="str">
        <f t="shared" si="37"/>
        <v xml:space="preserve"> </v>
      </c>
      <c r="I2258" s="12">
        <v>44.480519480519</v>
      </c>
      <c r="J2258" s="4">
        <v>4.8701298701300004</v>
      </c>
      <c r="K2258" s="4">
        <v>27.922077922078</v>
      </c>
      <c r="L2258" s="4">
        <v>23.376623376623002</v>
      </c>
      <c r="M2258" s="4">
        <v>18.831168831168998</v>
      </c>
      <c r="N2258" s="4">
        <v>8.4415584415579996</v>
      </c>
      <c r="O2258" s="4">
        <v>0.974025974026</v>
      </c>
      <c r="P2258" s="4">
        <v>27.272727272727</v>
      </c>
      <c r="Q2258" s="13">
        <v>1.6233766233769999</v>
      </c>
    </row>
    <row r="2259" spans="2:23" x14ac:dyDescent="0.2">
      <c r="C2259" s="89"/>
      <c r="D2259" s="84"/>
      <c r="E2259" s="1" t="s">
        <v>97</v>
      </c>
      <c r="F2259" s="2"/>
      <c r="G2259" s="60">
        <v>728</v>
      </c>
      <c r="H2259" s="72" t="str">
        <f t="shared" si="37"/>
        <v xml:space="preserve"> </v>
      </c>
      <c r="I2259" s="11">
        <v>46.565934065934002</v>
      </c>
      <c r="J2259" s="3">
        <v>6.4560439560439997</v>
      </c>
      <c r="K2259" s="3">
        <v>29.258241758242001</v>
      </c>
      <c r="L2259" s="3">
        <v>21.978021978021999</v>
      </c>
      <c r="M2259" s="3">
        <v>16.346153846153999</v>
      </c>
      <c r="N2259" s="3">
        <v>8.7912087912089998</v>
      </c>
      <c r="O2259" s="3">
        <v>1.098901098901</v>
      </c>
      <c r="P2259" s="3">
        <v>25</v>
      </c>
      <c r="Q2259" s="8">
        <v>0.96153846153800004</v>
      </c>
    </row>
    <row r="2260" spans="2:23" ht="24" x14ac:dyDescent="0.2">
      <c r="C2260" s="89"/>
      <c r="D2260" s="84"/>
      <c r="E2260" s="1" t="s">
        <v>98</v>
      </c>
      <c r="F2260" s="2"/>
      <c r="G2260" s="60">
        <v>474</v>
      </c>
      <c r="H2260" s="72" t="str">
        <f t="shared" si="37"/>
        <v xml:space="preserve"> </v>
      </c>
      <c r="I2260" s="11">
        <v>47.468354430380003</v>
      </c>
      <c r="J2260" s="3">
        <v>8.2278481012659999</v>
      </c>
      <c r="K2260" s="3">
        <v>32.700421940928003</v>
      </c>
      <c r="L2260" s="3">
        <v>22.362869198312001</v>
      </c>
      <c r="M2260" s="3">
        <v>19.198312236286998</v>
      </c>
      <c r="N2260" s="3">
        <v>7.8059071729960001</v>
      </c>
      <c r="O2260" s="3">
        <v>1.2658227848100001</v>
      </c>
      <c r="P2260" s="3">
        <v>22.784810126581998</v>
      </c>
      <c r="Q2260" s="8">
        <v>0.63291139240500005</v>
      </c>
    </row>
    <row r="2261" spans="2:23" x14ac:dyDescent="0.2">
      <c r="C2261" s="89"/>
      <c r="D2261" s="84"/>
      <c r="E2261" s="1" t="s">
        <v>99</v>
      </c>
      <c r="F2261" s="2"/>
      <c r="G2261" s="60">
        <v>402</v>
      </c>
      <c r="H2261" s="72" t="str">
        <f t="shared" si="37"/>
        <v xml:space="preserve"> </v>
      </c>
      <c r="I2261" s="11">
        <v>41.542288557214</v>
      </c>
      <c r="J2261" s="3">
        <v>7.7114427860700001</v>
      </c>
      <c r="K2261" s="3">
        <v>24.378109452735998</v>
      </c>
      <c r="L2261" s="3">
        <v>18.656716417910001</v>
      </c>
      <c r="M2261" s="3">
        <v>12.189054726367999</v>
      </c>
      <c r="N2261" s="3">
        <v>7.7114427860700001</v>
      </c>
      <c r="O2261" s="3">
        <v>1.7412935323380001</v>
      </c>
      <c r="P2261" s="3">
        <v>29.104477611939998</v>
      </c>
      <c r="Q2261" s="8">
        <v>0.99502487562200004</v>
      </c>
    </row>
    <row r="2262" spans="2:23" x14ac:dyDescent="0.2">
      <c r="C2262" s="89"/>
      <c r="D2262" s="84"/>
      <c r="E2262" s="1" t="s">
        <v>100</v>
      </c>
      <c r="F2262" s="2"/>
      <c r="G2262" s="60">
        <v>231</v>
      </c>
      <c r="H2262" s="72" t="str">
        <f t="shared" si="37"/>
        <v xml:space="preserve"> </v>
      </c>
      <c r="I2262" s="11">
        <v>43.722943722944002</v>
      </c>
      <c r="J2262" s="3">
        <v>4.7619047619049999</v>
      </c>
      <c r="K2262" s="3">
        <v>26.839826839827001</v>
      </c>
      <c r="L2262" s="3">
        <v>18.614718614718999</v>
      </c>
      <c r="M2262" s="3">
        <v>21.212121212121001</v>
      </c>
      <c r="N2262" s="3">
        <v>11.255411255411</v>
      </c>
      <c r="O2262" s="3">
        <v>1.298701298701</v>
      </c>
      <c r="P2262" s="3">
        <v>26.406926406926001</v>
      </c>
      <c r="Q2262" s="8">
        <v>1.731601731602</v>
      </c>
    </row>
    <row r="2263" spans="2:23" x14ac:dyDescent="0.2">
      <c r="C2263" s="90"/>
      <c r="D2263" s="85"/>
      <c r="E2263" s="29" t="s">
        <v>101</v>
      </c>
      <c r="F2263" s="28"/>
      <c r="G2263" s="61">
        <v>292</v>
      </c>
      <c r="H2263" s="73" t="str">
        <f t="shared" si="37"/>
        <v xml:space="preserve"> </v>
      </c>
      <c r="I2263" s="35">
        <v>38.013698630137</v>
      </c>
      <c r="J2263" s="16">
        <v>7.5342465753420003</v>
      </c>
      <c r="K2263" s="16">
        <v>34.931506849314999</v>
      </c>
      <c r="L2263" s="16">
        <v>23.630136986301</v>
      </c>
      <c r="M2263" s="16">
        <v>18.835616438355999</v>
      </c>
      <c r="N2263" s="16">
        <v>8.9041095890409991</v>
      </c>
      <c r="O2263" s="16">
        <v>1.7123287671230001</v>
      </c>
      <c r="P2263" s="16">
        <v>26.027397260274</v>
      </c>
      <c r="Q2263" s="36">
        <v>1.027397260274</v>
      </c>
    </row>
    <row r="2264" spans="2:23" x14ac:dyDescent="0.2">
      <c r="G2264" s="62"/>
      <c r="H2264" s="74"/>
    </row>
    <row r="2265" spans="2:23" x14ac:dyDescent="0.2">
      <c r="B2265" s="25" t="str">
        <f xml:space="preserve"> HYPERLINK("#'目次'!B26", "[20]")</f>
        <v>[20]</v>
      </c>
      <c r="C2265" s="17" t="s">
        <v>211</v>
      </c>
      <c r="G2265" s="62"/>
      <c r="H2265" s="74"/>
    </row>
    <row r="2266" spans="2:23" x14ac:dyDescent="0.2">
      <c r="G2266" s="62"/>
      <c r="H2266" s="74"/>
    </row>
    <row r="2267" spans="2:23" x14ac:dyDescent="0.2">
      <c r="G2267" s="62"/>
      <c r="H2267" s="74"/>
    </row>
    <row r="2268" spans="2:23" x14ac:dyDescent="0.2">
      <c r="C2268" s="17" t="s">
        <v>12</v>
      </c>
      <c r="G2268" s="62"/>
      <c r="H2268" s="74"/>
    </row>
    <row r="2269" spans="2:23" ht="84" x14ac:dyDescent="0.2">
      <c r="C2269" s="91"/>
      <c r="D2269" s="92"/>
      <c r="E2269" s="92"/>
      <c r="F2269" s="92"/>
      <c r="G2269" s="56" t="s">
        <v>13</v>
      </c>
      <c r="H2269" s="68"/>
      <c r="I2269" s="22" t="s">
        <v>212</v>
      </c>
      <c r="J2269" s="10" t="s">
        <v>213</v>
      </c>
      <c r="K2269" s="10" t="s">
        <v>214</v>
      </c>
      <c r="L2269" s="10" t="s">
        <v>215</v>
      </c>
      <c r="M2269" s="10" t="s">
        <v>216</v>
      </c>
      <c r="N2269" s="10" t="s">
        <v>217</v>
      </c>
      <c r="O2269" s="10" t="s">
        <v>218</v>
      </c>
      <c r="P2269" s="10" t="s">
        <v>219</v>
      </c>
      <c r="Q2269" s="10" t="s">
        <v>220</v>
      </c>
      <c r="R2269" s="10" t="s">
        <v>221</v>
      </c>
      <c r="S2269" s="10" t="s">
        <v>222</v>
      </c>
      <c r="T2269" s="10" t="s">
        <v>223</v>
      </c>
      <c r="U2269" s="10" t="s">
        <v>46</v>
      </c>
      <c r="V2269" s="10" t="s">
        <v>224</v>
      </c>
      <c r="W2269" s="23" t="s">
        <v>32</v>
      </c>
    </row>
    <row r="2270" spans="2:23" x14ac:dyDescent="0.2">
      <c r="C2270" s="93"/>
      <c r="D2270" s="94"/>
      <c r="E2270" s="94"/>
      <c r="F2270" s="94"/>
      <c r="G2270" s="57"/>
      <c r="H2270" s="69"/>
      <c r="I2270" s="26"/>
      <c r="J2270" s="9"/>
      <c r="K2270" s="9"/>
      <c r="L2270" s="9"/>
      <c r="M2270" s="9"/>
      <c r="N2270" s="9"/>
      <c r="O2270" s="9"/>
      <c r="P2270" s="9"/>
      <c r="Q2270" s="9"/>
      <c r="R2270" s="9"/>
      <c r="S2270" s="9"/>
      <c r="T2270" s="9"/>
      <c r="U2270" s="9"/>
      <c r="V2270" s="9"/>
      <c r="W2270" s="24"/>
    </row>
    <row r="2271" spans="2:23" x14ac:dyDescent="0.2">
      <c r="C2271" s="31"/>
      <c r="D2271" s="33"/>
      <c r="E2271" s="32" t="s">
        <v>13</v>
      </c>
      <c r="F2271" s="30"/>
      <c r="G2271" s="58">
        <v>2435</v>
      </c>
      <c r="H2271" s="70" t="str">
        <f t="shared" ref="H2271:H2334" si="38">IF(G2271&lt;49,"*"," ")</f>
        <v xml:space="preserve"> </v>
      </c>
      <c r="I2271" s="15">
        <v>70.266940451745</v>
      </c>
      <c r="J2271" s="15">
        <v>60.287474332648998</v>
      </c>
      <c r="K2271" s="15">
        <v>20.533880903490999</v>
      </c>
      <c r="L2271" s="15">
        <v>31.909650924025001</v>
      </c>
      <c r="M2271" s="15">
        <v>22.833675564682</v>
      </c>
      <c r="N2271" s="15">
        <v>7.1868583162219997</v>
      </c>
      <c r="O2271" s="15">
        <v>6.7761806981520003</v>
      </c>
      <c r="P2271" s="15">
        <v>29.691991786448</v>
      </c>
      <c r="Q2271" s="15">
        <v>8.0492813141680006</v>
      </c>
      <c r="R2271" s="15">
        <v>17.371663244353002</v>
      </c>
      <c r="S2271" s="15">
        <v>7.1047227926080003</v>
      </c>
      <c r="T2271" s="15">
        <v>8.0903490759750003</v>
      </c>
      <c r="U2271" s="15">
        <v>1.1909650924020001</v>
      </c>
      <c r="V2271" s="15">
        <v>5.7494866529769997</v>
      </c>
      <c r="W2271" s="34">
        <v>1.2731006160160001</v>
      </c>
    </row>
    <row r="2272" spans="2:23" x14ac:dyDescent="0.2">
      <c r="C2272" s="86" t="s">
        <v>16</v>
      </c>
      <c r="D2272" s="83" t="s">
        <v>17</v>
      </c>
      <c r="E2272" s="6" t="s">
        <v>14</v>
      </c>
      <c r="F2272" s="5"/>
      <c r="G2272" s="59">
        <v>1188</v>
      </c>
      <c r="H2272" s="71" t="str">
        <f t="shared" si="38"/>
        <v xml:space="preserve"> </v>
      </c>
      <c r="I2272" s="12">
        <v>73.484848484848001</v>
      </c>
      <c r="J2272" s="4">
        <v>59.848484848485</v>
      </c>
      <c r="K2272" s="4">
        <v>22.558922558923001</v>
      </c>
      <c r="L2272" s="4">
        <v>31.986531986532</v>
      </c>
      <c r="M2272" s="4">
        <v>23.400673400673</v>
      </c>
      <c r="N2272" s="4">
        <v>7.2390572390569998</v>
      </c>
      <c r="O2272" s="4">
        <v>7.8282828282830001</v>
      </c>
      <c r="P2272" s="4">
        <v>29.545454545455001</v>
      </c>
      <c r="Q2272" s="4">
        <v>8.2491582491580004</v>
      </c>
      <c r="R2272" s="4">
        <v>16.666666666666998</v>
      </c>
      <c r="S2272" s="4">
        <v>7.3232323232320002</v>
      </c>
      <c r="T2272" s="4">
        <v>8.5858585858590004</v>
      </c>
      <c r="U2272" s="4">
        <v>0.84175084175100001</v>
      </c>
      <c r="V2272" s="4">
        <v>4.7979797979800001</v>
      </c>
      <c r="W2272" s="13">
        <v>1.010101010101</v>
      </c>
    </row>
    <row r="2273" spans="3:23" x14ac:dyDescent="0.2">
      <c r="C2273" s="87"/>
      <c r="D2273" s="84"/>
      <c r="E2273" s="1" t="s">
        <v>15</v>
      </c>
      <c r="F2273" s="2"/>
      <c r="G2273" s="60">
        <v>1247</v>
      </c>
      <c r="H2273" s="72" t="str">
        <f t="shared" si="38"/>
        <v xml:space="preserve"> </v>
      </c>
      <c r="I2273" s="11">
        <v>67.201283079391004</v>
      </c>
      <c r="J2273" s="3">
        <v>60.705693664796001</v>
      </c>
      <c r="K2273" s="3">
        <v>18.604651162791001</v>
      </c>
      <c r="L2273" s="3">
        <v>31.836407377705999</v>
      </c>
      <c r="M2273" s="3">
        <v>22.293504410585001</v>
      </c>
      <c r="N2273" s="3">
        <v>7.1371291098640004</v>
      </c>
      <c r="O2273" s="3">
        <v>5.7738572574180003</v>
      </c>
      <c r="P2273" s="3">
        <v>29.831595829992001</v>
      </c>
      <c r="Q2273" s="3">
        <v>7.8588612670410001</v>
      </c>
      <c r="R2273" s="3">
        <v>18.043303929431001</v>
      </c>
      <c r="S2273" s="3">
        <v>6.8965517241379999</v>
      </c>
      <c r="T2273" s="3">
        <v>7.6182838813149996</v>
      </c>
      <c r="U2273" s="3">
        <v>1.523656776263</v>
      </c>
      <c r="V2273" s="3">
        <v>6.6559743384120003</v>
      </c>
      <c r="W2273" s="8">
        <v>1.523656776263</v>
      </c>
    </row>
    <row r="2274" spans="3:23" x14ac:dyDescent="0.2">
      <c r="C2274" s="88" t="s">
        <v>18</v>
      </c>
      <c r="D2274" s="88" t="s">
        <v>19</v>
      </c>
      <c r="E2274" s="6" t="s">
        <v>20</v>
      </c>
      <c r="F2274" s="5"/>
      <c r="G2274" s="59">
        <v>386</v>
      </c>
      <c r="H2274" s="71" t="str">
        <f t="shared" si="38"/>
        <v xml:space="preserve"> </v>
      </c>
      <c r="I2274" s="12">
        <v>72.279792746113998</v>
      </c>
      <c r="J2274" s="4">
        <v>59.585492227979003</v>
      </c>
      <c r="K2274" s="4">
        <v>20.207253886010001</v>
      </c>
      <c r="L2274" s="4">
        <v>48.186528497409</v>
      </c>
      <c r="M2274" s="4">
        <v>32.642487046631999</v>
      </c>
      <c r="N2274" s="4">
        <v>9.0673575129530004</v>
      </c>
      <c r="O2274" s="4">
        <v>6.4766839378240002</v>
      </c>
      <c r="P2274" s="4">
        <v>32.124352331605998</v>
      </c>
      <c r="Q2274" s="4">
        <v>23.834196891192001</v>
      </c>
      <c r="R2274" s="4">
        <v>18.134715025906999</v>
      </c>
      <c r="S2274" s="4">
        <v>5.6994818652849997</v>
      </c>
      <c r="T2274" s="4">
        <v>11.398963730569999</v>
      </c>
      <c r="U2274" s="4">
        <v>1.554404145078</v>
      </c>
      <c r="V2274" s="4">
        <v>3.6269430051809999</v>
      </c>
      <c r="W2274" s="27">
        <v>0</v>
      </c>
    </row>
    <row r="2275" spans="3:23" x14ac:dyDescent="0.2">
      <c r="C2275" s="87"/>
      <c r="D2275" s="89"/>
      <c r="E2275" s="1" t="s">
        <v>21</v>
      </c>
      <c r="F2275" s="2"/>
      <c r="G2275" s="60">
        <v>484</v>
      </c>
      <c r="H2275" s="72" t="str">
        <f t="shared" si="38"/>
        <v xml:space="preserve"> </v>
      </c>
      <c r="I2275" s="11">
        <v>74.586776859503999</v>
      </c>
      <c r="J2275" s="3">
        <v>61.570247933883998</v>
      </c>
      <c r="K2275" s="3">
        <v>22.314049586776999</v>
      </c>
      <c r="L2275" s="3">
        <v>38.636363636364003</v>
      </c>
      <c r="M2275" s="3">
        <v>26.652892561982998</v>
      </c>
      <c r="N2275" s="3">
        <v>9.2975206611569998</v>
      </c>
      <c r="O2275" s="3">
        <v>6.8181818181820004</v>
      </c>
      <c r="P2275" s="3">
        <v>32.438016528925999</v>
      </c>
      <c r="Q2275" s="3">
        <v>9.9173553719009995</v>
      </c>
      <c r="R2275" s="3">
        <v>18.595041322314</v>
      </c>
      <c r="S2275" s="3">
        <v>7.851239669421</v>
      </c>
      <c r="T2275" s="3">
        <v>7.6446280991739997</v>
      </c>
      <c r="U2275" s="3">
        <v>1.446280991736</v>
      </c>
      <c r="V2275" s="3">
        <v>2.8925619834709999</v>
      </c>
      <c r="W2275" s="8">
        <v>0.206611570248</v>
      </c>
    </row>
    <row r="2276" spans="3:23" x14ac:dyDescent="0.2">
      <c r="C2276" s="87"/>
      <c r="D2276" s="89"/>
      <c r="E2276" s="1" t="s">
        <v>22</v>
      </c>
      <c r="F2276" s="2"/>
      <c r="G2276" s="60">
        <v>626</v>
      </c>
      <c r="H2276" s="72" t="str">
        <f t="shared" si="38"/>
        <v xml:space="preserve"> </v>
      </c>
      <c r="I2276" s="11">
        <v>75.079872204473006</v>
      </c>
      <c r="J2276" s="3">
        <v>62.300319488817998</v>
      </c>
      <c r="K2276" s="3">
        <v>19.329073482428001</v>
      </c>
      <c r="L2276" s="3">
        <v>31.150159744408999</v>
      </c>
      <c r="M2276" s="3">
        <v>21.725239616612999</v>
      </c>
      <c r="N2276" s="3">
        <v>6.230031948882</v>
      </c>
      <c r="O2276" s="3">
        <v>7.5079872204470002</v>
      </c>
      <c r="P2276" s="3">
        <v>30.670926517571999</v>
      </c>
      <c r="Q2276" s="3">
        <v>5.1118210862620002</v>
      </c>
      <c r="R2276" s="3">
        <v>17.252396166134002</v>
      </c>
      <c r="S2276" s="3">
        <v>7.5079872204470002</v>
      </c>
      <c r="T2276" s="3">
        <v>7.3482428115019998</v>
      </c>
      <c r="U2276" s="3">
        <v>0.79872204472800001</v>
      </c>
      <c r="V2276" s="3">
        <v>5.1118210862620002</v>
      </c>
      <c r="W2276" s="8">
        <v>1.11821086262</v>
      </c>
    </row>
    <row r="2277" spans="3:23" x14ac:dyDescent="0.2">
      <c r="C2277" s="87"/>
      <c r="D2277" s="89"/>
      <c r="E2277" s="1" t="s">
        <v>23</v>
      </c>
      <c r="F2277" s="2"/>
      <c r="G2277" s="60">
        <v>400</v>
      </c>
      <c r="H2277" s="72" t="str">
        <f t="shared" si="38"/>
        <v xml:space="preserve"> </v>
      </c>
      <c r="I2277" s="11">
        <v>67.75</v>
      </c>
      <c r="J2277" s="3">
        <v>62</v>
      </c>
      <c r="K2277" s="3">
        <v>20</v>
      </c>
      <c r="L2277" s="3">
        <v>25.5</v>
      </c>
      <c r="M2277" s="3">
        <v>21.25</v>
      </c>
      <c r="N2277" s="3">
        <v>5.75</v>
      </c>
      <c r="O2277" s="3">
        <v>8.25</v>
      </c>
      <c r="P2277" s="3">
        <v>32.5</v>
      </c>
      <c r="Q2277" s="3">
        <v>3.25</v>
      </c>
      <c r="R2277" s="3">
        <v>17.75</v>
      </c>
      <c r="S2277" s="3">
        <v>7</v>
      </c>
      <c r="T2277" s="3">
        <v>4.75</v>
      </c>
      <c r="U2277" s="3">
        <v>1.25</v>
      </c>
      <c r="V2277" s="3">
        <v>5.5</v>
      </c>
      <c r="W2277" s="8">
        <v>2</v>
      </c>
    </row>
    <row r="2278" spans="3:23" x14ac:dyDescent="0.2">
      <c r="C2278" s="87"/>
      <c r="D2278" s="89"/>
      <c r="E2278" s="1" t="s">
        <v>24</v>
      </c>
      <c r="F2278" s="2"/>
      <c r="G2278" s="60">
        <v>539</v>
      </c>
      <c r="H2278" s="72" t="str">
        <f t="shared" si="38"/>
        <v xml:space="preserve"> </v>
      </c>
      <c r="I2278" s="11">
        <v>61.224489795917997</v>
      </c>
      <c r="J2278" s="3">
        <v>56.029684601112997</v>
      </c>
      <c r="K2278" s="3">
        <v>20.964749536178001</v>
      </c>
      <c r="L2278" s="3">
        <v>19.851576994434001</v>
      </c>
      <c r="M2278" s="3">
        <v>14.842300556586</v>
      </c>
      <c r="N2278" s="3">
        <v>6.1224489795919999</v>
      </c>
      <c r="O2278" s="3">
        <v>5.0092764378480004</v>
      </c>
      <c r="P2278" s="3">
        <v>22.263450834878999</v>
      </c>
      <c r="Q2278" s="3">
        <v>2.040816326531</v>
      </c>
      <c r="R2278" s="3">
        <v>15.584415584416</v>
      </c>
      <c r="S2278" s="3">
        <v>7.0500927643780003</v>
      </c>
      <c r="T2278" s="3">
        <v>9.4619666048239992</v>
      </c>
      <c r="U2278" s="3">
        <v>1.1131725417439999</v>
      </c>
      <c r="V2278" s="3">
        <v>10.760667903525</v>
      </c>
      <c r="W2278" s="8">
        <v>2.7829313543600001</v>
      </c>
    </row>
    <row r="2279" spans="3:23" x14ac:dyDescent="0.2">
      <c r="C2279" s="87"/>
      <c r="D2279" s="89"/>
      <c r="E2279" s="1" t="s">
        <v>25</v>
      </c>
      <c r="F2279" s="2"/>
      <c r="G2279" s="60">
        <v>2049</v>
      </c>
      <c r="H2279" s="72" t="str">
        <f t="shared" si="38"/>
        <v xml:space="preserve"> </v>
      </c>
      <c r="I2279" s="11">
        <v>69.887750122010999</v>
      </c>
      <c r="J2279" s="3">
        <v>60.419716935090001</v>
      </c>
      <c r="K2279" s="3">
        <v>20.595412396291</v>
      </c>
      <c r="L2279" s="3">
        <v>28.843338213763001</v>
      </c>
      <c r="M2279" s="3">
        <v>20.985846754514</v>
      </c>
      <c r="N2279" s="3">
        <v>6.8326012689119997</v>
      </c>
      <c r="O2279" s="3">
        <v>6.8326012689119997</v>
      </c>
      <c r="P2279" s="3">
        <v>29.233772571986002</v>
      </c>
      <c r="Q2279" s="3">
        <v>5.0756466569059997</v>
      </c>
      <c r="R2279" s="3">
        <v>17.227916056613001</v>
      </c>
      <c r="S2279" s="3">
        <v>7.3694485114689998</v>
      </c>
      <c r="T2279" s="3">
        <v>7.4670571010250004</v>
      </c>
      <c r="U2279" s="3">
        <v>1.122498779893</v>
      </c>
      <c r="V2279" s="3">
        <v>6.1493411420199999</v>
      </c>
      <c r="W2279" s="8">
        <v>1.5129331381160001</v>
      </c>
    </row>
    <row r="2280" spans="3:23" x14ac:dyDescent="0.2">
      <c r="C2280" s="87"/>
      <c r="D2280" s="89"/>
      <c r="E2280" s="1" t="s">
        <v>26</v>
      </c>
      <c r="F2280" s="2"/>
      <c r="G2280" s="60">
        <v>939</v>
      </c>
      <c r="H2280" s="72" t="str">
        <f t="shared" si="38"/>
        <v xml:space="preserve"> </v>
      </c>
      <c r="I2280" s="11">
        <v>64.004259850905001</v>
      </c>
      <c r="J2280" s="3">
        <v>58.572949946751997</v>
      </c>
      <c r="K2280" s="3">
        <v>20.553780617678001</v>
      </c>
      <c r="L2280" s="3">
        <v>22.257720979765999</v>
      </c>
      <c r="M2280" s="3">
        <v>17.571884984025999</v>
      </c>
      <c r="N2280" s="3">
        <v>5.9637912673060001</v>
      </c>
      <c r="O2280" s="3">
        <v>6.3897763578270004</v>
      </c>
      <c r="P2280" s="3">
        <v>26.624068157614001</v>
      </c>
      <c r="Q2280" s="3">
        <v>2.5559105431310001</v>
      </c>
      <c r="R2280" s="3">
        <v>16.506922257721001</v>
      </c>
      <c r="S2280" s="3">
        <v>7.0287539936099996</v>
      </c>
      <c r="T2280" s="3">
        <v>7.454739084132</v>
      </c>
      <c r="U2280" s="3">
        <v>1.1714589989349999</v>
      </c>
      <c r="V2280" s="3">
        <v>8.5197018104370006</v>
      </c>
      <c r="W2280" s="8">
        <v>2.4494142705009998</v>
      </c>
    </row>
    <row r="2281" spans="3:23" x14ac:dyDescent="0.2">
      <c r="C2281" s="87"/>
      <c r="D2281" s="88" t="s">
        <v>14</v>
      </c>
      <c r="E2281" s="6" t="s">
        <v>20</v>
      </c>
      <c r="F2281" s="5"/>
      <c r="G2281" s="59">
        <v>204</v>
      </c>
      <c r="H2281" s="71" t="str">
        <f t="shared" si="38"/>
        <v xml:space="preserve"> </v>
      </c>
      <c r="I2281" s="12">
        <v>70.098039215686001</v>
      </c>
      <c r="J2281" s="4">
        <v>53.431372549019997</v>
      </c>
      <c r="K2281" s="4">
        <v>19.607843137254999</v>
      </c>
      <c r="L2281" s="4">
        <v>49.019607843137003</v>
      </c>
      <c r="M2281" s="4">
        <v>26.960784313725</v>
      </c>
      <c r="N2281" s="4">
        <v>7.8431372549020004</v>
      </c>
      <c r="O2281" s="4">
        <v>5.8823529411760003</v>
      </c>
      <c r="P2281" s="4">
        <v>27.450980392157</v>
      </c>
      <c r="Q2281" s="4">
        <v>21.568627450979999</v>
      </c>
      <c r="R2281" s="4">
        <v>16.666666666666998</v>
      </c>
      <c r="S2281" s="4">
        <v>6.3725490196079999</v>
      </c>
      <c r="T2281" s="4">
        <v>10.78431372549</v>
      </c>
      <c r="U2281" s="4">
        <v>0.49019607843099999</v>
      </c>
      <c r="V2281" s="4">
        <v>3.4313725490200002</v>
      </c>
      <c r="W2281" s="27">
        <v>0</v>
      </c>
    </row>
    <row r="2282" spans="3:23" x14ac:dyDescent="0.2">
      <c r="C2282" s="87"/>
      <c r="D2282" s="89"/>
      <c r="E2282" s="1" t="s">
        <v>21</v>
      </c>
      <c r="F2282" s="2"/>
      <c r="G2282" s="60">
        <v>254</v>
      </c>
      <c r="H2282" s="72" t="str">
        <f t="shared" si="38"/>
        <v xml:space="preserve"> </v>
      </c>
      <c r="I2282" s="11">
        <v>73.228346456693004</v>
      </c>
      <c r="J2282" s="3">
        <v>64.960629921259994</v>
      </c>
      <c r="K2282" s="3">
        <v>22.834645669291</v>
      </c>
      <c r="L2282" s="3">
        <v>38.976377952756003</v>
      </c>
      <c r="M2282" s="3">
        <v>29.133858267716999</v>
      </c>
      <c r="N2282" s="3">
        <v>8.6614173228349998</v>
      </c>
      <c r="O2282" s="3">
        <v>8.2677165354329993</v>
      </c>
      <c r="P2282" s="3">
        <v>33.464566929134001</v>
      </c>
      <c r="Q2282" s="3">
        <v>11.023622047244</v>
      </c>
      <c r="R2282" s="3">
        <v>18.503937007874001</v>
      </c>
      <c r="S2282" s="3">
        <v>9.4488188976380005</v>
      </c>
      <c r="T2282" s="3">
        <v>8.6614173228349998</v>
      </c>
      <c r="U2282" s="3">
        <v>1.1811023622050001</v>
      </c>
      <c r="V2282" s="3">
        <v>4.3307086614169998</v>
      </c>
      <c r="W2282" s="14">
        <v>0</v>
      </c>
    </row>
    <row r="2283" spans="3:23" x14ac:dyDescent="0.2">
      <c r="C2283" s="87"/>
      <c r="D2283" s="89"/>
      <c r="E2283" s="1" t="s">
        <v>22</v>
      </c>
      <c r="F2283" s="2"/>
      <c r="G2283" s="60">
        <v>311</v>
      </c>
      <c r="H2283" s="72" t="str">
        <f t="shared" si="38"/>
        <v xml:space="preserve"> </v>
      </c>
      <c r="I2283" s="11">
        <v>76.527331189711006</v>
      </c>
      <c r="J2283" s="3">
        <v>56.591639871383002</v>
      </c>
      <c r="K2283" s="3">
        <v>20.578778135048001</v>
      </c>
      <c r="L2283" s="3">
        <v>30.225080385851999</v>
      </c>
      <c r="M2283" s="3">
        <v>21.543408360129</v>
      </c>
      <c r="N2283" s="3">
        <v>6.1093247588419999</v>
      </c>
      <c r="O2283" s="3">
        <v>6.7524115755630003</v>
      </c>
      <c r="P2283" s="3">
        <v>29.260450160771999</v>
      </c>
      <c r="Q2283" s="3">
        <v>4.5016077170419999</v>
      </c>
      <c r="R2283" s="3">
        <v>14.790996784566</v>
      </c>
      <c r="S2283" s="3">
        <v>6.7524115755630003</v>
      </c>
      <c r="T2283" s="3">
        <v>8.0385852090029992</v>
      </c>
      <c r="U2283" s="3">
        <v>0.64308681672000001</v>
      </c>
      <c r="V2283" s="3">
        <v>5.7877813504819997</v>
      </c>
      <c r="W2283" s="8">
        <v>0.96463022507999996</v>
      </c>
    </row>
    <row r="2284" spans="3:23" x14ac:dyDescent="0.2">
      <c r="C2284" s="87"/>
      <c r="D2284" s="89"/>
      <c r="E2284" s="1" t="s">
        <v>23</v>
      </c>
      <c r="F2284" s="2"/>
      <c r="G2284" s="60">
        <v>202</v>
      </c>
      <c r="H2284" s="72" t="str">
        <f t="shared" si="38"/>
        <v xml:space="preserve"> </v>
      </c>
      <c r="I2284" s="11">
        <v>71.782178217821993</v>
      </c>
      <c r="J2284" s="3">
        <v>62.376237623762002</v>
      </c>
      <c r="K2284" s="3">
        <v>24.752475247524998</v>
      </c>
      <c r="L2284" s="3">
        <v>22.772277227722999</v>
      </c>
      <c r="M2284" s="3">
        <v>23.762376237624</v>
      </c>
      <c r="N2284" s="3">
        <v>6.4356435643559999</v>
      </c>
      <c r="O2284" s="3">
        <v>11.881188118812</v>
      </c>
      <c r="P2284" s="3">
        <v>33.663366336633999</v>
      </c>
      <c r="Q2284" s="3">
        <v>2.970297029703</v>
      </c>
      <c r="R2284" s="3">
        <v>16.336633663366001</v>
      </c>
      <c r="S2284" s="3">
        <v>5.940594059406</v>
      </c>
      <c r="T2284" s="3">
        <v>5.940594059406</v>
      </c>
      <c r="U2284" s="3">
        <v>1.9801980198019999</v>
      </c>
      <c r="V2284" s="3">
        <v>3.9603960396039999</v>
      </c>
      <c r="W2284" s="8">
        <v>1.485148514851</v>
      </c>
    </row>
    <row r="2285" spans="3:23" x14ac:dyDescent="0.2">
      <c r="C2285" s="87"/>
      <c r="D2285" s="89"/>
      <c r="E2285" s="1" t="s">
        <v>24</v>
      </c>
      <c r="F2285" s="2"/>
      <c r="G2285" s="60">
        <v>217</v>
      </c>
      <c r="H2285" s="72" t="str">
        <f t="shared" si="38"/>
        <v xml:space="preserve"> </v>
      </c>
      <c r="I2285" s="11">
        <v>74.193548387096996</v>
      </c>
      <c r="J2285" s="3">
        <v>62.21198156682</v>
      </c>
      <c r="K2285" s="3">
        <v>25.806451612903</v>
      </c>
      <c r="L2285" s="3">
        <v>18.89400921659</v>
      </c>
      <c r="M2285" s="3">
        <v>15.668202764977</v>
      </c>
      <c r="N2285" s="3">
        <v>7.3732718894009999</v>
      </c>
      <c r="O2285" s="3">
        <v>6.9124423963129997</v>
      </c>
      <c r="P2285" s="3">
        <v>23.502304147465001</v>
      </c>
      <c r="Q2285" s="3">
        <v>2.7649769585250001</v>
      </c>
      <c r="R2285" s="3">
        <v>17.511520737327</v>
      </c>
      <c r="S2285" s="3">
        <v>7.8341013824879999</v>
      </c>
      <c r="T2285" s="3">
        <v>9.6774193548389995</v>
      </c>
      <c r="U2285" s="7">
        <v>0</v>
      </c>
      <c r="V2285" s="3">
        <v>5.9907834101380004</v>
      </c>
      <c r="W2285" s="8">
        <v>2.7649769585250001</v>
      </c>
    </row>
    <row r="2286" spans="3:23" x14ac:dyDescent="0.2">
      <c r="C2286" s="87"/>
      <c r="D2286" s="89"/>
      <c r="E2286" s="1" t="s">
        <v>25</v>
      </c>
      <c r="F2286" s="2"/>
      <c r="G2286" s="60">
        <v>984</v>
      </c>
      <c r="H2286" s="72" t="str">
        <f t="shared" si="38"/>
        <v xml:space="preserve"> </v>
      </c>
      <c r="I2286" s="11">
        <v>74.186991869918998</v>
      </c>
      <c r="J2286" s="3">
        <v>61.178861788618001</v>
      </c>
      <c r="K2286" s="3">
        <v>23.170731707317</v>
      </c>
      <c r="L2286" s="3">
        <v>28.455284552845999</v>
      </c>
      <c r="M2286" s="3">
        <v>22.662601626015999</v>
      </c>
      <c r="N2286" s="3">
        <v>7.1138211382109997</v>
      </c>
      <c r="O2286" s="3">
        <v>8.2317073170730009</v>
      </c>
      <c r="P2286" s="3">
        <v>29.979674796748</v>
      </c>
      <c r="Q2286" s="3">
        <v>5.4878048780490003</v>
      </c>
      <c r="R2286" s="3">
        <v>16.666666666666998</v>
      </c>
      <c r="S2286" s="3">
        <v>7.5203252032519998</v>
      </c>
      <c r="T2286" s="3">
        <v>8.130081300813</v>
      </c>
      <c r="U2286" s="3">
        <v>0.91463414634100004</v>
      </c>
      <c r="V2286" s="3">
        <v>5.0813008130080002</v>
      </c>
      <c r="W2286" s="8">
        <v>1.219512195122</v>
      </c>
    </row>
    <row r="2287" spans="3:23" x14ac:dyDescent="0.2">
      <c r="C2287" s="87"/>
      <c r="D2287" s="89"/>
      <c r="E2287" s="1" t="s">
        <v>26</v>
      </c>
      <c r="F2287" s="2"/>
      <c r="G2287" s="60">
        <v>419</v>
      </c>
      <c r="H2287" s="72" t="str">
        <f t="shared" si="38"/>
        <v xml:space="preserve"> </v>
      </c>
      <c r="I2287" s="11">
        <v>73.031026252982997</v>
      </c>
      <c r="J2287" s="3">
        <v>62.291169451073998</v>
      </c>
      <c r="K2287" s="3">
        <v>25.298329355608999</v>
      </c>
      <c r="L2287" s="3">
        <v>20.763723150358</v>
      </c>
      <c r="M2287" s="3">
        <v>19.570405727924001</v>
      </c>
      <c r="N2287" s="3">
        <v>6.9212410501189998</v>
      </c>
      <c r="O2287" s="3">
        <v>9.3078758949879994</v>
      </c>
      <c r="P2287" s="3">
        <v>28.400954653938001</v>
      </c>
      <c r="Q2287" s="3">
        <v>2.8639618138420002</v>
      </c>
      <c r="R2287" s="3">
        <v>16.945107398567998</v>
      </c>
      <c r="S2287" s="3">
        <v>6.9212410501189998</v>
      </c>
      <c r="T2287" s="3">
        <v>7.8758949880670004</v>
      </c>
      <c r="U2287" s="3">
        <v>0.95465393794700004</v>
      </c>
      <c r="V2287" s="3">
        <v>5.0119331742239996</v>
      </c>
      <c r="W2287" s="8">
        <v>2.1479713603819999</v>
      </c>
    </row>
    <row r="2288" spans="3:23" x14ac:dyDescent="0.2">
      <c r="C2288" s="87"/>
      <c r="D2288" s="88" t="s">
        <v>15</v>
      </c>
      <c r="E2288" s="6" t="s">
        <v>20</v>
      </c>
      <c r="F2288" s="5"/>
      <c r="G2288" s="59">
        <v>182</v>
      </c>
      <c r="H2288" s="71" t="str">
        <f t="shared" si="38"/>
        <v xml:space="preserve"> </v>
      </c>
      <c r="I2288" s="12">
        <v>74.725274725275</v>
      </c>
      <c r="J2288" s="4">
        <v>66.483516483515999</v>
      </c>
      <c r="K2288" s="4">
        <v>20.879120879121</v>
      </c>
      <c r="L2288" s="4">
        <v>47.252747252747</v>
      </c>
      <c r="M2288" s="4">
        <v>39.010989010989</v>
      </c>
      <c r="N2288" s="4">
        <v>10.439560439559999</v>
      </c>
      <c r="O2288" s="4">
        <v>7.1428571428570002</v>
      </c>
      <c r="P2288" s="4">
        <v>37.362637362637003</v>
      </c>
      <c r="Q2288" s="4">
        <v>26.373626373625999</v>
      </c>
      <c r="R2288" s="4">
        <v>19.780219780220001</v>
      </c>
      <c r="S2288" s="4">
        <v>4.9450549450550003</v>
      </c>
      <c r="T2288" s="4">
        <v>12.087912087912001</v>
      </c>
      <c r="U2288" s="4">
        <v>2.7472527472529999</v>
      </c>
      <c r="V2288" s="4">
        <v>3.8461538461539999</v>
      </c>
      <c r="W2288" s="27">
        <v>0</v>
      </c>
    </row>
    <row r="2289" spans="3:23" x14ac:dyDescent="0.2">
      <c r="C2289" s="87"/>
      <c r="D2289" s="89"/>
      <c r="E2289" s="1" t="s">
        <v>21</v>
      </c>
      <c r="F2289" s="2"/>
      <c r="G2289" s="60">
        <v>230</v>
      </c>
      <c r="H2289" s="72" t="str">
        <f t="shared" si="38"/>
        <v xml:space="preserve"> </v>
      </c>
      <c r="I2289" s="11">
        <v>76.086956521738998</v>
      </c>
      <c r="J2289" s="3">
        <v>57.826086956521998</v>
      </c>
      <c r="K2289" s="3">
        <v>21.739130434783</v>
      </c>
      <c r="L2289" s="3">
        <v>38.260869565217</v>
      </c>
      <c r="M2289" s="3">
        <v>23.913043478260999</v>
      </c>
      <c r="N2289" s="3">
        <v>10</v>
      </c>
      <c r="O2289" s="3">
        <v>5.2173913043480002</v>
      </c>
      <c r="P2289" s="3">
        <v>31.304347826087</v>
      </c>
      <c r="Q2289" s="3">
        <v>8.6956521739130004</v>
      </c>
      <c r="R2289" s="3">
        <v>18.695652173913</v>
      </c>
      <c r="S2289" s="3">
        <v>6.0869565217390003</v>
      </c>
      <c r="T2289" s="3">
        <v>6.5217391304349999</v>
      </c>
      <c r="U2289" s="3">
        <v>1.7391304347829999</v>
      </c>
      <c r="V2289" s="3">
        <v>1.3043478260870001</v>
      </c>
      <c r="W2289" s="8">
        <v>0.43478260869599999</v>
      </c>
    </row>
    <row r="2290" spans="3:23" x14ac:dyDescent="0.2">
      <c r="C2290" s="87"/>
      <c r="D2290" s="89"/>
      <c r="E2290" s="1" t="s">
        <v>22</v>
      </c>
      <c r="F2290" s="2"/>
      <c r="G2290" s="60">
        <v>315</v>
      </c>
      <c r="H2290" s="72" t="str">
        <f t="shared" si="38"/>
        <v xml:space="preserve"> </v>
      </c>
      <c r="I2290" s="11">
        <v>73.650793650794</v>
      </c>
      <c r="J2290" s="3">
        <v>67.936507936507994</v>
      </c>
      <c r="K2290" s="3">
        <v>18.095238095237999</v>
      </c>
      <c r="L2290" s="3">
        <v>32.063492063491999</v>
      </c>
      <c r="M2290" s="3">
        <v>21.904761904762001</v>
      </c>
      <c r="N2290" s="3">
        <v>6.3492063492059998</v>
      </c>
      <c r="O2290" s="3">
        <v>8.2539682539680008</v>
      </c>
      <c r="P2290" s="3">
        <v>32.063492063491999</v>
      </c>
      <c r="Q2290" s="3">
        <v>5.7142857142860004</v>
      </c>
      <c r="R2290" s="3">
        <v>19.68253968254</v>
      </c>
      <c r="S2290" s="3">
        <v>8.2539682539680008</v>
      </c>
      <c r="T2290" s="3">
        <v>6.666666666667</v>
      </c>
      <c r="U2290" s="3">
        <v>0.95238095238099996</v>
      </c>
      <c r="V2290" s="3">
        <v>4.4444444444439997</v>
      </c>
      <c r="W2290" s="8">
        <v>1.269841269841</v>
      </c>
    </row>
    <row r="2291" spans="3:23" x14ac:dyDescent="0.2">
      <c r="C2291" s="87"/>
      <c r="D2291" s="89"/>
      <c r="E2291" s="1" t="s">
        <v>23</v>
      </c>
      <c r="F2291" s="2"/>
      <c r="G2291" s="60">
        <v>198</v>
      </c>
      <c r="H2291" s="72" t="str">
        <f t="shared" si="38"/>
        <v xml:space="preserve"> </v>
      </c>
      <c r="I2291" s="11">
        <v>63.636363636364003</v>
      </c>
      <c r="J2291" s="3">
        <v>61.616161616162003</v>
      </c>
      <c r="K2291" s="3">
        <v>15.151515151515</v>
      </c>
      <c r="L2291" s="3">
        <v>28.282828282828</v>
      </c>
      <c r="M2291" s="3">
        <v>18.686868686869001</v>
      </c>
      <c r="N2291" s="3">
        <v>5.0505050505050004</v>
      </c>
      <c r="O2291" s="3">
        <v>4.5454545454549997</v>
      </c>
      <c r="P2291" s="3">
        <v>31.313131313130999</v>
      </c>
      <c r="Q2291" s="3">
        <v>3.535353535354</v>
      </c>
      <c r="R2291" s="3">
        <v>19.191919191918998</v>
      </c>
      <c r="S2291" s="3">
        <v>8.0808080808079996</v>
      </c>
      <c r="T2291" s="3">
        <v>3.535353535354</v>
      </c>
      <c r="U2291" s="3">
        <v>0.50505050505100002</v>
      </c>
      <c r="V2291" s="3">
        <v>7.0707070707069999</v>
      </c>
      <c r="W2291" s="8">
        <v>2.5252525252529998</v>
      </c>
    </row>
    <row r="2292" spans="3:23" x14ac:dyDescent="0.2">
      <c r="C2292" s="87"/>
      <c r="D2292" s="89"/>
      <c r="E2292" s="1" t="s">
        <v>24</v>
      </c>
      <c r="F2292" s="2"/>
      <c r="G2292" s="60">
        <v>322</v>
      </c>
      <c r="H2292" s="72" t="str">
        <f t="shared" si="38"/>
        <v xml:space="preserve"> </v>
      </c>
      <c r="I2292" s="11">
        <v>52.484472049689003</v>
      </c>
      <c r="J2292" s="3">
        <v>51.863354037267001</v>
      </c>
      <c r="K2292" s="3">
        <v>17.701863354036998</v>
      </c>
      <c r="L2292" s="3">
        <v>20.496894409938001</v>
      </c>
      <c r="M2292" s="3">
        <v>14.285714285714</v>
      </c>
      <c r="N2292" s="3">
        <v>5.2795031055899999</v>
      </c>
      <c r="O2292" s="3">
        <v>3.7267080745340002</v>
      </c>
      <c r="P2292" s="3">
        <v>21.428571428571001</v>
      </c>
      <c r="Q2292" s="3">
        <v>1.5527950310559999</v>
      </c>
      <c r="R2292" s="3">
        <v>14.285714285714</v>
      </c>
      <c r="S2292" s="3">
        <v>6.5217391304349999</v>
      </c>
      <c r="T2292" s="3">
        <v>9.3167701863350008</v>
      </c>
      <c r="U2292" s="3">
        <v>1.8633540372670001</v>
      </c>
      <c r="V2292" s="3">
        <v>13.975155279502999</v>
      </c>
      <c r="W2292" s="8">
        <v>2.7950310559010001</v>
      </c>
    </row>
    <row r="2293" spans="3:23" x14ac:dyDescent="0.2">
      <c r="C2293" s="87"/>
      <c r="D2293" s="89"/>
      <c r="E2293" s="1" t="s">
        <v>25</v>
      </c>
      <c r="F2293" s="2"/>
      <c r="G2293" s="60">
        <v>1065</v>
      </c>
      <c r="H2293" s="72" t="str">
        <f t="shared" si="38"/>
        <v xml:space="preserve"> </v>
      </c>
      <c r="I2293" s="11">
        <v>65.915492957745997</v>
      </c>
      <c r="J2293" s="3">
        <v>59.718309859154999</v>
      </c>
      <c r="K2293" s="3">
        <v>18.215962441315</v>
      </c>
      <c r="L2293" s="3">
        <v>29.201877934272002</v>
      </c>
      <c r="M2293" s="3">
        <v>19.436619718309998</v>
      </c>
      <c r="N2293" s="3">
        <v>6.5727699530520001</v>
      </c>
      <c r="O2293" s="3">
        <v>5.5399061032860004</v>
      </c>
      <c r="P2293" s="3">
        <v>28.544600938967001</v>
      </c>
      <c r="Q2293" s="3">
        <v>4.6948356807509999</v>
      </c>
      <c r="R2293" s="3">
        <v>17.746478873238999</v>
      </c>
      <c r="S2293" s="3">
        <v>7.2300469483569998</v>
      </c>
      <c r="T2293" s="3">
        <v>6.854460093897</v>
      </c>
      <c r="U2293" s="3">
        <v>1.3145539906099999</v>
      </c>
      <c r="V2293" s="3">
        <v>7.1361502347419998</v>
      </c>
      <c r="W2293" s="8">
        <v>1.7840375586849999</v>
      </c>
    </row>
    <row r="2294" spans="3:23" x14ac:dyDescent="0.2">
      <c r="C2294" s="87"/>
      <c r="D2294" s="89"/>
      <c r="E2294" s="1" t="s">
        <v>26</v>
      </c>
      <c r="F2294" s="2"/>
      <c r="G2294" s="60">
        <v>520</v>
      </c>
      <c r="H2294" s="72" t="str">
        <f t="shared" si="38"/>
        <v xml:space="preserve"> </v>
      </c>
      <c r="I2294" s="11">
        <v>56.730769230768999</v>
      </c>
      <c r="J2294" s="3">
        <v>55.576923076923002</v>
      </c>
      <c r="K2294" s="3">
        <v>16.730769230768999</v>
      </c>
      <c r="L2294" s="3">
        <v>23.461538461538002</v>
      </c>
      <c r="M2294" s="3">
        <v>15.961538461538</v>
      </c>
      <c r="N2294" s="3">
        <v>5.1923076923079998</v>
      </c>
      <c r="O2294" s="3">
        <v>4.0384615384620002</v>
      </c>
      <c r="P2294" s="3">
        <v>25.192307692307999</v>
      </c>
      <c r="Q2294" s="3">
        <v>2.3076923076920002</v>
      </c>
      <c r="R2294" s="3">
        <v>16.153846153846001</v>
      </c>
      <c r="S2294" s="3">
        <v>7.1153846153850004</v>
      </c>
      <c r="T2294" s="3">
        <v>7.1153846153850004</v>
      </c>
      <c r="U2294" s="3">
        <v>1.3461538461539999</v>
      </c>
      <c r="V2294" s="3">
        <v>11.346153846153999</v>
      </c>
      <c r="W2294" s="8">
        <v>2.6923076923079998</v>
      </c>
    </row>
    <row r="2295" spans="3:23" x14ac:dyDescent="0.2">
      <c r="C2295" s="88" t="s">
        <v>27</v>
      </c>
      <c r="D2295" s="88" t="s">
        <v>19</v>
      </c>
      <c r="E2295" s="6" t="s">
        <v>28</v>
      </c>
      <c r="F2295" s="5"/>
      <c r="G2295" s="59">
        <v>147</v>
      </c>
      <c r="H2295" s="71" t="str">
        <f t="shared" si="38"/>
        <v xml:space="preserve"> </v>
      </c>
      <c r="I2295" s="12">
        <v>46.258503401360997</v>
      </c>
      <c r="J2295" s="4">
        <v>35.374149659864003</v>
      </c>
      <c r="K2295" s="4">
        <v>34.693877551020002</v>
      </c>
      <c r="L2295" s="4">
        <v>39.455782312925002</v>
      </c>
      <c r="M2295" s="4">
        <v>23.809523809523998</v>
      </c>
      <c r="N2295" s="4">
        <v>4.7619047619049999</v>
      </c>
      <c r="O2295" s="4">
        <v>8.1632653061219997</v>
      </c>
      <c r="P2295" s="4">
        <v>3.4013605442179999</v>
      </c>
      <c r="Q2295" s="4">
        <v>14.285714285714</v>
      </c>
      <c r="R2295" s="4">
        <v>24.489795918367001</v>
      </c>
      <c r="S2295" s="4">
        <v>9.5238095238099998</v>
      </c>
      <c r="T2295" s="4">
        <v>12.925170068027001</v>
      </c>
      <c r="U2295" s="4">
        <v>2.040816326531</v>
      </c>
      <c r="V2295" s="4">
        <v>6.8027210884349998</v>
      </c>
      <c r="W2295" s="13">
        <v>0.68027210884400002</v>
      </c>
    </row>
    <row r="2296" spans="3:23" ht="24" x14ac:dyDescent="0.2">
      <c r="C2296" s="87"/>
      <c r="D2296" s="89"/>
      <c r="E2296" s="1" t="s">
        <v>29</v>
      </c>
      <c r="F2296" s="2"/>
      <c r="G2296" s="60">
        <v>1706</v>
      </c>
      <c r="H2296" s="72" t="str">
        <f t="shared" si="38"/>
        <v xml:space="preserve"> </v>
      </c>
      <c r="I2296" s="11">
        <v>83.001172332943</v>
      </c>
      <c r="J2296" s="3">
        <v>69.284876905041003</v>
      </c>
      <c r="K2296" s="3">
        <v>20.164126611958</v>
      </c>
      <c r="L2296" s="3">
        <v>31.828839390386999</v>
      </c>
      <c r="M2296" s="3">
        <v>24.443141852286001</v>
      </c>
      <c r="N2296" s="3">
        <v>7.7373974208679996</v>
      </c>
      <c r="O2296" s="3">
        <v>6.330597889801</v>
      </c>
      <c r="P2296" s="3">
        <v>32.883939038686997</v>
      </c>
      <c r="Q2296" s="3">
        <v>8.9097303634229998</v>
      </c>
      <c r="R2296" s="3">
        <v>16.881594372801999</v>
      </c>
      <c r="S2296" s="3">
        <v>6.3892145369279998</v>
      </c>
      <c r="T2296" s="3">
        <v>7.3270808909729999</v>
      </c>
      <c r="U2296" s="3">
        <v>0.879249706917</v>
      </c>
      <c r="V2296" s="3">
        <v>3.2239155920279998</v>
      </c>
      <c r="W2296" s="8">
        <v>1.113716295428</v>
      </c>
    </row>
    <row r="2297" spans="3:23" ht="24" x14ac:dyDescent="0.2">
      <c r="C2297" s="87"/>
      <c r="D2297" s="89"/>
      <c r="E2297" s="1" t="s">
        <v>30</v>
      </c>
      <c r="F2297" s="2"/>
      <c r="G2297" s="60">
        <v>137</v>
      </c>
      <c r="H2297" s="72" t="str">
        <f t="shared" si="38"/>
        <v xml:space="preserve"> </v>
      </c>
      <c r="I2297" s="11">
        <v>37.226277372262999</v>
      </c>
      <c r="J2297" s="3">
        <v>38.686131386861</v>
      </c>
      <c r="K2297" s="3">
        <v>25.547445255473999</v>
      </c>
      <c r="L2297" s="3">
        <v>43.795620437956003</v>
      </c>
      <c r="M2297" s="3">
        <v>16.788321167883002</v>
      </c>
      <c r="N2297" s="3">
        <v>5.1094890510950002</v>
      </c>
      <c r="O2297" s="3">
        <v>8.0291970802920005</v>
      </c>
      <c r="P2297" s="3">
        <v>22.627737226276999</v>
      </c>
      <c r="Q2297" s="3">
        <v>6.5693430656930003</v>
      </c>
      <c r="R2297" s="3">
        <v>16.788321167883002</v>
      </c>
      <c r="S2297" s="3">
        <v>7.299270072993</v>
      </c>
      <c r="T2297" s="3">
        <v>2.9197080291969999</v>
      </c>
      <c r="U2297" s="3">
        <v>0.72992700729899995</v>
      </c>
      <c r="V2297" s="3">
        <v>12.408759124088</v>
      </c>
      <c r="W2297" s="14">
        <v>0</v>
      </c>
    </row>
    <row r="2298" spans="3:23" ht="24" x14ac:dyDescent="0.2">
      <c r="C2298" s="87"/>
      <c r="D2298" s="89"/>
      <c r="E2298" s="1" t="s">
        <v>31</v>
      </c>
      <c r="F2298" s="2"/>
      <c r="G2298" s="60">
        <v>440</v>
      </c>
      <c r="H2298" s="72" t="str">
        <f t="shared" si="38"/>
        <v xml:space="preserve"> </v>
      </c>
      <c r="I2298" s="11">
        <v>39.318181818181998</v>
      </c>
      <c r="J2298" s="3">
        <v>40.681818181818002</v>
      </c>
      <c r="K2298" s="3">
        <v>15.681818181818</v>
      </c>
      <c r="L2298" s="3">
        <v>25.681818181817999</v>
      </c>
      <c r="M2298" s="3">
        <v>17.727272727273</v>
      </c>
      <c r="N2298" s="3">
        <v>6.5909090909090002</v>
      </c>
      <c r="O2298" s="3">
        <v>7.7272727272730002</v>
      </c>
      <c r="P2298" s="3">
        <v>28.409090909090999</v>
      </c>
      <c r="Q2298" s="3">
        <v>3.181818181818</v>
      </c>
      <c r="R2298" s="3">
        <v>17.045454545455001</v>
      </c>
      <c r="S2298" s="3">
        <v>8.8636363636359992</v>
      </c>
      <c r="T2298" s="3">
        <v>10.681818181818</v>
      </c>
      <c r="U2298" s="3">
        <v>2.0454545454550002</v>
      </c>
      <c r="V2298" s="3">
        <v>13.181818181818</v>
      </c>
      <c r="W2298" s="8">
        <v>2.5</v>
      </c>
    </row>
    <row r="2299" spans="3:23" x14ac:dyDescent="0.2">
      <c r="C2299" s="87"/>
      <c r="D2299" s="89"/>
      <c r="E2299" s="1" t="s">
        <v>32</v>
      </c>
      <c r="F2299" s="2"/>
      <c r="G2299" s="60">
        <v>5</v>
      </c>
      <c r="H2299" s="72" t="str">
        <f t="shared" si="38"/>
        <v>*</v>
      </c>
      <c r="I2299" s="11">
        <v>60</v>
      </c>
      <c r="J2299" s="3">
        <v>40</v>
      </c>
      <c r="K2299" s="3">
        <v>20</v>
      </c>
      <c r="L2299" s="3">
        <v>60</v>
      </c>
      <c r="M2299" s="3">
        <v>60</v>
      </c>
      <c r="N2299" s="7">
        <v>0</v>
      </c>
      <c r="O2299" s="7">
        <v>0</v>
      </c>
      <c r="P2299" s="3">
        <v>20</v>
      </c>
      <c r="Q2299" s="7">
        <v>0</v>
      </c>
      <c r="R2299" s="3">
        <v>20</v>
      </c>
      <c r="S2299" s="3">
        <v>20</v>
      </c>
      <c r="T2299" s="3">
        <v>40</v>
      </c>
      <c r="U2299" s="3">
        <v>20</v>
      </c>
      <c r="V2299" s="7">
        <v>0</v>
      </c>
      <c r="W2299" s="14">
        <v>0</v>
      </c>
    </row>
    <row r="2300" spans="3:23" x14ac:dyDescent="0.2">
      <c r="C2300" s="87"/>
      <c r="D2300" s="88" t="s">
        <v>14</v>
      </c>
      <c r="E2300" s="6" t="s">
        <v>28</v>
      </c>
      <c r="F2300" s="5"/>
      <c r="G2300" s="59">
        <v>95</v>
      </c>
      <c r="H2300" s="71" t="str">
        <f t="shared" si="38"/>
        <v xml:space="preserve"> </v>
      </c>
      <c r="I2300" s="12">
        <v>38.947368421053</v>
      </c>
      <c r="J2300" s="4">
        <v>35.789473684211004</v>
      </c>
      <c r="K2300" s="4">
        <v>32.631578947367998</v>
      </c>
      <c r="L2300" s="4">
        <v>45.263157894736999</v>
      </c>
      <c r="M2300" s="4">
        <v>23.157894736842</v>
      </c>
      <c r="N2300" s="4">
        <v>6.3157894736840001</v>
      </c>
      <c r="O2300" s="4">
        <v>10.526315789473999</v>
      </c>
      <c r="P2300" s="4">
        <v>2.1052631578950001</v>
      </c>
      <c r="Q2300" s="4">
        <v>13.684210526316001</v>
      </c>
      <c r="R2300" s="4">
        <v>24.210526315789</v>
      </c>
      <c r="S2300" s="4">
        <v>11.578947368421</v>
      </c>
      <c r="T2300" s="4">
        <v>15.789473684211</v>
      </c>
      <c r="U2300" s="4">
        <v>2.1052631578950001</v>
      </c>
      <c r="V2300" s="4">
        <v>7.3684210526319998</v>
      </c>
      <c r="W2300" s="13">
        <v>1.052631578947</v>
      </c>
    </row>
    <row r="2301" spans="3:23" ht="24" x14ac:dyDescent="0.2">
      <c r="C2301" s="87"/>
      <c r="D2301" s="89"/>
      <c r="E2301" s="1" t="s">
        <v>29</v>
      </c>
      <c r="F2301" s="2"/>
      <c r="G2301" s="60">
        <v>953</v>
      </c>
      <c r="H2301" s="72" t="str">
        <f t="shared" si="38"/>
        <v xml:space="preserve"> </v>
      </c>
      <c r="I2301" s="11">
        <v>82.266526757608005</v>
      </c>
      <c r="J2301" s="3">
        <v>66.211962224554</v>
      </c>
      <c r="K2301" s="3">
        <v>21.301154249738001</v>
      </c>
      <c r="L2301" s="3">
        <v>31.05981112277</v>
      </c>
      <c r="M2301" s="3">
        <v>24.973767051416999</v>
      </c>
      <c r="N2301" s="3">
        <v>7.6600209863590001</v>
      </c>
      <c r="O2301" s="3">
        <v>7.0304302203570002</v>
      </c>
      <c r="P2301" s="3">
        <v>33.158447009443996</v>
      </c>
      <c r="Q2301" s="3">
        <v>8.4994753410280008</v>
      </c>
      <c r="R2301" s="3">
        <v>16.579223504721998</v>
      </c>
      <c r="S2301" s="3">
        <v>7.0304302203570002</v>
      </c>
      <c r="T2301" s="3">
        <v>7.97481636936</v>
      </c>
      <c r="U2301" s="3">
        <v>0.73452256033600005</v>
      </c>
      <c r="V2301" s="3">
        <v>3.6726128016790001</v>
      </c>
      <c r="W2301" s="8">
        <v>1.0493179433369999</v>
      </c>
    </row>
    <row r="2302" spans="3:23" ht="24" x14ac:dyDescent="0.2">
      <c r="C2302" s="87"/>
      <c r="D2302" s="89"/>
      <c r="E2302" s="1" t="s">
        <v>30</v>
      </c>
      <c r="F2302" s="2"/>
      <c r="G2302" s="60">
        <v>60</v>
      </c>
      <c r="H2302" s="72" t="str">
        <f t="shared" si="38"/>
        <v xml:space="preserve"> </v>
      </c>
      <c r="I2302" s="11">
        <v>40</v>
      </c>
      <c r="J2302" s="3">
        <v>30</v>
      </c>
      <c r="K2302" s="3">
        <v>30</v>
      </c>
      <c r="L2302" s="3">
        <v>38.333333333333002</v>
      </c>
      <c r="M2302" s="3">
        <v>6.666666666667</v>
      </c>
      <c r="N2302" s="3">
        <v>1.666666666667</v>
      </c>
      <c r="O2302" s="3">
        <v>11.666666666667</v>
      </c>
      <c r="P2302" s="3">
        <v>15</v>
      </c>
      <c r="Q2302" s="3">
        <v>3.333333333333</v>
      </c>
      <c r="R2302" s="3">
        <v>13.333333333333</v>
      </c>
      <c r="S2302" s="3">
        <v>6.666666666667</v>
      </c>
      <c r="T2302" s="3">
        <v>3.333333333333</v>
      </c>
      <c r="U2302" s="3">
        <v>1.666666666667</v>
      </c>
      <c r="V2302" s="3">
        <v>13.333333333333</v>
      </c>
      <c r="W2302" s="14">
        <v>0</v>
      </c>
    </row>
    <row r="2303" spans="3:23" ht="24" x14ac:dyDescent="0.2">
      <c r="C2303" s="87"/>
      <c r="D2303" s="89"/>
      <c r="E2303" s="1" t="s">
        <v>31</v>
      </c>
      <c r="F2303" s="2"/>
      <c r="G2303" s="60">
        <v>77</v>
      </c>
      <c r="H2303" s="72" t="str">
        <f t="shared" si="38"/>
        <v xml:space="preserve"> </v>
      </c>
      <c r="I2303" s="11">
        <v>35.064935064935</v>
      </c>
      <c r="J2303" s="3">
        <v>35.064935064935</v>
      </c>
      <c r="K2303" s="3">
        <v>20.779220779220999</v>
      </c>
      <c r="L2303" s="3">
        <v>22.077922077922</v>
      </c>
      <c r="M2303" s="3">
        <v>15.584415584416</v>
      </c>
      <c r="N2303" s="3">
        <v>7.792207792208</v>
      </c>
      <c r="O2303" s="3">
        <v>11.688311688312</v>
      </c>
      <c r="P2303" s="3">
        <v>29.87012987013</v>
      </c>
      <c r="Q2303" s="3">
        <v>2.5974025974030002</v>
      </c>
      <c r="R2303" s="3">
        <v>11.688311688312</v>
      </c>
      <c r="S2303" s="3">
        <v>6.4935064935059996</v>
      </c>
      <c r="T2303" s="3">
        <v>11.688311688312</v>
      </c>
      <c r="U2303" s="7">
        <v>0</v>
      </c>
      <c r="V2303" s="3">
        <v>9.0909090909089993</v>
      </c>
      <c r="W2303" s="8">
        <v>1.298701298701</v>
      </c>
    </row>
    <row r="2304" spans="3:23" x14ac:dyDescent="0.2">
      <c r="C2304" s="87"/>
      <c r="D2304" s="89"/>
      <c r="E2304" s="1" t="s">
        <v>32</v>
      </c>
      <c r="F2304" s="2"/>
      <c r="G2304" s="60">
        <v>3</v>
      </c>
      <c r="H2304" s="72" t="str">
        <f t="shared" si="38"/>
        <v>*</v>
      </c>
      <c r="I2304" s="11">
        <v>33.333333333333002</v>
      </c>
      <c r="J2304" s="3">
        <v>33.333333333333002</v>
      </c>
      <c r="K2304" s="7">
        <v>0</v>
      </c>
      <c r="L2304" s="3">
        <v>33.333333333333002</v>
      </c>
      <c r="M2304" s="3">
        <v>66.666666666666998</v>
      </c>
      <c r="N2304" s="7">
        <v>0</v>
      </c>
      <c r="O2304" s="7">
        <v>0</v>
      </c>
      <c r="P2304" s="3">
        <v>33.333333333333002</v>
      </c>
      <c r="Q2304" s="7">
        <v>0</v>
      </c>
      <c r="R2304" s="7">
        <v>0</v>
      </c>
      <c r="S2304" s="7">
        <v>0</v>
      </c>
      <c r="T2304" s="7">
        <v>0</v>
      </c>
      <c r="U2304" s="7">
        <v>0</v>
      </c>
      <c r="V2304" s="7">
        <v>0</v>
      </c>
      <c r="W2304" s="14">
        <v>0</v>
      </c>
    </row>
    <row r="2305" spans="3:23" x14ac:dyDescent="0.2">
      <c r="C2305" s="87"/>
      <c r="D2305" s="88" t="s">
        <v>15</v>
      </c>
      <c r="E2305" s="6" t="s">
        <v>28</v>
      </c>
      <c r="F2305" s="5"/>
      <c r="G2305" s="59">
        <v>52</v>
      </c>
      <c r="H2305" s="71" t="str">
        <f t="shared" si="38"/>
        <v xml:space="preserve"> </v>
      </c>
      <c r="I2305" s="12">
        <v>59.615384615384997</v>
      </c>
      <c r="J2305" s="4">
        <v>34.615384615384997</v>
      </c>
      <c r="K2305" s="4">
        <v>38.461538461537998</v>
      </c>
      <c r="L2305" s="4">
        <v>28.846153846153999</v>
      </c>
      <c r="M2305" s="4">
        <v>25</v>
      </c>
      <c r="N2305" s="4">
        <v>1.923076923077</v>
      </c>
      <c r="O2305" s="4">
        <v>3.8461538461539999</v>
      </c>
      <c r="P2305" s="4">
        <v>5.7692307692310001</v>
      </c>
      <c r="Q2305" s="4">
        <v>15.384615384615</v>
      </c>
      <c r="R2305" s="4">
        <v>25</v>
      </c>
      <c r="S2305" s="4">
        <v>5.7692307692310001</v>
      </c>
      <c r="T2305" s="4">
        <v>7.6923076923079998</v>
      </c>
      <c r="U2305" s="4">
        <v>1.923076923077</v>
      </c>
      <c r="V2305" s="4">
        <v>5.7692307692310001</v>
      </c>
      <c r="W2305" s="27">
        <v>0</v>
      </c>
    </row>
    <row r="2306" spans="3:23" ht="24" x14ac:dyDescent="0.2">
      <c r="C2306" s="87"/>
      <c r="D2306" s="89"/>
      <c r="E2306" s="1" t="s">
        <v>29</v>
      </c>
      <c r="F2306" s="2"/>
      <c r="G2306" s="60">
        <v>753</v>
      </c>
      <c r="H2306" s="72" t="str">
        <f t="shared" si="38"/>
        <v xml:space="preserve"> </v>
      </c>
      <c r="I2306" s="11">
        <v>83.930942895086005</v>
      </c>
      <c r="J2306" s="3">
        <v>73.173970783532994</v>
      </c>
      <c r="K2306" s="3">
        <v>18.725099601594</v>
      </c>
      <c r="L2306" s="3">
        <v>32.802124833996999</v>
      </c>
      <c r="M2306" s="3">
        <v>23.771580345286001</v>
      </c>
      <c r="N2306" s="3">
        <v>7.8353253652059998</v>
      </c>
      <c r="O2306" s="3">
        <v>5.444887118194</v>
      </c>
      <c r="P2306" s="3">
        <v>32.536520584328997</v>
      </c>
      <c r="Q2306" s="3">
        <v>9.4289508632140002</v>
      </c>
      <c r="R2306" s="3">
        <v>17.264276228420002</v>
      </c>
      <c r="S2306" s="3">
        <v>5.5776892430279998</v>
      </c>
      <c r="T2306" s="3">
        <v>6.507304116866</v>
      </c>
      <c r="U2306" s="3">
        <v>1.062416998672</v>
      </c>
      <c r="V2306" s="3">
        <v>2.65604249668</v>
      </c>
      <c r="W2306" s="8">
        <v>1.1952191235059999</v>
      </c>
    </row>
    <row r="2307" spans="3:23" ht="24" x14ac:dyDescent="0.2">
      <c r="C2307" s="87"/>
      <c r="D2307" s="89"/>
      <c r="E2307" s="1" t="s">
        <v>30</v>
      </c>
      <c r="F2307" s="2"/>
      <c r="G2307" s="60">
        <v>77</v>
      </c>
      <c r="H2307" s="72" t="str">
        <f t="shared" si="38"/>
        <v xml:space="preserve"> </v>
      </c>
      <c r="I2307" s="11">
        <v>35.064935064935</v>
      </c>
      <c r="J2307" s="3">
        <v>45.454545454544999</v>
      </c>
      <c r="K2307" s="3">
        <v>22.077922077922</v>
      </c>
      <c r="L2307" s="3">
        <v>48.051948051948003</v>
      </c>
      <c r="M2307" s="3">
        <v>24.675324675325001</v>
      </c>
      <c r="N2307" s="3">
        <v>7.792207792208</v>
      </c>
      <c r="O2307" s="3">
        <v>5.1948051948050002</v>
      </c>
      <c r="P2307" s="3">
        <v>28.571428571428999</v>
      </c>
      <c r="Q2307" s="3">
        <v>9.0909090909089993</v>
      </c>
      <c r="R2307" s="3">
        <v>19.480519480519</v>
      </c>
      <c r="S2307" s="3">
        <v>7.792207792208</v>
      </c>
      <c r="T2307" s="3">
        <v>2.5974025974030002</v>
      </c>
      <c r="U2307" s="7">
        <v>0</v>
      </c>
      <c r="V2307" s="3">
        <v>11.688311688312</v>
      </c>
      <c r="W2307" s="14">
        <v>0</v>
      </c>
    </row>
    <row r="2308" spans="3:23" ht="24" x14ac:dyDescent="0.2">
      <c r="C2308" s="87"/>
      <c r="D2308" s="89"/>
      <c r="E2308" s="1" t="s">
        <v>31</v>
      </c>
      <c r="F2308" s="2"/>
      <c r="G2308" s="60">
        <v>363</v>
      </c>
      <c r="H2308" s="72" t="str">
        <f t="shared" si="38"/>
        <v xml:space="preserve"> </v>
      </c>
      <c r="I2308" s="11">
        <v>40.220385674931002</v>
      </c>
      <c r="J2308" s="3">
        <v>41.873278236914999</v>
      </c>
      <c r="K2308" s="3">
        <v>14.600550964187001</v>
      </c>
      <c r="L2308" s="3">
        <v>26.446280991736</v>
      </c>
      <c r="M2308" s="3">
        <v>18.181818181817999</v>
      </c>
      <c r="N2308" s="3">
        <v>6.3360881542699996</v>
      </c>
      <c r="O2308" s="3">
        <v>6.8870523415980003</v>
      </c>
      <c r="P2308" s="3">
        <v>28.099173553719002</v>
      </c>
      <c r="Q2308" s="3">
        <v>3.305785123967</v>
      </c>
      <c r="R2308" s="3">
        <v>18.181818181817999</v>
      </c>
      <c r="S2308" s="3">
        <v>9.3663911845730006</v>
      </c>
      <c r="T2308" s="3">
        <v>10.468319559229</v>
      </c>
      <c r="U2308" s="3">
        <v>2.4793388429749998</v>
      </c>
      <c r="V2308" s="3">
        <v>14.04958677686</v>
      </c>
      <c r="W2308" s="8">
        <v>2.7548209366390002</v>
      </c>
    </row>
    <row r="2309" spans="3:23" x14ac:dyDescent="0.2">
      <c r="C2309" s="87"/>
      <c r="D2309" s="89"/>
      <c r="E2309" s="1" t="s">
        <v>32</v>
      </c>
      <c r="F2309" s="2"/>
      <c r="G2309" s="60">
        <v>2</v>
      </c>
      <c r="H2309" s="72" t="str">
        <f t="shared" si="38"/>
        <v>*</v>
      </c>
      <c r="I2309" s="11">
        <v>100</v>
      </c>
      <c r="J2309" s="3">
        <v>50</v>
      </c>
      <c r="K2309" s="3">
        <v>50</v>
      </c>
      <c r="L2309" s="3">
        <v>100</v>
      </c>
      <c r="M2309" s="3">
        <v>50</v>
      </c>
      <c r="N2309" s="7">
        <v>0</v>
      </c>
      <c r="O2309" s="7">
        <v>0</v>
      </c>
      <c r="P2309" s="7">
        <v>0</v>
      </c>
      <c r="Q2309" s="7">
        <v>0</v>
      </c>
      <c r="R2309" s="3">
        <v>50</v>
      </c>
      <c r="S2309" s="3">
        <v>50</v>
      </c>
      <c r="T2309" s="3">
        <v>100</v>
      </c>
      <c r="U2309" s="3">
        <v>50</v>
      </c>
      <c r="V2309" s="7">
        <v>0</v>
      </c>
      <c r="W2309" s="14">
        <v>0</v>
      </c>
    </row>
    <row r="2310" spans="3:23" x14ac:dyDescent="0.2">
      <c r="C2310" s="88" t="s">
        <v>33</v>
      </c>
      <c r="D2310" s="83" t="s">
        <v>17</v>
      </c>
      <c r="E2310" s="6" t="s">
        <v>34</v>
      </c>
      <c r="F2310" s="5"/>
      <c r="G2310" s="59">
        <v>341</v>
      </c>
      <c r="H2310" s="71" t="str">
        <f t="shared" si="38"/>
        <v xml:space="preserve"> </v>
      </c>
      <c r="I2310" s="12">
        <v>67.741935483871003</v>
      </c>
      <c r="J2310" s="4">
        <v>56.891495601172998</v>
      </c>
      <c r="K2310" s="4">
        <v>14.076246334311</v>
      </c>
      <c r="L2310" s="4">
        <v>35.190615835777002</v>
      </c>
      <c r="M2310" s="4">
        <v>15.24926686217</v>
      </c>
      <c r="N2310" s="4">
        <v>9.0909090909089993</v>
      </c>
      <c r="O2310" s="4">
        <v>7.91788856305</v>
      </c>
      <c r="P2310" s="4">
        <v>32.551319648094001</v>
      </c>
      <c r="Q2310" s="4">
        <v>5.8651026392960004</v>
      </c>
      <c r="R2310" s="4">
        <v>14.66275659824</v>
      </c>
      <c r="S2310" s="4">
        <v>7.3313782991199998</v>
      </c>
      <c r="T2310" s="4">
        <v>6.4516129032259997</v>
      </c>
      <c r="U2310" s="4">
        <v>0.58651026393000005</v>
      </c>
      <c r="V2310" s="4">
        <v>7.91788856305</v>
      </c>
      <c r="W2310" s="13">
        <v>2.6392961876830001</v>
      </c>
    </row>
    <row r="2311" spans="3:23" x14ac:dyDescent="0.2">
      <c r="C2311" s="87"/>
      <c r="D2311" s="84"/>
      <c r="E2311" s="1" t="s">
        <v>35</v>
      </c>
      <c r="F2311" s="2"/>
      <c r="G2311" s="60">
        <v>1149</v>
      </c>
      <c r="H2311" s="72" t="str">
        <f t="shared" si="38"/>
        <v xml:space="preserve"> </v>
      </c>
      <c r="I2311" s="11">
        <v>72.236727589208002</v>
      </c>
      <c r="J2311" s="3">
        <v>64.142732811139993</v>
      </c>
      <c r="K2311" s="3">
        <v>22.976501305483001</v>
      </c>
      <c r="L2311" s="3">
        <v>28.720626631854</v>
      </c>
      <c r="M2311" s="3">
        <v>21.758050478676999</v>
      </c>
      <c r="N2311" s="3">
        <v>6.179286335944</v>
      </c>
      <c r="O2311" s="3">
        <v>7.2236727589210004</v>
      </c>
      <c r="P2311" s="3">
        <v>30.461270670148</v>
      </c>
      <c r="Q2311" s="3">
        <v>7.4847693646650004</v>
      </c>
      <c r="R2311" s="3">
        <v>17.92863359443</v>
      </c>
      <c r="S2311" s="3">
        <v>8.0939947780679997</v>
      </c>
      <c r="T2311" s="3">
        <v>7.6588337684940004</v>
      </c>
      <c r="U2311" s="3">
        <v>1.2184508268059999</v>
      </c>
      <c r="V2311" s="3">
        <v>5.3089643167969998</v>
      </c>
      <c r="W2311" s="8">
        <v>0.78328981723199997</v>
      </c>
    </row>
    <row r="2312" spans="3:23" ht="24" x14ac:dyDescent="0.2">
      <c r="C2312" s="87"/>
      <c r="D2312" s="84"/>
      <c r="E2312" s="1" t="s">
        <v>36</v>
      </c>
      <c r="F2312" s="2"/>
      <c r="G2312" s="60">
        <v>659</v>
      </c>
      <c r="H2312" s="72" t="str">
        <f t="shared" si="38"/>
        <v xml:space="preserve"> </v>
      </c>
      <c r="I2312" s="11">
        <v>73.292867981791005</v>
      </c>
      <c r="J2312" s="3">
        <v>59.635811836115003</v>
      </c>
      <c r="K2312" s="3">
        <v>12.291350531108</v>
      </c>
      <c r="L2312" s="3">
        <v>33.383915022761997</v>
      </c>
      <c r="M2312" s="3">
        <v>27.314112291351002</v>
      </c>
      <c r="N2312" s="3">
        <v>8.8012139605460007</v>
      </c>
      <c r="O2312" s="3">
        <v>5.1593323217</v>
      </c>
      <c r="P2312" s="3">
        <v>38.694992412746998</v>
      </c>
      <c r="Q2312" s="3">
        <v>8.34597875569</v>
      </c>
      <c r="R2312" s="3">
        <v>15.629742033384</v>
      </c>
      <c r="S2312" s="3">
        <v>4.8558421851290001</v>
      </c>
      <c r="T2312" s="3">
        <v>8.1942336874049992</v>
      </c>
      <c r="U2312" s="3">
        <v>1.213960546282</v>
      </c>
      <c r="V2312" s="3">
        <v>5.6145675265549997</v>
      </c>
      <c r="W2312" s="8">
        <v>1.365705614568</v>
      </c>
    </row>
    <row r="2313" spans="3:23" x14ac:dyDescent="0.2">
      <c r="C2313" s="87"/>
      <c r="D2313" s="84"/>
      <c r="E2313" s="1" t="s">
        <v>37</v>
      </c>
      <c r="F2313" s="2"/>
      <c r="G2313" s="60">
        <v>274</v>
      </c>
      <c r="H2313" s="72" t="str">
        <f t="shared" si="38"/>
        <v xml:space="preserve"> </v>
      </c>
      <c r="I2313" s="11">
        <v>58.029197080292001</v>
      </c>
      <c r="J2313" s="3">
        <v>49.635036496349997</v>
      </c>
      <c r="K2313" s="3">
        <v>37.226277372262999</v>
      </c>
      <c r="L2313" s="3">
        <v>37.591240875912</v>
      </c>
      <c r="M2313" s="3">
        <v>25.912408759123998</v>
      </c>
      <c r="N2313" s="3">
        <v>5.4744525547449996</v>
      </c>
      <c r="O2313" s="3">
        <v>7.299270072993</v>
      </c>
      <c r="P2313" s="3">
        <v>1.824817518248</v>
      </c>
      <c r="Q2313" s="3">
        <v>12.773722627737</v>
      </c>
      <c r="R2313" s="3">
        <v>22.627737226276999</v>
      </c>
      <c r="S2313" s="3">
        <v>8.0291970802920005</v>
      </c>
      <c r="T2313" s="3">
        <v>11.313868613139</v>
      </c>
      <c r="U2313" s="3">
        <v>1.459854014599</v>
      </c>
      <c r="V2313" s="3">
        <v>4.7445255474449999</v>
      </c>
      <c r="W2313" s="8">
        <v>1.459854014599</v>
      </c>
    </row>
    <row r="2314" spans="3:23" x14ac:dyDescent="0.2">
      <c r="C2314" s="87"/>
      <c r="D2314" s="84"/>
      <c r="E2314" s="1" t="s">
        <v>32</v>
      </c>
      <c r="F2314" s="2"/>
      <c r="G2314" s="60">
        <v>12</v>
      </c>
      <c r="H2314" s="72" t="str">
        <f t="shared" si="38"/>
        <v>*</v>
      </c>
      <c r="I2314" s="11">
        <v>66.666666666666998</v>
      </c>
      <c r="J2314" s="3">
        <v>66.666666666666998</v>
      </c>
      <c r="K2314" s="3">
        <v>41.666666666666998</v>
      </c>
      <c r="L2314" s="3">
        <v>33.333333333333002</v>
      </c>
      <c r="M2314" s="3">
        <v>25</v>
      </c>
      <c r="N2314" s="7">
        <v>0</v>
      </c>
      <c r="O2314" s="3">
        <v>8.333333333333</v>
      </c>
      <c r="P2314" s="3">
        <v>16.666666666666998</v>
      </c>
      <c r="Q2314" s="7">
        <v>0</v>
      </c>
      <c r="R2314" s="3">
        <v>16.666666666666998</v>
      </c>
      <c r="S2314" s="3">
        <v>8.333333333333</v>
      </c>
      <c r="T2314" s="3">
        <v>16.666666666666998</v>
      </c>
      <c r="U2314" s="3">
        <v>8.333333333333</v>
      </c>
      <c r="V2314" s="3">
        <v>16.666666666666998</v>
      </c>
      <c r="W2314" s="14">
        <v>0</v>
      </c>
    </row>
    <row r="2315" spans="3:23" x14ac:dyDescent="0.2">
      <c r="C2315" s="88" t="s">
        <v>38</v>
      </c>
      <c r="D2315" s="83" t="s">
        <v>17</v>
      </c>
      <c r="E2315" s="6" t="s">
        <v>39</v>
      </c>
      <c r="F2315" s="5"/>
      <c r="G2315" s="59">
        <v>368</v>
      </c>
      <c r="H2315" s="71" t="str">
        <f t="shared" si="38"/>
        <v xml:space="preserve"> </v>
      </c>
      <c r="I2315" s="12">
        <v>39.402173913043001</v>
      </c>
      <c r="J2315" s="4">
        <v>41.847826086956999</v>
      </c>
      <c r="K2315" s="4">
        <v>23.369565217390999</v>
      </c>
      <c r="L2315" s="4">
        <v>32.336956521738998</v>
      </c>
      <c r="M2315" s="4">
        <v>19.836956521739001</v>
      </c>
      <c r="N2315" s="4">
        <v>5.4347826086959996</v>
      </c>
      <c r="O2315" s="4">
        <v>9.2391304347830001</v>
      </c>
      <c r="P2315" s="4">
        <v>16.304347826087</v>
      </c>
      <c r="Q2315" s="4">
        <v>5.7065217391300003</v>
      </c>
      <c r="R2315" s="4">
        <v>19.29347826087</v>
      </c>
      <c r="S2315" s="4">
        <v>9.7826086956519998</v>
      </c>
      <c r="T2315" s="4">
        <v>11.413043478261001</v>
      </c>
      <c r="U2315" s="4">
        <v>2.7173913043479998</v>
      </c>
      <c r="V2315" s="4">
        <v>8.9673913043480002</v>
      </c>
      <c r="W2315" s="13">
        <v>1.630434782609</v>
      </c>
    </row>
    <row r="2316" spans="3:23" x14ac:dyDescent="0.2">
      <c r="C2316" s="87"/>
      <c r="D2316" s="84"/>
      <c r="E2316" s="1" t="s">
        <v>40</v>
      </c>
      <c r="F2316" s="2"/>
      <c r="G2316" s="60">
        <v>1591</v>
      </c>
      <c r="H2316" s="72" t="str">
        <f t="shared" si="38"/>
        <v xml:space="preserve"> </v>
      </c>
      <c r="I2316" s="11">
        <v>84.035197988685994</v>
      </c>
      <c r="J2316" s="3">
        <v>70.521684475173004</v>
      </c>
      <c r="K2316" s="3">
        <v>20.427404148333999</v>
      </c>
      <c r="L2316" s="3">
        <v>31.929604022627</v>
      </c>
      <c r="M2316" s="3">
        <v>24.324324324323999</v>
      </c>
      <c r="N2316" s="3">
        <v>7.7938403519800001</v>
      </c>
      <c r="O2316" s="3">
        <v>6.5996228786930002</v>
      </c>
      <c r="P2316" s="3">
        <v>33.123821495915003</v>
      </c>
      <c r="Q2316" s="3">
        <v>8.4223758642360007</v>
      </c>
      <c r="R2316" s="3">
        <v>16.907605279698</v>
      </c>
      <c r="S2316" s="3">
        <v>6.3482086737900003</v>
      </c>
      <c r="T2316" s="3">
        <v>7.2910119421750004</v>
      </c>
      <c r="U2316" s="3">
        <v>0.75424261470800003</v>
      </c>
      <c r="V2316" s="3">
        <v>2.8912633563800001</v>
      </c>
      <c r="W2316" s="8">
        <v>0.87994971715900006</v>
      </c>
    </row>
    <row r="2317" spans="3:23" x14ac:dyDescent="0.2">
      <c r="C2317" s="87"/>
      <c r="D2317" s="84"/>
      <c r="E2317" s="1" t="s">
        <v>41</v>
      </c>
      <c r="F2317" s="2"/>
      <c r="G2317" s="60">
        <v>151</v>
      </c>
      <c r="H2317" s="72" t="str">
        <f t="shared" si="38"/>
        <v xml:space="preserve"> </v>
      </c>
      <c r="I2317" s="11">
        <v>68.211920529801006</v>
      </c>
      <c r="J2317" s="3">
        <v>58.278145695364003</v>
      </c>
      <c r="K2317" s="3">
        <v>21.854304635761999</v>
      </c>
      <c r="L2317" s="3">
        <v>37.086092715231999</v>
      </c>
      <c r="M2317" s="3">
        <v>44.370860927152002</v>
      </c>
      <c r="N2317" s="3">
        <v>7.2847682119210004</v>
      </c>
      <c r="O2317" s="3">
        <v>4.6357615894039998</v>
      </c>
      <c r="P2317" s="3">
        <v>32.450331125828001</v>
      </c>
      <c r="Q2317" s="3">
        <v>26.490066225166</v>
      </c>
      <c r="R2317" s="3">
        <v>14.569536423841001</v>
      </c>
      <c r="S2317" s="3">
        <v>5.2980132450330002</v>
      </c>
      <c r="T2317" s="3">
        <v>8.6092715231790002</v>
      </c>
      <c r="U2317" s="3">
        <v>1.9867549668869999</v>
      </c>
      <c r="V2317" s="3">
        <v>2.6490066225170001</v>
      </c>
      <c r="W2317" s="8">
        <v>0.66225165562900001</v>
      </c>
    </row>
    <row r="2318" spans="3:23" x14ac:dyDescent="0.2">
      <c r="C2318" s="87"/>
      <c r="D2318" s="84"/>
      <c r="E2318" s="1" t="s">
        <v>42</v>
      </c>
      <c r="F2318" s="2"/>
      <c r="G2318" s="60">
        <v>884</v>
      </c>
      <c r="H2318" s="72" t="str">
        <f t="shared" si="38"/>
        <v xml:space="preserve"> </v>
      </c>
      <c r="I2318" s="11">
        <v>71.493212669683004</v>
      </c>
      <c r="J2318" s="3">
        <v>59.954751131221997</v>
      </c>
      <c r="K2318" s="3">
        <v>12.330316742080999</v>
      </c>
      <c r="L2318" s="3">
        <v>34.276018099547997</v>
      </c>
      <c r="M2318" s="3">
        <v>23.981900452489</v>
      </c>
      <c r="N2318" s="3">
        <v>8.9366515837100007</v>
      </c>
      <c r="O2318" s="3">
        <v>6.2217194570140002</v>
      </c>
      <c r="P2318" s="3">
        <v>37.443438914026999</v>
      </c>
      <c r="Q2318" s="3">
        <v>7.5791855203620004</v>
      </c>
      <c r="R2318" s="3">
        <v>16.289592760181002</v>
      </c>
      <c r="S2318" s="3">
        <v>5.8823529411760003</v>
      </c>
      <c r="T2318" s="3">
        <v>7.805429864253</v>
      </c>
      <c r="U2318" s="3">
        <v>1.131221719457</v>
      </c>
      <c r="V2318" s="3">
        <v>6.4479638009049998</v>
      </c>
      <c r="W2318" s="8">
        <v>1.6968325791859999</v>
      </c>
    </row>
    <row r="2319" spans="3:23" x14ac:dyDescent="0.2">
      <c r="C2319" s="87"/>
      <c r="D2319" s="84"/>
      <c r="E2319" s="1" t="s">
        <v>43</v>
      </c>
      <c r="F2319" s="2"/>
      <c r="G2319" s="60">
        <v>191</v>
      </c>
      <c r="H2319" s="72" t="str">
        <f t="shared" si="38"/>
        <v xml:space="preserve"> </v>
      </c>
      <c r="I2319" s="11">
        <v>69.633507853403003</v>
      </c>
      <c r="J2319" s="3">
        <v>57.068062827224999</v>
      </c>
      <c r="K2319" s="3">
        <v>6.2827225130890003</v>
      </c>
      <c r="L2319" s="3">
        <v>21.989528795811999</v>
      </c>
      <c r="M2319" s="3">
        <v>18.324607329843001</v>
      </c>
      <c r="N2319" s="3">
        <v>8.9005235602090007</v>
      </c>
      <c r="O2319" s="3">
        <v>3.6649214659689999</v>
      </c>
      <c r="P2319" s="3">
        <v>29.842931937172999</v>
      </c>
      <c r="Q2319" s="3">
        <v>2.6178010471199999</v>
      </c>
      <c r="R2319" s="3">
        <v>16.753926701571</v>
      </c>
      <c r="S2319" s="3">
        <v>8.3769633507849992</v>
      </c>
      <c r="T2319" s="3">
        <v>5.7591623036649997</v>
      </c>
      <c r="U2319" s="3">
        <v>2.0942408376959998</v>
      </c>
      <c r="V2319" s="3">
        <v>8.3769633507849992</v>
      </c>
      <c r="W2319" s="8">
        <v>1.0471204188479999</v>
      </c>
    </row>
    <row r="2320" spans="3:23" x14ac:dyDescent="0.2">
      <c r="C2320" s="87"/>
      <c r="D2320" s="84"/>
      <c r="E2320" s="1" t="s">
        <v>44</v>
      </c>
      <c r="F2320" s="2"/>
      <c r="G2320" s="60">
        <v>239</v>
      </c>
      <c r="H2320" s="72" t="str">
        <f t="shared" si="38"/>
        <v xml:space="preserve"> </v>
      </c>
      <c r="I2320" s="11">
        <v>69.456066945607006</v>
      </c>
      <c r="J2320" s="3">
        <v>59.414225941422998</v>
      </c>
      <c r="K2320" s="3">
        <v>7.9497907949790001</v>
      </c>
      <c r="L2320" s="3">
        <v>25.941422594142001</v>
      </c>
      <c r="M2320" s="3">
        <v>18.410041841003999</v>
      </c>
      <c r="N2320" s="3">
        <v>7.5313807531380004</v>
      </c>
      <c r="O2320" s="3">
        <v>3.347280334728</v>
      </c>
      <c r="P2320" s="3">
        <v>34.728033472802998</v>
      </c>
      <c r="Q2320" s="3">
        <v>4.6025104602509996</v>
      </c>
      <c r="R2320" s="3">
        <v>16.317991631799</v>
      </c>
      <c r="S2320" s="3">
        <v>6.2761506276150003</v>
      </c>
      <c r="T2320" s="3">
        <v>6.694560669456</v>
      </c>
      <c r="U2320" s="3">
        <v>2.092050209205</v>
      </c>
      <c r="V2320" s="3">
        <v>7.5313807531380004</v>
      </c>
      <c r="W2320" s="8">
        <v>2.092050209205</v>
      </c>
    </row>
    <row r="2321" spans="3:23" x14ac:dyDescent="0.2">
      <c r="C2321" s="87"/>
      <c r="D2321" s="84"/>
      <c r="E2321" s="1" t="s">
        <v>45</v>
      </c>
      <c r="F2321" s="2"/>
      <c r="G2321" s="60">
        <v>58</v>
      </c>
      <c r="H2321" s="72" t="str">
        <f t="shared" si="38"/>
        <v xml:space="preserve"> </v>
      </c>
      <c r="I2321" s="11">
        <v>50</v>
      </c>
      <c r="J2321" s="3">
        <v>39.655172413792997</v>
      </c>
      <c r="K2321" s="3">
        <v>32.758620689654997</v>
      </c>
      <c r="L2321" s="3">
        <v>43.103448275862</v>
      </c>
      <c r="M2321" s="3">
        <v>29.310344827586</v>
      </c>
      <c r="N2321" s="3">
        <v>6.8965517241379999</v>
      </c>
      <c r="O2321" s="3">
        <v>10.344827586207</v>
      </c>
      <c r="P2321" s="3">
        <v>13.793103448276</v>
      </c>
      <c r="Q2321" s="3">
        <v>22.413793103448</v>
      </c>
      <c r="R2321" s="3">
        <v>24.137931034483</v>
      </c>
      <c r="S2321" s="3">
        <v>6.8965517241379999</v>
      </c>
      <c r="T2321" s="3">
        <v>8.6206896551720007</v>
      </c>
      <c r="U2321" s="3">
        <v>1.7241379310339999</v>
      </c>
      <c r="V2321" s="3">
        <v>6.8965517241379999</v>
      </c>
      <c r="W2321" s="8">
        <v>3.4482758620689999</v>
      </c>
    </row>
    <row r="2322" spans="3:23" x14ac:dyDescent="0.2">
      <c r="C2322" s="87"/>
      <c r="D2322" s="84"/>
      <c r="E2322" s="1" t="s">
        <v>46</v>
      </c>
      <c r="F2322" s="2"/>
      <c r="G2322" s="60">
        <v>32</v>
      </c>
      <c r="H2322" s="72" t="str">
        <f t="shared" si="38"/>
        <v>*</v>
      </c>
      <c r="I2322" s="11">
        <v>53.125</v>
      </c>
      <c r="J2322" s="3">
        <v>50</v>
      </c>
      <c r="K2322" s="3">
        <v>25</v>
      </c>
      <c r="L2322" s="3">
        <v>18.75</v>
      </c>
      <c r="M2322" s="3">
        <v>18.75</v>
      </c>
      <c r="N2322" s="7">
        <v>0</v>
      </c>
      <c r="O2322" s="3">
        <v>9.375</v>
      </c>
      <c r="P2322" s="3">
        <v>15.625</v>
      </c>
      <c r="Q2322" s="7">
        <v>0</v>
      </c>
      <c r="R2322" s="3">
        <v>9.375</v>
      </c>
      <c r="S2322" s="3">
        <v>12.5</v>
      </c>
      <c r="T2322" s="3">
        <v>3.125</v>
      </c>
      <c r="U2322" s="7">
        <v>0</v>
      </c>
      <c r="V2322" s="3">
        <v>6.25</v>
      </c>
      <c r="W2322" s="14">
        <v>0</v>
      </c>
    </row>
    <row r="2323" spans="3:23" x14ac:dyDescent="0.2">
      <c r="C2323" s="87"/>
      <c r="D2323" s="84"/>
      <c r="E2323" s="1" t="s">
        <v>32</v>
      </c>
      <c r="F2323" s="2"/>
      <c r="G2323" s="60">
        <v>50</v>
      </c>
      <c r="H2323" s="72" t="str">
        <f t="shared" si="38"/>
        <v xml:space="preserve"> </v>
      </c>
      <c r="I2323" s="11">
        <v>58</v>
      </c>
      <c r="J2323" s="3">
        <v>38</v>
      </c>
      <c r="K2323" s="3">
        <v>18</v>
      </c>
      <c r="L2323" s="3">
        <v>30</v>
      </c>
      <c r="M2323" s="3">
        <v>26</v>
      </c>
      <c r="N2323" s="3">
        <v>4</v>
      </c>
      <c r="O2323" s="3">
        <v>2</v>
      </c>
      <c r="P2323" s="3">
        <v>30</v>
      </c>
      <c r="Q2323" s="3">
        <v>8</v>
      </c>
      <c r="R2323" s="3">
        <v>26</v>
      </c>
      <c r="S2323" s="3">
        <v>8</v>
      </c>
      <c r="T2323" s="3">
        <v>12</v>
      </c>
      <c r="U2323" s="3">
        <v>2</v>
      </c>
      <c r="V2323" s="3">
        <v>14</v>
      </c>
      <c r="W2323" s="8">
        <v>2</v>
      </c>
    </row>
    <row r="2324" spans="3:23" ht="24" x14ac:dyDescent="0.2">
      <c r="C2324" s="88" t="s">
        <v>47</v>
      </c>
      <c r="D2324" s="83" t="s">
        <v>17</v>
      </c>
      <c r="E2324" s="6" t="s">
        <v>48</v>
      </c>
      <c r="F2324" s="5"/>
      <c r="G2324" s="59">
        <v>93</v>
      </c>
      <c r="H2324" s="71" t="str">
        <f t="shared" si="38"/>
        <v xml:space="preserve"> </v>
      </c>
      <c r="I2324" s="12">
        <v>86.021505376343995</v>
      </c>
      <c r="J2324" s="4">
        <v>58.064516129032</v>
      </c>
      <c r="K2324" s="4">
        <v>19.354838709677001</v>
      </c>
      <c r="L2324" s="4">
        <v>27.956989247311999</v>
      </c>
      <c r="M2324" s="4">
        <v>40.860215053763</v>
      </c>
      <c r="N2324" s="4">
        <v>9.6774193548389995</v>
      </c>
      <c r="O2324" s="4">
        <v>4.3010752688169998</v>
      </c>
      <c r="P2324" s="4">
        <v>35.483870967742</v>
      </c>
      <c r="Q2324" s="4">
        <v>6.4516129032259997</v>
      </c>
      <c r="R2324" s="4">
        <v>7.5268817204299996</v>
      </c>
      <c r="S2324" s="4">
        <v>7.5268817204299996</v>
      </c>
      <c r="T2324" s="4">
        <v>7.5268817204299996</v>
      </c>
      <c r="U2324" s="4">
        <v>1.0752688172039999</v>
      </c>
      <c r="V2324" s="4">
        <v>5.3763440860219998</v>
      </c>
      <c r="W2324" s="27">
        <v>0</v>
      </c>
    </row>
    <row r="2325" spans="3:23" ht="24" x14ac:dyDescent="0.2">
      <c r="C2325" s="87"/>
      <c r="D2325" s="84"/>
      <c r="E2325" s="1" t="s">
        <v>49</v>
      </c>
      <c r="F2325" s="2"/>
      <c r="G2325" s="60">
        <v>143</v>
      </c>
      <c r="H2325" s="72" t="str">
        <f t="shared" si="38"/>
        <v xml:space="preserve"> </v>
      </c>
      <c r="I2325" s="11">
        <v>76.223776223775999</v>
      </c>
      <c r="J2325" s="3">
        <v>65.734265734266003</v>
      </c>
      <c r="K2325" s="3">
        <v>17.482517482517</v>
      </c>
      <c r="L2325" s="3">
        <v>42.657342657343001</v>
      </c>
      <c r="M2325" s="3">
        <v>27.272727272727</v>
      </c>
      <c r="N2325" s="3">
        <v>6.9930069930069996</v>
      </c>
      <c r="O2325" s="3">
        <v>4.8951048951049998</v>
      </c>
      <c r="P2325" s="3">
        <v>33.566433566434</v>
      </c>
      <c r="Q2325" s="3">
        <v>11.188811188811</v>
      </c>
      <c r="R2325" s="3">
        <v>16.083916083916002</v>
      </c>
      <c r="S2325" s="3">
        <v>6.9930069930069996</v>
      </c>
      <c r="T2325" s="3">
        <v>9.0909090909089993</v>
      </c>
      <c r="U2325" s="3">
        <v>0.69930069930100003</v>
      </c>
      <c r="V2325" s="3">
        <v>4.1958041958040004</v>
      </c>
      <c r="W2325" s="14">
        <v>0</v>
      </c>
    </row>
    <row r="2326" spans="3:23" x14ac:dyDescent="0.2">
      <c r="C2326" s="87"/>
      <c r="D2326" s="84"/>
      <c r="E2326" s="1" t="s">
        <v>50</v>
      </c>
      <c r="F2326" s="2"/>
      <c r="G2326" s="60">
        <v>148</v>
      </c>
      <c r="H2326" s="72" t="str">
        <f t="shared" si="38"/>
        <v xml:space="preserve"> </v>
      </c>
      <c r="I2326" s="11">
        <v>68.243243243243001</v>
      </c>
      <c r="J2326" s="3">
        <v>55.405405405404998</v>
      </c>
      <c r="K2326" s="3">
        <v>22.297297297297</v>
      </c>
      <c r="L2326" s="3">
        <v>33.108108108107999</v>
      </c>
      <c r="M2326" s="3">
        <v>31.081081081080999</v>
      </c>
      <c r="N2326" s="3">
        <v>8.7837837837839992</v>
      </c>
      <c r="O2326" s="3">
        <v>8.7837837837839992</v>
      </c>
      <c r="P2326" s="3">
        <v>29.054054054053999</v>
      </c>
      <c r="Q2326" s="3">
        <v>11.486486486485999</v>
      </c>
      <c r="R2326" s="3">
        <v>22.297297297297</v>
      </c>
      <c r="S2326" s="3">
        <v>7.4324324324319999</v>
      </c>
      <c r="T2326" s="3">
        <v>8.1081081081080004</v>
      </c>
      <c r="U2326" s="3">
        <v>2.0270270270270001</v>
      </c>
      <c r="V2326" s="3">
        <v>8.7837837837839992</v>
      </c>
      <c r="W2326" s="8">
        <v>0.67567567567599995</v>
      </c>
    </row>
    <row r="2327" spans="3:23" x14ac:dyDescent="0.2">
      <c r="C2327" s="87"/>
      <c r="D2327" s="84"/>
      <c r="E2327" s="1" t="s">
        <v>51</v>
      </c>
      <c r="F2327" s="2"/>
      <c r="G2327" s="60">
        <v>198</v>
      </c>
      <c r="H2327" s="72" t="str">
        <f t="shared" si="38"/>
        <v xml:space="preserve"> </v>
      </c>
      <c r="I2327" s="11">
        <v>67.171717171717006</v>
      </c>
      <c r="J2327" s="3">
        <v>59.595959595959997</v>
      </c>
      <c r="K2327" s="3">
        <v>19.191919191918998</v>
      </c>
      <c r="L2327" s="3">
        <v>52.020202020201999</v>
      </c>
      <c r="M2327" s="3">
        <v>22.222222222222001</v>
      </c>
      <c r="N2327" s="3">
        <v>10.101010101010001</v>
      </c>
      <c r="O2327" s="3">
        <v>7.5757575757579998</v>
      </c>
      <c r="P2327" s="3">
        <v>34.343434343433998</v>
      </c>
      <c r="Q2327" s="3">
        <v>13.636363636364001</v>
      </c>
      <c r="R2327" s="3">
        <v>14.141414141414</v>
      </c>
      <c r="S2327" s="3">
        <v>7.5757575757579998</v>
      </c>
      <c r="T2327" s="3">
        <v>6.5656565656570001</v>
      </c>
      <c r="U2327" s="3">
        <v>2.0202020202019999</v>
      </c>
      <c r="V2327" s="3">
        <v>3.535353535354</v>
      </c>
      <c r="W2327" s="8">
        <v>1.010101010101</v>
      </c>
    </row>
    <row r="2328" spans="3:23" ht="24" x14ac:dyDescent="0.2">
      <c r="C2328" s="87"/>
      <c r="D2328" s="84"/>
      <c r="E2328" s="1" t="s">
        <v>52</v>
      </c>
      <c r="F2328" s="2"/>
      <c r="G2328" s="60">
        <v>318</v>
      </c>
      <c r="H2328" s="72" t="str">
        <f t="shared" si="38"/>
        <v xml:space="preserve"> </v>
      </c>
      <c r="I2328" s="11">
        <v>75.786163522012998</v>
      </c>
      <c r="J2328" s="3">
        <v>61.635220125785999</v>
      </c>
      <c r="K2328" s="3">
        <v>16.352201257861999</v>
      </c>
      <c r="L2328" s="3">
        <v>45.59748427673</v>
      </c>
      <c r="M2328" s="3">
        <v>26.729559748427999</v>
      </c>
      <c r="N2328" s="3">
        <v>7.547169811321</v>
      </c>
      <c r="O2328" s="3">
        <v>7.2327044025160001</v>
      </c>
      <c r="P2328" s="3">
        <v>34.591194968552998</v>
      </c>
      <c r="Q2328" s="3">
        <v>11.006289308175999</v>
      </c>
      <c r="R2328" s="3">
        <v>20.440251572327</v>
      </c>
      <c r="S2328" s="3">
        <v>5.9748427672959998</v>
      </c>
      <c r="T2328" s="3">
        <v>9.4339622641510008</v>
      </c>
      <c r="U2328" s="3">
        <v>0.94339622641499998</v>
      </c>
      <c r="V2328" s="3">
        <v>1.5723270440249999</v>
      </c>
      <c r="W2328" s="8">
        <v>0.31446540880500001</v>
      </c>
    </row>
    <row r="2329" spans="3:23" ht="24" x14ac:dyDescent="0.2">
      <c r="C2329" s="87"/>
      <c r="D2329" s="84"/>
      <c r="E2329" s="1" t="s">
        <v>53</v>
      </c>
      <c r="F2329" s="2"/>
      <c r="G2329" s="60">
        <v>900</v>
      </c>
      <c r="H2329" s="72" t="str">
        <f t="shared" si="38"/>
        <v xml:space="preserve"> </v>
      </c>
      <c r="I2329" s="11">
        <v>73.777777777777999</v>
      </c>
      <c r="J2329" s="3">
        <v>60.444444444444002</v>
      </c>
      <c r="K2329" s="3">
        <v>18.444444444443999</v>
      </c>
      <c r="L2329" s="3">
        <v>42.666666666666998</v>
      </c>
      <c r="M2329" s="3">
        <v>28</v>
      </c>
      <c r="N2329" s="3">
        <v>8.4444444444440006</v>
      </c>
      <c r="O2329" s="3">
        <v>6.8888888888890003</v>
      </c>
      <c r="P2329" s="3">
        <v>33.555555555555998</v>
      </c>
      <c r="Q2329" s="3">
        <v>11.222222222221999</v>
      </c>
      <c r="R2329" s="3">
        <v>17.333333333333002</v>
      </c>
      <c r="S2329" s="3">
        <v>6.8888888888890003</v>
      </c>
      <c r="T2329" s="3">
        <v>8.333333333333</v>
      </c>
      <c r="U2329" s="3">
        <v>1.333333333333</v>
      </c>
      <c r="V2329" s="3">
        <v>4</v>
      </c>
      <c r="W2329" s="8">
        <v>0.444444444444</v>
      </c>
    </row>
    <row r="2330" spans="3:23" ht="24" x14ac:dyDescent="0.2">
      <c r="C2330" s="87"/>
      <c r="D2330" s="84"/>
      <c r="E2330" s="1" t="s">
        <v>54</v>
      </c>
      <c r="F2330" s="2"/>
      <c r="G2330" s="60">
        <v>1493</v>
      </c>
      <c r="H2330" s="72" t="str">
        <f t="shared" si="38"/>
        <v xml:space="preserve"> </v>
      </c>
      <c r="I2330" s="11">
        <v>68.519758874749002</v>
      </c>
      <c r="J2330" s="3">
        <v>60.348292029470997</v>
      </c>
      <c r="K2330" s="3">
        <v>21.701272605492001</v>
      </c>
      <c r="L2330" s="3">
        <v>25.653047555257999</v>
      </c>
      <c r="M2330" s="3">
        <v>19.959812458138</v>
      </c>
      <c r="N2330" s="3">
        <v>6.4969859343599996</v>
      </c>
      <c r="O2330" s="3">
        <v>6.8318821165439996</v>
      </c>
      <c r="P2330" s="3">
        <v>27.796383121232001</v>
      </c>
      <c r="Q2330" s="3">
        <v>6.0951105157400001</v>
      </c>
      <c r="R2330" s="3">
        <v>17.682518419289998</v>
      </c>
      <c r="S2330" s="3">
        <v>7.3677160080380002</v>
      </c>
      <c r="T2330" s="3">
        <v>7.9035498995309998</v>
      </c>
      <c r="U2330" s="3">
        <v>1.1386470194239999</v>
      </c>
      <c r="V2330" s="3">
        <v>6.6309444072339998</v>
      </c>
      <c r="W2330" s="8">
        <v>1.7414601473539999</v>
      </c>
    </row>
    <row r="2331" spans="3:23" x14ac:dyDescent="0.2">
      <c r="C2331" s="87"/>
      <c r="D2331" s="84"/>
      <c r="E2331" s="1" t="s">
        <v>32</v>
      </c>
      <c r="F2331" s="2"/>
      <c r="G2331" s="60">
        <v>42</v>
      </c>
      <c r="H2331" s="72" t="str">
        <f t="shared" si="38"/>
        <v>*</v>
      </c>
      <c r="I2331" s="11">
        <v>57.142857142856997</v>
      </c>
      <c r="J2331" s="3">
        <v>54.761904761905001</v>
      </c>
      <c r="K2331" s="3">
        <v>23.809523809523998</v>
      </c>
      <c r="L2331" s="3">
        <v>23.809523809523998</v>
      </c>
      <c r="M2331" s="3">
        <v>14.285714285714</v>
      </c>
      <c r="N2331" s="3">
        <v>4.7619047619049999</v>
      </c>
      <c r="O2331" s="3">
        <v>2.3809523809519999</v>
      </c>
      <c r="P2331" s="3">
        <v>14.285714285714</v>
      </c>
      <c r="Q2331" s="3">
        <v>9.5238095238099998</v>
      </c>
      <c r="R2331" s="3">
        <v>7.1428571428570002</v>
      </c>
      <c r="S2331" s="3">
        <v>2.3809523809519999</v>
      </c>
      <c r="T2331" s="3">
        <v>9.5238095238099998</v>
      </c>
      <c r="U2331" s="7">
        <v>0</v>
      </c>
      <c r="V2331" s="3">
        <v>11.904761904761999</v>
      </c>
      <c r="W2331" s="8">
        <v>2.3809523809519999</v>
      </c>
    </row>
    <row r="2332" spans="3:23" ht="24" x14ac:dyDescent="0.2">
      <c r="C2332" s="88" t="s">
        <v>55</v>
      </c>
      <c r="D2332" s="83" t="s">
        <v>17</v>
      </c>
      <c r="E2332" s="6" t="s">
        <v>48</v>
      </c>
      <c r="F2332" s="5"/>
      <c r="G2332" s="59">
        <v>118</v>
      </c>
      <c r="H2332" s="71" t="str">
        <f t="shared" si="38"/>
        <v xml:space="preserve"> </v>
      </c>
      <c r="I2332" s="12">
        <v>66.101694915254001</v>
      </c>
      <c r="J2332" s="4">
        <v>51.694915254237003</v>
      </c>
      <c r="K2332" s="4">
        <v>17.796610169491998</v>
      </c>
      <c r="L2332" s="4">
        <v>28.813559322033999</v>
      </c>
      <c r="M2332" s="4">
        <v>33.898305084745999</v>
      </c>
      <c r="N2332" s="4">
        <v>11.016949152542001</v>
      </c>
      <c r="O2332" s="4">
        <v>5.9322033898309998</v>
      </c>
      <c r="P2332" s="4">
        <v>28.813559322033999</v>
      </c>
      <c r="Q2332" s="4">
        <v>4.2372881355930003</v>
      </c>
      <c r="R2332" s="4">
        <v>13.559322033898001</v>
      </c>
      <c r="S2332" s="4">
        <v>9.3220338983049995</v>
      </c>
      <c r="T2332" s="4">
        <v>4.2372881355930003</v>
      </c>
      <c r="U2332" s="4">
        <v>1.6949152542370001</v>
      </c>
      <c r="V2332" s="4">
        <v>8.4745762711860007</v>
      </c>
      <c r="W2332" s="13">
        <v>1.6949152542370001</v>
      </c>
    </row>
    <row r="2333" spans="3:23" ht="24" x14ac:dyDescent="0.2">
      <c r="C2333" s="87"/>
      <c r="D2333" s="84"/>
      <c r="E2333" s="1" t="s">
        <v>49</v>
      </c>
      <c r="F2333" s="2"/>
      <c r="G2333" s="60">
        <v>262</v>
      </c>
      <c r="H2333" s="72" t="str">
        <f t="shared" si="38"/>
        <v xml:space="preserve"> </v>
      </c>
      <c r="I2333" s="11">
        <v>67.175572519084</v>
      </c>
      <c r="J2333" s="3">
        <v>59.160305343510998</v>
      </c>
      <c r="K2333" s="3">
        <v>19.847328244275001</v>
      </c>
      <c r="L2333" s="3">
        <v>44.656488549617997</v>
      </c>
      <c r="M2333" s="3">
        <v>23.664122137404998</v>
      </c>
      <c r="N2333" s="3">
        <v>4.5801526717560002</v>
      </c>
      <c r="O2333" s="3">
        <v>3.8167938931299998</v>
      </c>
      <c r="P2333" s="3">
        <v>25.954198473281998</v>
      </c>
      <c r="Q2333" s="3">
        <v>5.3435114503819996</v>
      </c>
      <c r="R2333" s="3">
        <v>12.977099236640999</v>
      </c>
      <c r="S2333" s="3">
        <v>4.9618320610689999</v>
      </c>
      <c r="T2333" s="3">
        <v>7.6335877862599997</v>
      </c>
      <c r="U2333" s="3">
        <v>0.38167938931299999</v>
      </c>
      <c r="V2333" s="3">
        <v>6.1068702290079999</v>
      </c>
      <c r="W2333" s="8">
        <v>1.145038167939</v>
      </c>
    </row>
    <row r="2334" spans="3:23" x14ac:dyDescent="0.2">
      <c r="C2334" s="87"/>
      <c r="D2334" s="84"/>
      <c r="E2334" s="1" t="s">
        <v>50</v>
      </c>
      <c r="F2334" s="2"/>
      <c r="G2334" s="60">
        <v>486</v>
      </c>
      <c r="H2334" s="72" t="str">
        <f t="shared" si="38"/>
        <v xml:space="preserve"> </v>
      </c>
      <c r="I2334" s="11">
        <v>70.370370370369997</v>
      </c>
      <c r="J2334" s="3">
        <v>55.761316872427997</v>
      </c>
      <c r="K2334" s="3">
        <v>22.016460905350002</v>
      </c>
      <c r="L2334" s="3">
        <v>26.131687242798002</v>
      </c>
      <c r="M2334" s="3">
        <v>21.604938271605</v>
      </c>
      <c r="N2334" s="3">
        <v>7.2016460905350002</v>
      </c>
      <c r="O2334" s="3">
        <v>8.0246913580250006</v>
      </c>
      <c r="P2334" s="3">
        <v>28.806584362140001</v>
      </c>
      <c r="Q2334" s="3">
        <v>5.9670781892999996</v>
      </c>
      <c r="R2334" s="3">
        <v>17.283950617283999</v>
      </c>
      <c r="S2334" s="3">
        <v>7.2016460905350002</v>
      </c>
      <c r="T2334" s="3">
        <v>9.2592592592590002</v>
      </c>
      <c r="U2334" s="3">
        <v>0.61728395061700003</v>
      </c>
      <c r="V2334" s="3">
        <v>8.6419753086419995</v>
      </c>
      <c r="W2334" s="8">
        <v>0.61728395061700003</v>
      </c>
    </row>
    <row r="2335" spans="3:23" x14ac:dyDescent="0.2">
      <c r="C2335" s="87"/>
      <c r="D2335" s="84"/>
      <c r="E2335" s="1" t="s">
        <v>51</v>
      </c>
      <c r="F2335" s="2"/>
      <c r="G2335" s="60">
        <v>888</v>
      </c>
      <c r="H2335" s="72" t="str">
        <f t="shared" ref="H2335:H2382" si="39">IF(G2335&lt;49,"*"," ")</f>
        <v xml:space="preserve"> </v>
      </c>
      <c r="I2335" s="11">
        <v>73.761261261260998</v>
      </c>
      <c r="J2335" s="3">
        <v>62.5</v>
      </c>
      <c r="K2335" s="3">
        <v>19.594594594595002</v>
      </c>
      <c r="L2335" s="3">
        <v>32.319819819819998</v>
      </c>
      <c r="M2335" s="3">
        <v>25</v>
      </c>
      <c r="N2335" s="3">
        <v>7.4324324324319999</v>
      </c>
      <c r="O2335" s="3">
        <v>7.5450450450449997</v>
      </c>
      <c r="P2335" s="3">
        <v>31.981981981981999</v>
      </c>
      <c r="Q2335" s="3">
        <v>10.923423423422999</v>
      </c>
      <c r="R2335" s="3">
        <v>19.369369369369</v>
      </c>
      <c r="S2335" s="3">
        <v>6.3063063063060003</v>
      </c>
      <c r="T2335" s="3">
        <v>8.2207207207209994</v>
      </c>
      <c r="U2335" s="3">
        <v>1.2387387387390001</v>
      </c>
      <c r="V2335" s="3">
        <v>3.3783783783780001</v>
      </c>
      <c r="W2335" s="8">
        <v>0.45045045044999998</v>
      </c>
    </row>
    <row r="2336" spans="3:23" ht="24" x14ac:dyDescent="0.2">
      <c r="C2336" s="87"/>
      <c r="D2336" s="84"/>
      <c r="E2336" s="1" t="s">
        <v>52</v>
      </c>
      <c r="F2336" s="2"/>
      <c r="G2336" s="60">
        <v>323</v>
      </c>
      <c r="H2336" s="72" t="str">
        <f t="shared" si="39"/>
        <v xml:space="preserve"> </v>
      </c>
      <c r="I2336" s="11">
        <v>70.588235294117993</v>
      </c>
      <c r="J2336" s="3">
        <v>67.492260061920007</v>
      </c>
      <c r="K2336" s="3">
        <v>22.291021671827</v>
      </c>
      <c r="L2336" s="3">
        <v>37.151702786378003</v>
      </c>
      <c r="M2336" s="3">
        <v>20.743034055728</v>
      </c>
      <c r="N2336" s="3">
        <v>9.2879256965939998</v>
      </c>
      <c r="O2336" s="3">
        <v>5.8823529411760003</v>
      </c>
      <c r="P2336" s="3">
        <v>30.030959752322001</v>
      </c>
      <c r="Q2336" s="3">
        <v>10.216718266254</v>
      </c>
      <c r="R2336" s="3">
        <v>18.575851393189001</v>
      </c>
      <c r="S2336" s="3">
        <v>5.8823529411760003</v>
      </c>
      <c r="T2336" s="3">
        <v>8.0495356037150003</v>
      </c>
      <c r="U2336" s="3">
        <v>0.92879256965900003</v>
      </c>
      <c r="V2336" s="3">
        <v>4.334365325077</v>
      </c>
      <c r="W2336" s="8">
        <v>1.8575851393189999</v>
      </c>
    </row>
    <row r="2337" spans="3:23" x14ac:dyDescent="0.2">
      <c r="C2337" s="87"/>
      <c r="D2337" s="84"/>
      <c r="E2337" s="1" t="s">
        <v>56</v>
      </c>
      <c r="F2337" s="2"/>
      <c r="G2337" s="60">
        <v>275</v>
      </c>
      <c r="H2337" s="72" t="str">
        <f t="shared" si="39"/>
        <v xml:space="preserve"> </v>
      </c>
      <c r="I2337" s="11">
        <v>65.818181818181998</v>
      </c>
      <c r="J2337" s="3">
        <v>61.818181818181998</v>
      </c>
      <c r="K2337" s="3">
        <v>20.363636363636001</v>
      </c>
      <c r="L2337" s="3">
        <v>24.727272727273</v>
      </c>
      <c r="M2337" s="3">
        <v>16</v>
      </c>
      <c r="N2337" s="3">
        <v>5.8181818181820004</v>
      </c>
      <c r="O2337" s="3">
        <v>6.9090909090909998</v>
      </c>
      <c r="P2337" s="3">
        <v>30.909090909090999</v>
      </c>
      <c r="Q2337" s="3">
        <v>4.363636363636</v>
      </c>
      <c r="R2337" s="3">
        <v>15.272727272727</v>
      </c>
      <c r="S2337" s="3">
        <v>11.272727272727</v>
      </c>
      <c r="T2337" s="3">
        <v>6.9090909090909998</v>
      </c>
      <c r="U2337" s="3">
        <v>2.5454545454550002</v>
      </c>
      <c r="V2337" s="3">
        <v>7.2727272727269998</v>
      </c>
      <c r="W2337" s="8">
        <v>1.818181818182</v>
      </c>
    </row>
    <row r="2338" spans="3:23" x14ac:dyDescent="0.2">
      <c r="C2338" s="87"/>
      <c r="D2338" s="84"/>
      <c r="E2338" s="1" t="s">
        <v>57</v>
      </c>
      <c r="F2338" s="2"/>
      <c r="G2338" s="60">
        <v>32</v>
      </c>
      <c r="H2338" s="72" t="str">
        <f t="shared" si="39"/>
        <v>*</v>
      </c>
      <c r="I2338" s="11">
        <v>59.375</v>
      </c>
      <c r="J2338" s="3">
        <v>46.875</v>
      </c>
      <c r="K2338" s="3">
        <v>18.75</v>
      </c>
      <c r="L2338" s="3">
        <v>25</v>
      </c>
      <c r="M2338" s="3">
        <v>12.5</v>
      </c>
      <c r="N2338" s="3">
        <v>3.125</v>
      </c>
      <c r="O2338" s="3">
        <v>6.25</v>
      </c>
      <c r="P2338" s="3">
        <v>21.875</v>
      </c>
      <c r="Q2338" s="3">
        <v>6.25</v>
      </c>
      <c r="R2338" s="3">
        <v>21.875</v>
      </c>
      <c r="S2338" s="3">
        <v>12.5</v>
      </c>
      <c r="T2338" s="3">
        <v>12.5</v>
      </c>
      <c r="U2338" s="3">
        <v>6.25</v>
      </c>
      <c r="V2338" s="3">
        <v>18.75</v>
      </c>
      <c r="W2338" s="8">
        <v>3.125</v>
      </c>
    </row>
    <row r="2339" spans="3:23" x14ac:dyDescent="0.2">
      <c r="C2339" s="87"/>
      <c r="D2339" s="84"/>
      <c r="E2339" s="1" t="s">
        <v>32</v>
      </c>
      <c r="F2339" s="2"/>
      <c r="G2339" s="60">
        <v>51</v>
      </c>
      <c r="H2339" s="72" t="str">
        <f t="shared" si="39"/>
        <v xml:space="preserve"> </v>
      </c>
      <c r="I2339" s="11">
        <v>62.745098039216003</v>
      </c>
      <c r="J2339" s="3">
        <v>45.098039215686001</v>
      </c>
      <c r="K2339" s="3">
        <v>23.529411764706001</v>
      </c>
      <c r="L2339" s="3">
        <v>31.372549019608002</v>
      </c>
      <c r="M2339" s="3">
        <v>23.529411764706001</v>
      </c>
      <c r="N2339" s="3">
        <v>3.9215686274510002</v>
      </c>
      <c r="O2339" s="3">
        <v>3.9215686274510002</v>
      </c>
      <c r="P2339" s="3">
        <v>15.686274509804001</v>
      </c>
      <c r="Q2339" s="3">
        <v>7.8431372549020004</v>
      </c>
      <c r="R2339" s="3">
        <v>15.686274509804001</v>
      </c>
      <c r="S2339" s="3">
        <v>7.8431372549020004</v>
      </c>
      <c r="T2339" s="3">
        <v>9.8039215686270005</v>
      </c>
      <c r="U2339" s="7">
        <v>0</v>
      </c>
      <c r="V2339" s="3">
        <v>3.9215686274510002</v>
      </c>
      <c r="W2339" s="8">
        <v>13.725490196078001</v>
      </c>
    </row>
    <row r="2340" spans="3:23" x14ac:dyDescent="0.2">
      <c r="C2340" s="88" t="s">
        <v>58</v>
      </c>
      <c r="D2340" s="83" t="s">
        <v>17</v>
      </c>
      <c r="E2340" s="6" t="s">
        <v>59</v>
      </c>
      <c r="F2340" s="5"/>
      <c r="G2340" s="59">
        <v>1814</v>
      </c>
      <c r="H2340" s="71" t="str">
        <f t="shared" si="39"/>
        <v xml:space="preserve"> </v>
      </c>
      <c r="I2340" s="12">
        <v>73.098125689084995</v>
      </c>
      <c r="J2340" s="4">
        <v>62.293274531422</v>
      </c>
      <c r="K2340" s="4">
        <v>19.349503858875</v>
      </c>
      <c r="L2340" s="4">
        <v>29.658213891951</v>
      </c>
      <c r="M2340" s="4">
        <v>25.303197353914001</v>
      </c>
      <c r="N2340" s="4">
        <v>6.9459757442120003</v>
      </c>
      <c r="O2340" s="4">
        <v>6.8908489525909999</v>
      </c>
      <c r="P2340" s="4">
        <v>31.312017640573</v>
      </c>
      <c r="Q2340" s="4">
        <v>7.4972436604189996</v>
      </c>
      <c r="R2340" s="4">
        <v>16.868798235943</v>
      </c>
      <c r="S2340" s="4">
        <v>6.8357221609699996</v>
      </c>
      <c r="T2340" s="4">
        <v>8.6549062844540003</v>
      </c>
      <c r="U2340" s="4">
        <v>0.82690187431100004</v>
      </c>
      <c r="V2340" s="4">
        <v>5.4575523704520004</v>
      </c>
      <c r="W2340" s="13">
        <v>1.433296582139</v>
      </c>
    </row>
    <row r="2341" spans="3:23" ht="24" x14ac:dyDescent="0.2">
      <c r="C2341" s="87"/>
      <c r="D2341" s="84"/>
      <c r="E2341" s="1" t="s">
        <v>60</v>
      </c>
      <c r="F2341" s="2"/>
      <c r="G2341" s="60">
        <v>307</v>
      </c>
      <c r="H2341" s="72" t="str">
        <f t="shared" si="39"/>
        <v xml:space="preserve"> </v>
      </c>
      <c r="I2341" s="11">
        <v>71.986970684038994</v>
      </c>
      <c r="J2341" s="3">
        <v>61.237785016286999</v>
      </c>
      <c r="K2341" s="3">
        <v>19.869706840391</v>
      </c>
      <c r="L2341" s="3">
        <v>29.641693811075001</v>
      </c>
      <c r="M2341" s="3">
        <v>17.589576547231001</v>
      </c>
      <c r="N2341" s="3">
        <v>7.1661237785020004</v>
      </c>
      <c r="O2341" s="3">
        <v>5.5374592833880003</v>
      </c>
      <c r="P2341" s="3">
        <v>28.664495114007</v>
      </c>
      <c r="Q2341" s="3">
        <v>13.355048859935</v>
      </c>
      <c r="R2341" s="3">
        <v>18.5667752443</v>
      </c>
      <c r="S2341" s="3">
        <v>6.5146579804559996</v>
      </c>
      <c r="T2341" s="3">
        <v>5.2117263843649999</v>
      </c>
      <c r="U2341" s="3">
        <v>2.6058631921819999</v>
      </c>
      <c r="V2341" s="3">
        <v>5.8631921824099997</v>
      </c>
      <c r="W2341" s="8">
        <v>0.977198697068</v>
      </c>
    </row>
    <row r="2342" spans="3:23" x14ac:dyDescent="0.2">
      <c r="C2342" s="87"/>
      <c r="D2342" s="84"/>
      <c r="E2342" s="1" t="s">
        <v>61</v>
      </c>
      <c r="F2342" s="2"/>
      <c r="G2342" s="60">
        <v>49</v>
      </c>
      <c r="H2342" s="72" t="s">
        <v>678</v>
      </c>
      <c r="I2342" s="11">
        <v>63.265306122448997</v>
      </c>
      <c r="J2342" s="3">
        <v>48.979591836734997</v>
      </c>
      <c r="K2342" s="3">
        <v>28.571428571428999</v>
      </c>
      <c r="L2342" s="3">
        <v>61.224489795917997</v>
      </c>
      <c r="M2342" s="3">
        <v>12.244897959184</v>
      </c>
      <c r="N2342" s="3">
        <v>6.1224489795919999</v>
      </c>
      <c r="O2342" s="3">
        <v>10.204081632653001</v>
      </c>
      <c r="P2342" s="3">
        <v>20.408163265306001</v>
      </c>
      <c r="Q2342" s="3">
        <v>4.0816326530609999</v>
      </c>
      <c r="R2342" s="3">
        <v>18.367346938775999</v>
      </c>
      <c r="S2342" s="3">
        <v>8.1632653061219997</v>
      </c>
      <c r="T2342" s="3">
        <v>6.1224489795919999</v>
      </c>
      <c r="U2342" s="7">
        <v>0</v>
      </c>
      <c r="V2342" s="7">
        <v>0</v>
      </c>
      <c r="W2342" s="14">
        <v>0</v>
      </c>
    </row>
    <row r="2343" spans="3:23" ht="36" x14ac:dyDescent="0.2">
      <c r="C2343" s="87"/>
      <c r="D2343" s="84"/>
      <c r="E2343" s="1" t="s">
        <v>62</v>
      </c>
      <c r="F2343" s="2"/>
      <c r="G2343" s="60">
        <v>211</v>
      </c>
      <c r="H2343" s="72" t="str">
        <f t="shared" si="39"/>
        <v xml:space="preserve"> </v>
      </c>
      <c r="I2343" s="11">
        <v>51.184834123222998</v>
      </c>
      <c r="J2343" s="3">
        <v>50.710900473933997</v>
      </c>
      <c r="K2343" s="3">
        <v>29.857819905212999</v>
      </c>
      <c r="L2343" s="3">
        <v>48.815165876777002</v>
      </c>
      <c r="M2343" s="3">
        <v>14.218009478673</v>
      </c>
      <c r="N2343" s="3">
        <v>10.900473933649</v>
      </c>
      <c r="O2343" s="3">
        <v>7.1090047393360001</v>
      </c>
      <c r="P2343" s="3">
        <v>22.748815165877001</v>
      </c>
      <c r="Q2343" s="3">
        <v>6.635071090047</v>
      </c>
      <c r="R2343" s="3">
        <v>19.431279620853001</v>
      </c>
      <c r="S2343" s="3">
        <v>9.4786729857819996</v>
      </c>
      <c r="T2343" s="3">
        <v>9.0047393364929995</v>
      </c>
      <c r="U2343" s="3">
        <v>0.94786729857800001</v>
      </c>
      <c r="V2343" s="3">
        <v>7.1090047393360001</v>
      </c>
      <c r="W2343" s="14">
        <v>0</v>
      </c>
    </row>
    <row r="2344" spans="3:23" ht="24" x14ac:dyDescent="0.2">
      <c r="C2344" s="87"/>
      <c r="D2344" s="84"/>
      <c r="E2344" s="1" t="s">
        <v>63</v>
      </c>
      <c r="F2344" s="2"/>
      <c r="G2344" s="60">
        <v>8</v>
      </c>
      <c r="H2344" s="72" t="str">
        <f t="shared" si="39"/>
        <v>*</v>
      </c>
      <c r="I2344" s="11">
        <v>37.5</v>
      </c>
      <c r="J2344" s="3">
        <v>50</v>
      </c>
      <c r="K2344" s="3">
        <v>25</v>
      </c>
      <c r="L2344" s="3">
        <v>50</v>
      </c>
      <c r="M2344" s="3">
        <v>25</v>
      </c>
      <c r="N2344" s="7">
        <v>0</v>
      </c>
      <c r="O2344" s="7">
        <v>0</v>
      </c>
      <c r="P2344" s="3">
        <v>25</v>
      </c>
      <c r="Q2344" s="3">
        <v>25</v>
      </c>
      <c r="R2344" s="3">
        <v>12.5</v>
      </c>
      <c r="S2344" s="3">
        <v>12.5</v>
      </c>
      <c r="T2344" s="7">
        <v>0</v>
      </c>
      <c r="U2344" s="7">
        <v>0</v>
      </c>
      <c r="V2344" s="7">
        <v>0</v>
      </c>
      <c r="W2344" s="8">
        <v>12.5</v>
      </c>
    </row>
    <row r="2345" spans="3:23" x14ac:dyDescent="0.2">
      <c r="C2345" s="87"/>
      <c r="D2345" s="84"/>
      <c r="E2345" s="1" t="s">
        <v>64</v>
      </c>
      <c r="F2345" s="2"/>
      <c r="G2345" s="60">
        <v>24</v>
      </c>
      <c r="H2345" s="72" t="str">
        <f t="shared" si="39"/>
        <v>*</v>
      </c>
      <c r="I2345" s="11">
        <v>50</v>
      </c>
      <c r="J2345" s="3">
        <v>29.166666666666998</v>
      </c>
      <c r="K2345" s="3">
        <v>8.333333333333</v>
      </c>
      <c r="L2345" s="3">
        <v>16.666666666666998</v>
      </c>
      <c r="M2345" s="3">
        <v>4.166666666667</v>
      </c>
      <c r="N2345" s="7">
        <v>0</v>
      </c>
      <c r="O2345" s="3">
        <v>8.333333333333</v>
      </c>
      <c r="P2345" s="3">
        <v>8.333333333333</v>
      </c>
      <c r="Q2345" s="7">
        <v>0</v>
      </c>
      <c r="R2345" s="3">
        <v>4.166666666667</v>
      </c>
      <c r="S2345" s="3">
        <v>8.333333333333</v>
      </c>
      <c r="T2345" s="3">
        <v>4.166666666667</v>
      </c>
      <c r="U2345" s="7">
        <v>0</v>
      </c>
      <c r="V2345" s="3">
        <v>29.166666666666998</v>
      </c>
      <c r="W2345" s="14">
        <v>0</v>
      </c>
    </row>
    <row r="2346" spans="3:23" x14ac:dyDescent="0.2">
      <c r="C2346" s="87"/>
      <c r="D2346" s="84"/>
      <c r="E2346" s="1" t="s">
        <v>46</v>
      </c>
      <c r="F2346" s="2"/>
      <c r="G2346" s="60">
        <v>17</v>
      </c>
      <c r="H2346" s="72" t="str">
        <f t="shared" si="39"/>
        <v>*</v>
      </c>
      <c r="I2346" s="11">
        <v>35.294117647058997</v>
      </c>
      <c r="J2346" s="3">
        <v>23.529411764706001</v>
      </c>
      <c r="K2346" s="3">
        <v>29.411764705882</v>
      </c>
      <c r="L2346" s="3">
        <v>35.294117647058997</v>
      </c>
      <c r="M2346" s="3">
        <v>11.764705882353001</v>
      </c>
      <c r="N2346" s="3">
        <v>5.8823529411760003</v>
      </c>
      <c r="O2346" s="3">
        <v>5.8823529411760003</v>
      </c>
      <c r="P2346" s="3">
        <v>23.529411764706001</v>
      </c>
      <c r="Q2346" s="3">
        <v>5.8823529411760003</v>
      </c>
      <c r="R2346" s="3">
        <v>41.176470588234999</v>
      </c>
      <c r="S2346" s="3">
        <v>5.8823529411760003</v>
      </c>
      <c r="T2346" s="7">
        <v>0</v>
      </c>
      <c r="U2346" s="3">
        <v>17.647058823529001</v>
      </c>
      <c r="V2346" s="3">
        <v>5.8823529411760003</v>
      </c>
      <c r="W2346" s="14">
        <v>0</v>
      </c>
    </row>
    <row r="2347" spans="3:23" x14ac:dyDescent="0.2">
      <c r="C2347" s="87"/>
      <c r="D2347" s="84"/>
      <c r="E2347" s="1" t="s">
        <v>32</v>
      </c>
      <c r="F2347" s="2"/>
      <c r="G2347" s="60">
        <v>5</v>
      </c>
      <c r="H2347" s="72" t="str">
        <f t="shared" si="39"/>
        <v>*</v>
      </c>
      <c r="I2347" s="11">
        <v>80</v>
      </c>
      <c r="J2347" s="3">
        <v>80</v>
      </c>
      <c r="K2347" s="3">
        <v>40</v>
      </c>
      <c r="L2347" s="3">
        <v>20</v>
      </c>
      <c r="M2347" s="3">
        <v>40</v>
      </c>
      <c r="N2347" s="7">
        <v>0</v>
      </c>
      <c r="O2347" s="7">
        <v>0</v>
      </c>
      <c r="P2347" s="3">
        <v>20</v>
      </c>
      <c r="Q2347" s="7">
        <v>0</v>
      </c>
      <c r="R2347" s="3">
        <v>20</v>
      </c>
      <c r="S2347" s="3">
        <v>20</v>
      </c>
      <c r="T2347" s="3">
        <v>20</v>
      </c>
      <c r="U2347" s="3">
        <v>20</v>
      </c>
      <c r="V2347" s="7">
        <v>0</v>
      </c>
      <c r="W2347" s="8">
        <v>20</v>
      </c>
    </row>
    <row r="2348" spans="3:23" x14ac:dyDescent="0.2">
      <c r="C2348" s="87"/>
      <c r="D2348" s="84"/>
      <c r="E2348" s="1" t="s">
        <v>65</v>
      </c>
      <c r="F2348" s="2"/>
      <c r="G2348" s="60">
        <v>2121</v>
      </c>
      <c r="H2348" s="72" t="str">
        <f t="shared" si="39"/>
        <v xml:space="preserve"> </v>
      </c>
      <c r="I2348" s="11">
        <v>72.937293729372996</v>
      </c>
      <c r="J2348" s="3">
        <v>62.140499764262003</v>
      </c>
      <c r="K2348" s="3">
        <v>19.424799622818998</v>
      </c>
      <c r="L2348" s="3">
        <v>29.655822725130001</v>
      </c>
      <c r="M2348" s="3">
        <v>24.186704384723999</v>
      </c>
      <c r="N2348" s="3">
        <v>6.977840641207</v>
      </c>
      <c r="O2348" s="3">
        <v>6.6949552098070004</v>
      </c>
      <c r="P2348" s="3">
        <v>30.928807166431</v>
      </c>
      <c r="Q2348" s="3">
        <v>8.3451202263079995</v>
      </c>
      <c r="R2348" s="3">
        <v>17.114568599717</v>
      </c>
      <c r="S2348" s="3">
        <v>6.7892503536069997</v>
      </c>
      <c r="T2348" s="3">
        <v>8.1565299387079992</v>
      </c>
      <c r="U2348" s="3">
        <v>1.084394153701</v>
      </c>
      <c r="V2348" s="3">
        <v>5.5162659123060003</v>
      </c>
      <c r="W2348" s="8">
        <v>1.367279585101</v>
      </c>
    </row>
    <row r="2349" spans="3:23" x14ac:dyDescent="0.2">
      <c r="C2349" s="87"/>
      <c r="D2349" s="84"/>
      <c r="E2349" s="1" t="s">
        <v>66</v>
      </c>
      <c r="F2349" s="2"/>
      <c r="G2349" s="60">
        <v>260</v>
      </c>
      <c r="H2349" s="72" t="str">
        <f t="shared" si="39"/>
        <v xml:space="preserve"> </v>
      </c>
      <c r="I2349" s="11">
        <v>53.461538461537998</v>
      </c>
      <c r="J2349" s="3">
        <v>50.384615384615003</v>
      </c>
      <c r="K2349" s="3">
        <v>29.615384615385</v>
      </c>
      <c r="L2349" s="3">
        <v>51.153846153845997</v>
      </c>
      <c r="M2349" s="3">
        <v>13.846153846153999</v>
      </c>
      <c r="N2349" s="3">
        <v>10</v>
      </c>
      <c r="O2349" s="3">
        <v>7.6923076923079998</v>
      </c>
      <c r="P2349" s="3">
        <v>22.307692307692001</v>
      </c>
      <c r="Q2349" s="3">
        <v>6.1538461538459996</v>
      </c>
      <c r="R2349" s="3">
        <v>19.230769230768999</v>
      </c>
      <c r="S2349" s="3">
        <v>9.2307692307690008</v>
      </c>
      <c r="T2349" s="3">
        <v>8.4615384615379998</v>
      </c>
      <c r="U2349" s="3">
        <v>0.76923076923099998</v>
      </c>
      <c r="V2349" s="3">
        <v>5.7692307692310001</v>
      </c>
      <c r="W2349" s="14">
        <v>0</v>
      </c>
    </row>
    <row r="2350" spans="3:23" ht="24" x14ac:dyDescent="0.2">
      <c r="C2350" s="88" t="s">
        <v>67</v>
      </c>
      <c r="D2350" s="83" t="s">
        <v>17</v>
      </c>
      <c r="E2350" s="6" t="s">
        <v>68</v>
      </c>
      <c r="F2350" s="5"/>
      <c r="G2350" s="59">
        <v>303</v>
      </c>
      <c r="H2350" s="71" t="str">
        <f t="shared" si="39"/>
        <v xml:space="preserve"> </v>
      </c>
      <c r="I2350" s="12">
        <v>69.306930693069006</v>
      </c>
      <c r="J2350" s="4">
        <v>57.755775577557998</v>
      </c>
      <c r="K2350" s="4">
        <v>16.171617161716</v>
      </c>
      <c r="L2350" s="4">
        <v>3.3003300330030001</v>
      </c>
      <c r="M2350" s="4">
        <v>23.762376237624</v>
      </c>
      <c r="N2350" s="4">
        <v>4.6204620462049997</v>
      </c>
      <c r="O2350" s="4">
        <v>3.9603960396039999</v>
      </c>
      <c r="P2350" s="4">
        <v>26.072607260725999</v>
      </c>
      <c r="Q2350" s="4">
        <v>10.231023102309999</v>
      </c>
      <c r="R2350" s="4">
        <v>12.871287128713</v>
      </c>
      <c r="S2350" s="4">
        <v>4.6204620462049997</v>
      </c>
      <c r="T2350" s="4">
        <v>5.940594059406</v>
      </c>
      <c r="U2350" s="4">
        <v>0.99009900990099997</v>
      </c>
      <c r="V2350" s="4">
        <v>9.9009900990100004</v>
      </c>
      <c r="W2350" s="13">
        <v>0.33003300330000002</v>
      </c>
    </row>
    <row r="2351" spans="3:23" ht="36" x14ac:dyDescent="0.2">
      <c r="C2351" s="87"/>
      <c r="D2351" s="84"/>
      <c r="E2351" s="1" t="s">
        <v>69</v>
      </c>
      <c r="F2351" s="2"/>
      <c r="G2351" s="60">
        <v>1347</v>
      </c>
      <c r="H2351" s="72" t="str">
        <f t="shared" si="39"/>
        <v xml:space="preserve"> </v>
      </c>
      <c r="I2351" s="11">
        <v>71.566443949516994</v>
      </c>
      <c r="J2351" s="3">
        <v>60.133630289532</v>
      </c>
      <c r="K2351" s="3">
        <v>18.708240534521</v>
      </c>
      <c r="L2351" s="3">
        <v>20.638455827765</v>
      </c>
      <c r="M2351" s="3">
        <v>21.083890126206001</v>
      </c>
      <c r="N2351" s="3">
        <v>5.5679287305120004</v>
      </c>
      <c r="O2351" s="3">
        <v>6.2360801781740003</v>
      </c>
      <c r="P2351" s="3">
        <v>28.582034149963</v>
      </c>
      <c r="Q2351" s="3">
        <v>6.9042316258350001</v>
      </c>
      <c r="R2351" s="3">
        <v>15.293244246474</v>
      </c>
      <c r="S2351" s="3">
        <v>6.5330363771339997</v>
      </c>
      <c r="T2351" s="3">
        <v>6.829992576095</v>
      </c>
      <c r="U2351" s="3">
        <v>1.113585746102</v>
      </c>
      <c r="V2351" s="3">
        <v>6.7557535263549999</v>
      </c>
      <c r="W2351" s="8">
        <v>1.262063845583</v>
      </c>
    </row>
    <row r="2352" spans="3:23" ht="24" x14ac:dyDescent="0.2">
      <c r="C2352" s="87"/>
      <c r="D2352" s="84"/>
      <c r="E2352" s="1" t="s">
        <v>70</v>
      </c>
      <c r="F2352" s="2"/>
      <c r="G2352" s="60">
        <v>596</v>
      </c>
      <c r="H2352" s="72" t="str">
        <f t="shared" si="39"/>
        <v xml:space="preserve"> </v>
      </c>
      <c r="I2352" s="11">
        <v>70.134228187919007</v>
      </c>
      <c r="J2352" s="3">
        <v>63.590604026846002</v>
      </c>
      <c r="K2352" s="3">
        <v>25.838926174497001</v>
      </c>
      <c r="L2352" s="3">
        <v>60.067114093960001</v>
      </c>
      <c r="M2352" s="3">
        <v>26.342281879194999</v>
      </c>
      <c r="N2352" s="3">
        <v>9.2281879194630001</v>
      </c>
      <c r="O2352" s="3">
        <v>8.7248322147649997</v>
      </c>
      <c r="P2352" s="3">
        <v>33.221476510066999</v>
      </c>
      <c r="Q2352" s="3">
        <v>9.3959731543620002</v>
      </c>
      <c r="R2352" s="3">
        <v>22.818791946308998</v>
      </c>
      <c r="S2352" s="3">
        <v>9.5637583892620004</v>
      </c>
      <c r="T2352" s="3">
        <v>11.409395973154</v>
      </c>
      <c r="U2352" s="3">
        <v>1.0067114093959999</v>
      </c>
      <c r="V2352" s="3">
        <v>2.3489932885910001</v>
      </c>
      <c r="W2352" s="8">
        <v>1.8456375838929999</v>
      </c>
    </row>
    <row r="2353" spans="3:23" ht="24" x14ac:dyDescent="0.2">
      <c r="C2353" s="87"/>
      <c r="D2353" s="84"/>
      <c r="E2353" s="1" t="s">
        <v>71</v>
      </c>
      <c r="F2353" s="2"/>
      <c r="G2353" s="60">
        <v>181</v>
      </c>
      <c r="H2353" s="72" t="str">
        <f t="shared" si="39"/>
        <v xml:space="preserve"> </v>
      </c>
      <c r="I2353" s="11">
        <v>62.430939226519001</v>
      </c>
      <c r="J2353" s="3">
        <v>54.143646408839999</v>
      </c>
      <c r="K2353" s="3">
        <v>24.309392265193001</v>
      </c>
      <c r="L2353" s="3">
        <v>72.375690607734995</v>
      </c>
      <c r="M2353" s="3">
        <v>22.651933701657001</v>
      </c>
      <c r="N2353" s="3">
        <v>17.127071823203998</v>
      </c>
      <c r="O2353" s="3">
        <v>9.3922651933699992</v>
      </c>
      <c r="P2353" s="3">
        <v>32.044198895028003</v>
      </c>
      <c r="Q2353" s="3">
        <v>8.8397790055249992</v>
      </c>
      <c r="R2353" s="3">
        <v>23.204419889503001</v>
      </c>
      <c r="S2353" s="3">
        <v>7.7348066298339999</v>
      </c>
      <c r="T2353" s="3">
        <v>10.497237569060999</v>
      </c>
      <c r="U2353" s="3">
        <v>2.7624309392269999</v>
      </c>
      <c r="V2353" s="3">
        <v>2.7624309392269999</v>
      </c>
      <c r="W2353" s="8">
        <v>0.55248618784500003</v>
      </c>
    </row>
    <row r="2354" spans="3:23" x14ac:dyDescent="0.2">
      <c r="C2354" s="87"/>
      <c r="D2354" s="84"/>
      <c r="E2354" s="1" t="s">
        <v>32</v>
      </c>
      <c r="F2354" s="2"/>
      <c r="G2354" s="60">
        <v>8</v>
      </c>
      <c r="H2354" s="72" t="str">
        <f t="shared" si="39"/>
        <v>*</v>
      </c>
      <c r="I2354" s="11">
        <v>75</v>
      </c>
      <c r="J2354" s="3">
        <v>75</v>
      </c>
      <c r="K2354" s="3">
        <v>12.5</v>
      </c>
      <c r="L2354" s="7">
        <v>0</v>
      </c>
      <c r="M2354" s="3">
        <v>25</v>
      </c>
      <c r="N2354" s="7">
        <v>0</v>
      </c>
      <c r="O2354" s="7">
        <v>0</v>
      </c>
      <c r="P2354" s="3">
        <v>37.5</v>
      </c>
      <c r="Q2354" s="7">
        <v>0</v>
      </c>
      <c r="R2354" s="7">
        <v>0</v>
      </c>
      <c r="S2354" s="7">
        <v>0</v>
      </c>
      <c r="T2354" s="7">
        <v>0</v>
      </c>
      <c r="U2354" s="7">
        <v>0</v>
      </c>
      <c r="V2354" s="7">
        <v>0</v>
      </c>
      <c r="W2354" s="8">
        <v>12.5</v>
      </c>
    </row>
    <row r="2355" spans="3:23" ht="24" x14ac:dyDescent="0.2">
      <c r="C2355" s="88" t="s">
        <v>72</v>
      </c>
      <c r="D2355" s="83" t="s">
        <v>17</v>
      </c>
      <c r="E2355" s="6" t="s">
        <v>73</v>
      </c>
      <c r="F2355" s="5"/>
      <c r="G2355" s="59">
        <v>52</v>
      </c>
      <c r="H2355" s="71" t="str">
        <f t="shared" si="39"/>
        <v xml:space="preserve"> </v>
      </c>
      <c r="I2355" s="12">
        <v>40.384615384615003</v>
      </c>
      <c r="J2355" s="4">
        <v>36.538461538462002</v>
      </c>
      <c r="K2355" s="4">
        <v>30.769230769231001</v>
      </c>
      <c r="L2355" s="4">
        <v>36.538461538462002</v>
      </c>
      <c r="M2355" s="4">
        <v>25</v>
      </c>
      <c r="N2355" s="4">
        <v>11.538461538462</v>
      </c>
      <c r="O2355" s="4">
        <v>9.6153846153850004</v>
      </c>
      <c r="P2355" s="4">
        <v>19.230769230768999</v>
      </c>
      <c r="Q2355" s="4">
        <v>5.7692307692310001</v>
      </c>
      <c r="R2355" s="4">
        <v>21.153846153846001</v>
      </c>
      <c r="S2355" s="4">
        <v>9.6153846153850004</v>
      </c>
      <c r="T2355" s="4">
        <v>7.6923076923079998</v>
      </c>
      <c r="U2355" s="4">
        <v>1.923076923077</v>
      </c>
      <c r="V2355" s="4">
        <v>9.6153846153850004</v>
      </c>
      <c r="W2355" s="13">
        <v>1.923076923077</v>
      </c>
    </row>
    <row r="2356" spans="3:23" ht="36" x14ac:dyDescent="0.2">
      <c r="C2356" s="87"/>
      <c r="D2356" s="84"/>
      <c r="E2356" s="1" t="s">
        <v>74</v>
      </c>
      <c r="F2356" s="2"/>
      <c r="G2356" s="60">
        <v>186</v>
      </c>
      <c r="H2356" s="72" t="str">
        <f t="shared" si="39"/>
        <v xml:space="preserve"> </v>
      </c>
      <c r="I2356" s="11">
        <v>52.150537634408998</v>
      </c>
      <c r="J2356" s="3">
        <v>43.010752688171998</v>
      </c>
      <c r="K2356" s="3">
        <v>18.279569892472999</v>
      </c>
      <c r="L2356" s="3">
        <v>38.709677419355003</v>
      </c>
      <c r="M2356" s="3">
        <v>18.817204301075002</v>
      </c>
      <c r="N2356" s="3">
        <v>7.5268817204299996</v>
      </c>
      <c r="O2356" s="3">
        <v>6.9892473118279996</v>
      </c>
      <c r="P2356" s="3">
        <v>20.430107526882001</v>
      </c>
      <c r="Q2356" s="3">
        <v>4.8387096774189997</v>
      </c>
      <c r="R2356" s="3">
        <v>17.204301075269001</v>
      </c>
      <c r="S2356" s="3">
        <v>5.9139784946239997</v>
      </c>
      <c r="T2356" s="3">
        <v>9.6774193548389995</v>
      </c>
      <c r="U2356" s="3">
        <v>1.0752688172039999</v>
      </c>
      <c r="V2356" s="3">
        <v>12.365591397849</v>
      </c>
      <c r="W2356" s="8">
        <v>1.6129032258060001</v>
      </c>
    </row>
    <row r="2357" spans="3:23" ht="36" x14ac:dyDescent="0.2">
      <c r="C2357" s="87"/>
      <c r="D2357" s="84"/>
      <c r="E2357" s="1" t="s">
        <v>75</v>
      </c>
      <c r="F2357" s="2"/>
      <c r="G2357" s="60">
        <v>336</v>
      </c>
      <c r="H2357" s="72" t="str">
        <f t="shared" si="39"/>
        <v xml:space="preserve"> </v>
      </c>
      <c r="I2357" s="11">
        <v>58.035714285714</v>
      </c>
      <c r="J2357" s="3">
        <v>53.273809523810002</v>
      </c>
      <c r="K2357" s="3">
        <v>23.214285714286</v>
      </c>
      <c r="L2357" s="3">
        <v>42.857142857143003</v>
      </c>
      <c r="M2357" s="3">
        <v>19.345238095237999</v>
      </c>
      <c r="N2357" s="3">
        <v>6.8452380952379999</v>
      </c>
      <c r="O2357" s="3">
        <v>6.25</v>
      </c>
      <c r="P2357" s="3">
        <v>26.190476190476002</v>
      </c>
      <c r="Q2357" s="3">
        <v>4.7619047619049999</v>
      </c>
      <c r="R2357" s="3">
        <v>17.857142857143</v>
      </c>
      <c r="S2357" s="3">
        <v>9.5238095238099998</v>
      </c>
      <c r="T2357" s="3">
        <v>8.6309523809519995</v>
      </c>
      <c r="U2357" s="3">
        <v>0.89285714285700002</v>
      </c>
      <c r="V2357" s="3">
        <v>5.6547619047620001</v>
      </c>
      <c r="W2357" s="8">
        <v>0.59523809523799998</v>
      </c>
    </row>
    <row r="2358" spans="3:23" ht="36" x14ac:dyDescent="0.2">
      <c r="C2358" s="87"/>
      <c r="D2358" s="84"/>
      <c r="E2358" s="1" t="s">
        <v>76</v>
      </c>
      <c r="F2358" s="2"/>
      <c r="G2358" s="60">
        <v>411</v>
      </c>
      <c r="H2358" s="72" t="str">
        <f t="shared" si="39"/>
        <v xml:space="preserve"> </v>
      </c>
      <c r="I2358" s="11">
        <v>69.343065693431001</v>
      </c>
      <c r="J2358" s="3">
        <v>59.610705596107003</v>
      </c>
      <c r="K2358" s="3">
        <v>21.167883211679001</v>
      </c>
      <c r="L2358" s="3">
        <v>35.036496350364999</v>
      </c>
      <c r="M2358" s="3">
        <v>22.141119221411</v>
      </c>
      <c r="N2358" s="3">
        <v>7.299270072993</v>
      </c>
      <c r="O2358" s="3">
        <v>7.0559610705600004</v>
      </c>
      <c r="P2358" s="3">
        <v>27.250608272506</v>
      </c>
      <c r="Q2358" s="3">
        <v>9.2457420924570002</v>
      </c>
      <c r="R2358" s="3">
        <v>18.978102189781001</v>
      </c>
      <c r="S2358" s="3">
        <v>8.2725060827250001</v>
      </c>
      <c r="T2358" s="3">
        <v>11.192214111922</v>
      </c>
      <c r="U2358" s="3">
        <v>1.459854014599</v>
      </c>
      <c r="V2358" s="3">
        <v>5.8394160583939998</v>
      </c>
      <c r="W2358" s="8">
        <v>1.2165450121650001</v>
      </c>
    </row>
    <row r="2359" spans="3:23" ht="36" x14ac:dyDescent="0.2">
      <c r="C2359" s="87"/>
      <c r="D2359" s="84"/>
      <c r="E2359" s="1" t="s">
        <v>77</v>
      </c>
      <c r="F2359" s="2"/>
      <c r="G2359" s="60">
        <v>425</v>
      </c>
      <c r="H2359" s="72" t="str">
        <f t="shared" si="39"/>
        <v xml:space="preserve"> </v>
      </c>
      <c r="I2359" s="11">
        <v>78.823529411764994</v>
      </c>
      <c r="J2359" s="3">
        <v>69.176470588235006</v>
      </c>
      <c r="K2359" s="3">
        <v>18.117647058824002</v>
      </c>
      <c r="L2359" s="3">
        <v>33.647058823529001</v>
      </c>
      <c r="M2359" s="3">
        <v>22.117647058824002</v>
      </c>
      <c r="N2359" s="3">
        <v>5.8823529411760003</v>
      </c>
      <c r="O2359" s="3">
        <v>6.5882352941180002</v>
      </c>
      <c r="P2359" s="3">
        <v>31.764705882352999</v>
      </c>
      <c r="Q2359" s="3">
        <v>4.9411764705880001</v>
      </c>
      <c r="R2359" s="3">
        <v>18.823529411765001</v>
      </c>
      <c r="S2359" s="3">
        <v>6.352941176471</v>
      </c>
      <c r="T2359" s="3">
        <v>7.2941176470590001</v>
      </c>
      <c r="U2359" s="3">
        <v>1.1764705882349999</v>
      </c>
      <c r="V2359" s="3">
        <v>4</v>
      </c>
      <c r="W2359" s="8">
        <v>1.647058823529</v>
      </c>
    </row>
    <row r="2360" spans="3:23" ht="36" x14ac:dyDescent="0.2">
      <c r="C2360" s="87"/>
      <c r="D2360" s="84"/>
      <c r="E2360" s="1" t="s">
        <v>78</v>
      </c>
      <c r="F2360" s="2"/>
      <c r="G2360" s="60">
        <v>328</v>
      </c>
      <c r="H2360" s="72" t="str">
        <f t="shared" si="39"/>
        <v xml:space="preserve"> </v>
      </c>
      <c r="I2360" s="11">
        <v>82.621951219511999</v>
      </c>
      <c r="J2360" s="3">
        <v>67.682926829267998</v>
      </c>
      <c r="K2360" s="3">
        <v>20.426829268293002</v>
      </c>
      <c r="L2360" s="3">
        <v>26.219512195122</v>
      </c>
      <c r="M2360" s="3">
        <v>25.914634146341001</v>
      </c>
      <c r="N2360" s="3">
        <v>7.0121951219509997</v>
      </c>
      <c r="O2360" s="3">
        <v>7.0121951219509997</v>
      </c>
      <c r="P2360" s="3">
        <v>32.926829268292998</v>
      </c>
      <c r="Q2360" s="3">
        <v>8.8414634146339992</v>
      </c>
      <c r="R2360" s="3">
        <v>18.292682926828999</v>
      </c>
      <c r="S2360" s="3">
        <v>8.5365853658540001</v>
      </c>
      <c r="T2360" s="3">
        <v>7.9268292682929999</v>
      </c>
      <c r="U2360" s="3">
        <v>0.91463414634100004</v>
      </c>
      <c r="V2360" s="3">
        <v>3.6585365853659999</v>
      </c>
      <c r="W2360" s="8">
        <v>0.91463414634100004</v>
      </c>
    </row>
    <row r="2361" spans="3:23" ht="36" x14ac:dyDescent="0.2">
      <c r="C2361" s="87"/>
      <c r="D2361" s="84"/>
      <c r="E2361" s="1" t="s">
        <v>79</v>
      </c>
      <c r="F2361" s="2"/>
      <c r="G2361" s="60">
        <v>294</v>
      </c>
      <c r="H2361" s="72" t="str">
        <f t="shared" si="39"/>
        <v xml:space="preserve"> </v>
      </c>
      <c r="I2361" s="11">
        <v>81.972789115645995</v>
      </c>
      <c r="J2361" s="3">
        <v>69.047619047618994</v>
      </c>
      <c r="K2361" s="3">
        <v>19.047619047619001</v>
      </c>
      <c r="L2361" s="3">
        <v>28.571428571428999</v>
      </c>
      <c r="M2361" s="3">
        <v>24.489795918367001</v>
      </c>
      <c r="N2361" s="3">
        <v>6.1224489795919999</v>
      </c>
      <c r="O2361" s="3">
        <v>6.4625850340140003</v>
      </c>
      <c r="P2361" s="3">
        <v>34.013605442177003</v>
      </c>
      <c r="Q2361" s="3">
        <v>11.904761904761999</v>
      </c>
      <c r="R2361" s="3">
        <v>15.30612244898</v>
      </c>
      <c r="S2361" s="3">
        <v>4.7619047619049999</v>
      </c>
      <c r="T2361" s="3">
        <v>5.7823129251700003</v>
      </c>
      <c r="U2361" s="3">
        <v>1.0204081632649999</v>
      </c>
      <c r="V2361" s="3">
        <v>3.7414965986389999</v>
      </c>
      <c r="W2361" s="14">
        <v>0</v>
      </c>
    </row>
    <row r="2362" spans="3:23" ht="36" x14ac:dyDescent="0.2">
      <c r="C2362" s="87"/>
      <c r="D2362" s="84"/>
      <c r="E2362" s="1" t="s">
        <v>80</v>
      </c>
      <c r="F2362" s="2"/>
      <c r="G2362" s="60">
        <v>194</v>
      </c>
      <c r="H2362" s="72" t="str">
        <f t="shared" si="39"/>
        <v xml:space="preserve"> </v>
      </c>
      <c r="I2362" s="11">
        <v>72.680412371133997</v>
      </c>
      <c r="J2362" s="3">
        <v>59.793814432989997</v>
      </c>
      <c r="K2362" s="3">
        <v>20.618556701031</v>
      </c>
      <c r="L2362" s="3">
        <v>24.226804123710998</v>
      </c>
      <c r="M2362" s="3">
        <v>25.773195876289002</v>
      </c>
      <c r="N2362" s="3">
        <v>10.309278350514999</v>
      </c>
      <c r="O2362" s="3">
        <v>4.1237113402060004</v>
      </c>
      <c r="P2362" s="3">
        <v>36.597938144330001</v>
      </c>
      <c r="Q2362" s="3">
        <v>11.340206185567</v>
      </c>
      <c r="R2362" s="3">
        <v>10.824742268041</v>
      </c>
      <c r="S2362" s="3">
        <v>4.1237113402060004</v>
      </c>
      <c r="T2362" s="3">
        <v>5.1546391752579996</v>
      </c>
      <c r="U2362" s="3">
        <v>0.51546391752599996</v>
      </c>
      <c r="V2362" s="3">
        <v>4.639175257732</v>
      </c>
      <c r="W2362" s="8">
        <v>1.0309278350519999</v>
      </c>
    </row>
    <row r="2363" spans="3:23" ht="36" x14ac:dyDescent="0.2">
      <c r="C2363" s="87"/>
      <c r="D2363" s="84"/>
      <c r="E2363" s="1" t="s">
        <v>81</v>
      </c>
      <c r="F2363" s="2"/>
      <c r="G2363" s="60">
        <v>50</v>
      </c>
      <c r="H2363" s="72" t="str">
        <f t="shared" si="39"/>
        <v xml:space="preserve"> </v>
      </c>
      <c r="I2363" s="11">
        <v>78</v>
      </c>
      <c r="J2363" s="3">
        <v>62</v>
      </c>
      <c r="K2363" s="3">
        <v>14</v>
      </c>
      <c r="L2363" s="3">
        <v>20</v>
      </c>
      <c r="M2363" s="3">
        <v>34</v>
      </c>
      <c r="N2363" s="3">
        <v>6</v>
      </c>
      <c r="O2363" s="3">
        <v>14</v>
      </c>
      <c r="P2363" s="3">
        <v>36</v>
      </c>
      <c r="Q2363" s="3">
        <v>14</v>
      </c>
      <c r="R2363" s="3">
        <v>26</v>
      </c>
      <c r="S2363" s="3">
        <v>6</v>
      </c>
      <c r="T2363" s="3">
        <v>4</v>
      </c>
      <c r="U2363" s="3">
        <v>4</v>
      </c>
      <c r="V2363" s="3">
        <v>4</v>
      </c>
      <c r="W2363" s="14">
        <v>0</v>
      </c>
    </row>
    <row r="2364" spans="3:23" ht="24" x14ac:dyDescent="0.2">
      <c r="C2364" s="87"/>
      <c r="D2364" s="84"/>
      <c r="E2364" s="1" t="s">
        <v>82</v>
      </c>
      <c r="F2364" s="2"/>
      <c r="G2364" s="60">
        <v>48</v>
      </c>
      <c r="H2364" s="72" t="str">
        <f t="shared" si="39"/>
        <v>*</v>
      </c>
      <c r="I2364" s="11">
        <v>68.75</v>
      </c>
      <c r="J2364" s="3">
        <v>68.75</v>
      </c>
      <c r="K2364" s="3">
        <v>25</v>
      </c>
      <c r="L2364" s="3">
        <v>2.083333333333</v>
      </c>
      <c r="M2364" s="3">
        <v>29.166666666666998</v>
      </c>
      <c r="N2364" s="3">
        <v>8.333333333333</v>
      </c>
      <c r="O2364" s="3">
        <v>8.333333333333</v>
      </c>
      <c r="P2364" s="3">
        <v>29.166666666666998</v>
      </c>
      <c r="Q2364" s="3">
        <v>12.5</v>
      </c>
      <c r="R2364" s="3">
        <v>10.416666666667</v>
      </c>
      <c r="S2364" s="3">
        <v>2.083333333333</v>
      </c>
      <c r="T2364" s="3">
        <v>10.416666666667</v>
      </c>
      <c r="U2364" s="7">
        <v>0</v>
      </c>
      <c r="V2364" s="3">
        <v>10.416666666667</v>
      </c>
      <c r="W2364" s="14">
        <v>0</v>
      </c>
    </row>
    <row r="2365" spans="3:23" x14ac:dyDescent="0.2">
      <c r="C2365" s="87"/>
      <c r="D2365" s="84"/>
      <c r="E2365" s="1" t="s">
        <v>83</v>
      </c>
      <c r="F2365" s="2"/>
      <c r="G2365" s="60">
        <v>46</v>
      </c>
      <c r="H2365" s="72" t="str">
        <f t="shared" si="39"/>
        <v>*</v>
      </c>
      <c r="I2365" s="11">
        <v>60.869565217390999</v>
      </c>
      <c r="J2365" s="3">
        <v>45.652173913043001</v>
      </c>
      <c r="K2365" s="3">
        <v>26.086956521739001</v>
      </c>
      <c r="L2365" s="3">
        <v>32.608695652173999</v>
      </c>
      <c r="M2365" s="3">
        <v>15.217391304348</v>
      </c>
      <c r="N2365" s="3">
        <v>10.869565217390999</v>
      </c>
      <c r="O2365" s="3">
        <v>8.6956521739130004</v>
      </c>
      <c r="P2365" s="3">
        <v>21.739130434783</v>
      </c>
      <c r="Q2365" s="3">
        <v>8.6956521739130004</v>
      </c>
      <c r="R2365" s="3">
        <v>15.217391304348</v>
      </c>
      <c r="S2365" s="3">
        <v>8.6956521739130004</v>
      </c>
      <c r="T2365" s="3">
        <v>8.6956521739130004</v>
      </c>
      <c r="U2365" s="3">
        <v>2.1739130434780001</v>
      </c>
      <c r="V2365" s="3">
        <v>8.6956521739130004</v>
      </c>
      <c r="W2365" s="14">
        <v>0</v>
      </c>
    </row>
    <row r="2366" spans="3:23" x14ac:dyDescent="0.2">
      <c r="C2366" s="87"/>
      <c r="D2366" s="84"/>
      <c r="E2366" s="1" t="s">
        <v>32</v>
      </c>
      <c r="F2366" s="2"/>
      <c r="G2366" s="60">
        <v>65</v>
      </c>
      <c r="H2366" s="72" t="str">
        <f t="shared" si="39"/>
        <v xml:space="preserve"> </v>
      </c>
      <c r="I2366" s="11">
        <v>38.461538461537998</v>
      </c>
      <c r="J2366" s="3">
        <v>38.461538461537998</v>
      </c>
      <c r="K2366" s="3">
        <v>21.538461538461998</v>
      </c>
      <c r="L2366" s="3">
        <v>18.461538461538002</v>
      </c>
      <c r="M2366" s="3">
        <v>20</v>
      </c>
      <c r="N2366" s="3">
        <v>6.1538461538459996</v>
      </c>
      <c r="O2366" s="3">
        <v>6.1538461538459996</v>
      </c>
      <c r="P2366" s="3">
        <v>29.230769230768999</v>
      </c>
      <c r="Q2366" s="3">
        <v>9.2307692307690008</v>
      </c>
      <c r="R2366" s="3">
        <v>16.923076923077002</v>
      </c>
      <c r="S2366" s="3">
        <v>9.2307692307690008</v>
      </c>
      <c r="T2366" s="3">
        <v>7.6923076923079998</v>
      </c>
      <c r="U2366" s="3">
        <v>3.0769230769229998</v>
      </c>
      <c r="V2366" s="3">
        <v>13.846153846153999</v>
      </c>
      <c r="W2366" s="8">
        <v>12.307692307691999</v>
      </c>
    </row>
    <row r="2367" spans="3:23" x14ac:dyDescent="0.2">
      <c r="C2367" s="88" t="s">
        <v>84</v>
      </c>
      <c r="D2367" s="83" t="s">
        <v>17</v>
      </c>
      <c r="E2367" s="6" t="s">
        <v>85</v>
      </c>
      <c r="F2367" s="5"/>
      <c r="G2367" s="59">
        <v>315</v>
      </c>
      <c r="H2367" s="71" t="str">
        <f t="shared" si="39"/>
        <v xml:space="preserve"> </v>
      </c>
      <c r="I2367" s="12">
        <v>71.428571428571004</v>
      </c>
      <c r="J2367" s="4">
        <v>53.015873015872998</v>
      </c>
      <c r="K2367" s="4">
        <v>15.873015873016</v>
      </c>
      <c r="L2367" s="4">
        <v>17.460317460317</v>
      </c>
      <c r="M2367" s="4">
        <v>24.444444444443999</v>
      </c>
      <c r="N2367" s="4">
        <v>5.079365079365</v>
      </c>
      <c r="O2367" s="4">
        <v>3.492063492063</v>
      </c>
      <c r="P2367" s="4">
        <v>27.936507936508001</v>
      </c>
      <c r="Q2367" s="4">
        <v>9.2063492063489996</v>
      </c>
      <c r="R2367" s="4">
        <v>12.698412698413</v>
      </c>
      <c r="S2367" s="4">
        <v>5.3968253968250002</v>
      </c>
      <c r="T2367" s="4">
        <v>5.079365079365</v>
      </c>
      <c r="U2367" s="4">
        <v>0.63492063492100004</v>
      </c>
      <c r="V2367" s="4">
        <v>10.47619047619</v>
      </c>
      <c r="W2367" s="13">
        <v>0.63492063492100004</v>
      </c>
    </row>
    <row r="2368" spans="3:23" x14ac:dyDescent="0.2">
      <c r="C2368" s="87"/>
      <c r="D2368" s="84"/>
      <c r="E2368" s="1" t="s">
        <v>86</v>
      </c>
      <c r="F2368" s="2"/>
      <c r="G2368" s="60">
        <v>493</v>
      </c>
      <c r="H2368" s="72" t="str">
        <f t="shared" si="39"/>
        <v xml:space="preserve"> </v>
      </c>
      <c r="I2368" s="11">
        <v>72.008113590264003</v>
      </c>
      <c r="J2368" s="3">
        <v>64.300202839757006</v>
      </c>
      <c r="K2368" s="3">
        <v>17.647058823529001</v>
      </c>
      <c r="L2368" s="3">
        <v>25.963488843813</v>
      </c>
      <c r="M2368" s="3">
        <v>22.920892494928999</v>
      </c>
      <c r="N2368" s="3">
        <v>5.476673427992</v>
      </c>
      <c r="O2368" s="3">
        <v>5.8823529411760003</v>
      </c>
      <c r="P2368" s="3">
        <v>31.84584178499</v>
      </c>
      <c r="Q2368" s="3">
        <v>8.9249492900610008</v>
      </c>
      <c r="R2368" s="3">
        <v>15.415821501013999</v>
      </c>
      <c r="S2368" s="3">
        <v>6.4908722109530004</v>
      </c>
      <c r="T2368" s="3">
        <v>6.8965517241379999</v>
      </c>
      <c r="U2368" s="3">
        <v>1.014198782961</v>
      </c>
      <c r="V2368" s="3">
        <v>5.6795131845839997</v>
      </c>
      <c r="W2368" s="8">
        <v>1.014198782961</v>
      </c>
    </row>
    <row r="2369" spans="2:23" x14ac:dyDescent="0.2">
      <c r="C2369" s="87"/>
      <c r="D2369" s="84"/>
      <c r="E2369" s="1" t="s">
        <v>87</v>
      </c>
      <c r="F2369" s="2"/>
      <c r="G2369" s="60">
        <v>981</v>
      </c>
      <c r="H2369" s="72" t="str">
        <f t="shared" si="39"/>
        <v xml:space="preserve"> </v>
      </c>
      <c r="I2369" s="11">
        <v>70.642201834862007</v>
      </c>
      <c r="J2369" s="3">
        <v>60.958205912334002</v>
      </c>
      <c r="K2369" s="3">
        <v>20.489296636085999</v>
      </c>
      <c r="L2369" s="3">
        <v>36.187563710498999</v>
      </c>
      <c r="M2369" s="3">
        <v>22.833843017328999</v>
      </c>
      <c r="N2369" s="3">
        <v>6.8297655453620001</v>
      </c>
      <c r="O2369" s="3">
        <v>7.0336391437310004</v>
      </c>
      <c r="P2369" s="3">
        <v>29.969418960245001</v>
      </c>
      <c r="Q2369" s="3">
        <v>6.9317023445460002</v>
      </c>
      <c r="R2369" s="3">
        <v>17.940876656473002</v>
      </c>
      <c r="S2369" s="3">
        <v>6.8297655453620001</v>
      </c>
      <c r="T2369" s="3">
        <v>8.1549439347600003</v>
      </c>
      <c r="U2369" s="3">
        <v>1.3251783893989999</v>
      </c>
      <c r="V2369" s="3">
        <v>5.4026503567789996</v>
      </c>
      <c r="W2369" s="8">
        <v>1.2232415902139999</v>
      </c>
    </row>
    <row r="2370" spans="2:23" x14ac:dyDescent="0.2">
      <c r="C2370" s="87"/>
      <c r="D2370" s="84"/>
      <c r="E2370" s="1" t="s">
        <v>88</v>
      </c>
      <c r="F2370" s="2"/>
      <c r="G2370" s="60">
        <v>525</v>
      </c>
      <c r="H2370" s="72" t="str">
        <f t="shared" si="39"/>
        <v xml:space="preserve"> </v>
      </c>
      <c r="I2370" s="11">
        <v>69.142857142856997</v>
      </c>
      <c r="J2370" s="3">
        <v>60.380952380952003</v>
      </c>
      <c r="K2370" s="3">
        <v>25.142857142857</v>
      </c>
      <c r="L2370" s="3">
        <v>37.523809523810002</v>
      </c>
      <c r="M2370" s="3">
        <v>21.523809523810002</v>
      </c>
      <c r="N2370" s="3">
        <v>10.47619047619</v>
      </c>
      <c r="O2370" s="3">
        <v>9.1428571428570002</v>
      </c>
      <c r="P2370" s="3">
        <v>29.142857142857</v>
      </c>
      <c r="Q2370" s="3">
        <v>8.3809523809519995</v>
      </c>
      <c r="R2370" s="3">
        <v>20.190476190476002</v>
      </c>
      <c r="S2370" s="3">
        <v>8.5714285714289993</v>
      </c>
      <c r="T2370" s="3">
        <v>9.9047619047619992</v>
      </c>
      <c r="U2370" s="3">
        <v>0.95238095238099996</v>
      </c>
      <c r="V2370" s="3">
        <v>4.1904761904759997</v>
      </c>
      <c r="W2370" s="8">
        <v>1.9047619047619999</v>
      </c>
    </row>
    <row r="2371" spans="2:23" x14ac:dyDescent="0.2">
      <c r="C2371" s="87"/>
      <c r="D2371" s="84"/>
      <c r="E2371" s="1" t="s">
        <v>89</v>
      </c>
      <c r="F2371" s="2"/>
      <c r="G2371" s="60">
        <v>113</v>
      </c>
      <c r="H2371" s="72" t="str">
        <f t="shared" si="39"/>
        <v xml:space="preserve"> </v>
      </c>
      <c r="I2371" s="11">
        <v>63.716814159291999</v>
      </c>
      <c r="J2371" s="3">
        <v>57.522123893805002</v>
      </c>
      <c r="K2371" s="3">
        <v>23.893805309735001</v>
      </c>
      <c r="L2371" s="3">
        <v>34.513274336282997</v>
      </c>
      <c r="M2371" s="3">
        <v>24.778761061947002</v>
      </c>
      <c r="N2371" s="3">
        <v>7.964601769912</v>
      </c>
      <c r="O2371" s="3">
        <v>6.194690265487</v>
      </c>
      <c r="P2371" s="3">
        <v>25.663716814158999</v>
      </c>
      <c r="Q2371" s="3">
        <v>7.0796460176989999</v>
      </c>
      <c r="R2371" s="3">
        <v>20.353982300885001</v>
      </c>
      <c r="S2371" s="3">
        <v>9.7345132743360008</v>
      </c>
      <c r="T2371" s="3">
        <v>12.389380530973</v>
      </c>
      <c r="U2371" s="3">
        <v>3.53982300885</v>
      </c>
      <c r="V2371" s="3">
        <v>3.53982300885</v>
      </c>
      <c r="W2371" s="8">
        <v>0.88495575221199996</v>
      </c>
    </row>
    <row r="2372" spans="2:23" x14ac:dyDescent="0.2">
      <c r="C2372" s="87"/>
      <c r="D2372" s="84"/>
      <c r="E2372" s="1" t="s">
        <v>32</v>
      </c>
      <c r="F2372" s="2"/>
      <c r="G2372" s="60">
        <v>8</v>
      </c>
      <c r="H2372" s="72" t="str">
        <f t="shared" si="39"/>
        <v>*</v>
      </c>
      <c r="I2372" s="11">
        <v>37.5</v>
      </c>
      <c r="J2372" s="3">
        <v>50</v>
      </c>
      <c r="K2372" s="3">
        <v>37.5</v>
      </c>
      <c r="L2372" s="3">
        <v>37.5</v>
      </c>
      <c r="M2372" s="3">
        <v>12.5</v>
      </c>
      <c r="N2372" s="3">
        <v>12.5</v>
      </c>
      <c r="O2372" s="3">
        <v>12.5</v>
      </c>
      <c r="P2372" s="3">
        <v>25</v>
      </c>
      <c r="Q2372" s="3">
        <v>37.5</v>
      </c>
      <c r="R2372" s="3">
        <v>25</v>
      </c>
      <c r="S2372" s="3">
        <v>12.5</v>
      </c>
      <c r="T2372" s="3">
        <v>12.5</v>
      </c>
      <c r="U2372" s="7">
        <v>0</v>
      </c>
      <c r="V2372" s="7">
        <v>0</v>
      </c>
      <c r="W2372" s="8">
        <v>12.5</v>
      </c>
    </row>
    <row r="2373" spans="2:23" ht="24" x14ac:dyDescent="0.2">
      <c r="C2373" s="88" t="s">
        <v>90</v>
      </c>
      <c r="D2373" s="83" t="s">
        <v>17</v>
      </c>
      <c r="E2373" s="6" t="s">
        <v>91</v>
      </c>
      <c r="F2373" s="5"/>
      <c r="G2373" s="59">
        <v>608</v>
      </c>
      <c r="H2373" s="71" t="str">
        <f t="shared" si="39"/>
        <v xml:space="preserve"> </v>
      </c>
      <c r="I2373" s="12">
        <v>66.282894736841996</v>
      </c>
      <c r="J2373" s="4">
        <v>59.210526315788996</v>
      </c>
      <c r="K2373" s="4">
        <v>22.368421052632002</v>
      </c>
      <c r="L2373" s="4">
        <v>30.921052631578998</v>
      </c>
      <c r="M2373" s="4">
        <v>19.243421052632002</v>
      </c>
      <c r="N2373" s="4">
        <v>8.2236842105260006</v>
      </c>
      <c r="O2373" s="4">
        <v>5.0986842105259997</v>
      </c>
      <c r="P2373" s="4">
        <v>26.315789473683999</v>
      </c>
      <c r="Q2373" s="4">
        <v>8.7171052631580004</v>
      </c>
      <c r="R2373" s="4">
        <v>18.256578947367998</v>
      </c>
      <c r="S2373" s="4">
        <v>6.9078947368419996</v>
      </c>
      <c r="T2373" s="4">
        <v>7.0723684210529996</v>
      </c>
      <c r="U2373" s="4">
        <v>1.151315789474</v>
      </c>
      <c r="V2373" s="4">
        <v>6.4144736842109999</v>
      </c>
      <c r="W2373" s="13">
        <v>0.98684210526299998</v>
      </c>
    </row>
    <row r="2374" spans="2:23" ht="24" x14ac:dyDescent="0.2">
      <c r="C2374" s="87"/>
      <c r="D2374" s="84"/>
      <c r="E2374" s="1" t="s">
        <v>92</v>
      </c>
      <c r="F2374" s="2"/>
      <c r="G2374" s="60">
        <v>1036</v>
      </c>
      <c r="H2374" s="72" t="str">
        <f t="shared" si="39"/>
        <v xml:space="preserve"> </v>
      </c>
      <c r="I2374" s="11">
        <v>70.463320463320002</v>
      </c>
      <c r="J2374" s="3">
        <v>59.266409266408999</v>
      </c>
      <c r="K2374" s="3">
        <v>19.884169884169999</v>
      </c>
      <c r="L2374" s="3">
        <v>31.081081081080999</v>
      </c>
      <c r="M2374" s="3">
        <v>19.980694980694999</v>
      </c>
      <c r="N2374" s="3">
        <v>6.6602316602320002</v>
      </c>
      <c r="O2374" s="3">
        <v>6.4671814671809997</v>
      </c>
      <c r="P2374" s="3">
        <v>29.054054054053999</v>
      </c>
      <c r="Q2374" s="3">
        <v>7.8185328185329999</v>
      </c>
      <c r="R2374" s="3">
        <v>16.795366795366999</v>
      </c>
      <c r="S2374" s="3">
        <v>7.2393822393820004</v>
      </c>
      <c r="T2374" s="3">
        <v>8.0115830115829993</v>
      </c>
      <c r="U2374" s="3">
        <v>1.640926640927</v>
      </c>
      <c r="V2374" s="3">
        <v>6.2741312741310002</v>
      </c>
      <c r="W2374" s="8">
        <v>1.640926640927</v>
      </c>
    </row>
    <row r="2375" spans="2:23" ht="24" x14ac:dyDescent="0.2">
      <c r="C2375" s="87"/>
      <c r="D2375" s="84"/>
      <c r="E2375" s="1" t="s">
        <v>93</v>
      </c>
      <c r="F2375" s="2"/>
      <c r="G2375" s="60">
        <v>567</v>
      </c>
      <c r="H2375" s="72" t="str">
        <f t="shared" si="39"/>
        <v xml:space="preserve"> </v>
      </c>
      <c r="I2375" s="11">
        <v>72.839506172840004</v>
      </c>
      <c r="J2375" s="3">
        <v>63.492063492062996</v>
      </c>
      <c r="K2375" s="3">
        <v>18.694885361552</v>
      </c>
      <c r="L2375" s="3">
        <v>31.040564373898</v>
      </c>
      <c r="M2375" s="3">
        <v>29.629629629629999</v>
      </c>
      <c r="N2375" s="3">
        <v>6.7019400352730001</v>
      </c>
      <c r="O2375" s="3">
        <v>8.2892416225750001</v>
      </c>
      <c r="P2375" s="3">
        <v>32.980599647265997</v>
      </c>
      <c r="Q2375" s="3">
        <v>7.0546737213400004</v>
      </c>
      <c r="R2375" s="3">
        <v>18.518518518518999</v>
      </c>
      <c r="S2375" s="3">
        <v>7.0546737213400004</v>
      </c>
      <c r="T2375" s="3">
        <v>9.347442680776</v>
      </c>
      <c r="U2375" s="3">
        <v>0.70546737213400001</v>
      </c>
      <c r="V2375" s="3">
        <v>4.5855379188710002</v>
      </c>
      <c r="W2375" s="8">
        <v>1.058201058201</v>
      </c>
    </row>
    <row r="2376" spans="2:23" x14ac:dyDescent="0.2">
      <c r="C2376" s="87"/>
      <c r="D2376" s="84"/>
      <c r="E2376" s="1" t="s">
        <v>94</v>
      </c>
      <c r="F2376" s="2"/>
      <c r="G2376" s="60">
        <v>224</v>
      </c>
      <c r="H2376" s="72" t="str">
        <f t="shared" si="39"/>
        <v xml:space="preserve"> </v>
      </c>
      <c r="I2376" s="11">
        <v>73.660714285713993</v>
      </c>
      <c r="J2376" s="3">
        <v>59.821428571429003</v>
      </c>
      <c r="K2376" s="3">
        <v>23.214285714286</v>
      </c>
      <c r="L2376" s="3">
        <v>40.625</v>
      </c>
      <c r="M2376" s="3">
        <v>28.571428571428999</v>
      </c>
      <c r="N2376" s="3">
        <v>8.0357142857140005</v>
      </c>
      <c r="O2376" s="3">
        <v>8.9285714285710007</v>
      </c>
      <c r="P2376" s="3">
        <v>33.482142857143003</v>
      </c>
      <c r="Q2376" s="3">
        <v>9.8214285714289993</v>
      </c>
      <c r="R2376" s="3">
        <v>14.732142857143</v>
      </c>
      <c r="S2376" s="3">
        <v>7.1428571428570002</v>
      </c>
      <c r="T2376" s="3">
        <v>8.0357142857140005</v>
      </c>
      <c r="U2376" s="3">
        <v>0.446428571429</v>
      </c>
      <c r="V2376" s="3">
        <v>4.4642857142860004</v>
      </c>
      <c r="W2376" s="8">
        <v>0.89285714285700002</v>
      </c>
    </row>
    <row r="2377" spans="2:23" x14ac:dyDescent="0.2">
      <c r="C2377" s="88" t="s">
        <v>95</v>
      </c>
      <c r="D2377" s="83" t="s">
        <v>17</v>
      </c>
      <c r="E2377" s="6" t="s">
        <v>96</v>
      </c>
      <c r="F2377" s="5"/>
      <c r="G2377" s="59">
        <v>308</v>
      </c>
      <c r="H2377" s="71" t="str">
        <f t="shared" si="39"/>
        <v xml:space="preserve"> </v>
      </c>
      <c r="I2377" s="12">
        <v>68.506493506493996</v>
      </c>
      <c r="J2377" s="4">
        <v>58.441558441558001</v>
      </c>
      <c r="K2377" s="4">
        <v>22.077922077922</v>
      </c>
      <c r="L2377" s="4">
        <v>36.038961038960998</v>
      </c>
      <c r="M2377" s="4">
        <v>23.051948051947999</v>
      </c>
      <c r="N2377" s="4">
        <v>5.1948051948050002</v>
      </c>
      <c r="O2377" s="4">
        <v>6.4935064935059996</v>
      </c>
      <c r="P2377" s="4">
        <v>26.623376623376998</v>
      </c>
      <c r="Q2377" s="4">
        <v>8.4415584415579996</v>
      </c>
      <c r="R2377" s="4">
        <v>15.584415584416</v>
      </c>
      <c r="S2377" s="4">
        <v>6.4935064935059996</v>
      </c>
      <c r="T2377" s="4">
        <v>6.4935064935059996</v>
      </c>
      <c r="U2377" s="4">
        <v>0.974025974026</v>
      </c>
      <c r="V2377" s="4">
        <v>6.4935064935059996</v>
      </c>
      <c r="W2377" s="13">
        <v>0.64935064935099995</v>
      </c>
    </row>
    <row r="2378" spans="2:23" x14ac:dyDescent="0.2">
      <c r="C2378" s="89"/>
      <c r="D2378" s="84"/>
      <c r="E2378" s="1" t="s">
        <v>97</v>
      </c>
      <c r="F2378" s="2"/>
      <c r="G2378" s="60">
        <v>728</v>
      </c>
      <c r="H2378" s="72" t="str">
        <f t="shared" si="39"/>
        <v xml:space="preserve"> </v>
      </c>
      <c r="I2378" s="11">
        <v>71.153846153846004</v>
      </c>
      <c r="J2378" s="3">
        <v>61.263736263736</v>
      </c>
      <c r="K2378" s="3">
        <v>19.642857142857</v>
      </c>
      <c r="L2378" s="3">
        <v>30.219780219779999</v>
      </c>
      <c r="M2378" s="3">
        <v>22.939560439560001</v>
      </c>
      <c r="N2378" s="3">
        <v>9.065934065934</v>
      </c>
      <c r="O2378" s="3">
        <v>8.1043956043960002</v>
      </c>
      <c r="P2378" s="3">
        <v>31.456043956043999</v>
      </c>
      <c r="Q2378" s="3">
        <v>8.5164835164839996</v>
      </c>
      <c r="R2378" s="3">
        <v>19.093406593407</v>
      </c>
      <c r="S2378" s="3">
        <v>8.6538461538460005</v>
      </c>
      <c r="T2378" s="3">
        <v>9.7527472527469996</v>
      </c>
      <c r="U2378" s="3">
        <v>1.785714285714</v>
      </c>
      <c r="V2378" s="3">
        <v>5.2197802197799996</v>
      </c>
      <c r="W2378" s="8">
        <v>1.5109890109890001</v>
      </c>
    </row>
    <row r="2379" spans="2:23" ht="24" x14ac:dyDescent="0.2">
      <c r="C2379" s="89"/>
      <c r="D2379" s="84"/>
      <c r="E2379" s="1" t="s">
        <v>98</v>
      </c>
      <c r="F2379" s="2"/>
      <c r="G2379" s="60">
        <v>474</v>
      </c>
      <c r="H2379" s="72" t="str">
        <f t="shared" si="39"/>
        <v xml:space="preserve"> </v>
      </c>
      <c r="I2379" s="11">
        <v>74.050632911392</v>
      </c>
      <c r="J2379" s="3">
        <v>62.236286919831002</v>
      </c>
      <c r="K2379" s="3">
        <v>20.042194092827</v>
      </c>
      <c r="L2379" s="3">
        <v>29.535864978903</v>
      </c>
      <c r="M2379" s="3">
        <v>22.573839662447</v>
      </c>
      <c r="N2379" s="3">
        <v>7.8059071729960001</v>
      </c>
      <c r="O2379" s="3">
        <v>4.8523206751050001</v>
      </c>
      <c r="P2379" s="3">
        <v>28.059071729957999</v>
      </c>
      <c r="Q2379" s="3">
        <v>7.5949367088609998</v>
      </c>
      <c r="R2379" s="3">
        <v>15.400843881857</v>
      </c>
      <c r="S2379" s="3">
        <v>7.3839662447260004</v>
      </c>
      <c r="T2379" s="3">
        <v>7.8059071729960001</v>
      </c>
      <c r="U2379" s="3">
        <v>0.42194092827000002</v>
      </c>
      <c r="V2379" s="3">
        <v>5.4852320675110002</v>
      </c>
      <c r="W2379" s="8">
        <v>0.84388185654000003</v>
      </c>
    </row>
    <row r="2380" spans="2:23" x14ac:dyDescent="0.2">
      <c r="C2380" s="89"/>
      <c r="D2380" s="84"/>
      <c r="E2380" s="1" t="s">
        <v>99</v>
      </c>
      <c r="F2380" s="2"/>
      <c r="G2380" s="60">
        <v>402</v>
      </c>
      <c r="H2380" s="72" t="str">
        <f t="shared" si="39"/>
        <v xml:space="preserve"> </v>
      </c>
      <c r="I2380" s="11">
        <v>67.910447761194007</v>
      </c>
      <c r="J2380" s="3">
        <v>58.706467661692002</v>
      </c>
      <c r="K2380" s="3">
        <v>23.383084577114001</v>
      </c>
      <c r="L2380" s="3">
        <v>31.592039800995</v>
      </c>
      <c r="M2380" s="3">
        <v>17.412935323383</v>
      </c>
      <c r="N2380" s="3">
        <v>6.9651741293529996</v>
      </c>
      <c r="O2380" s="3">
        <v>5.4726368159199996</v>
      </c>
      <c r="P2380" s="3">
        <v>29.850746268657002</v>
      </c>
      <c r="Q2380" s="3">
        <v>7.9601990049750002</v>
      </c>
      <c r="R2380" s="3">
        <v>18.407960199005</v>
      </c>
      <c r="S2380" s="3">
        <v>6.2189054726370001</v>
      </c>
      <c r="T2380" s="3">
        <v>7.2139303482589998</v>
      </c>
      <c r="U2380" s="3">
        <v>1.492537313433</v>
      </c>
      <c r="V2380" s="3">
        <v>6.4676616915420002</v>
      </c>
      <c r="W2380" s="8">
        <v>1.492537313433</v>
      </c>
    </row>
    <row r="2381" spans="2:23" x14ac:dyDescent="0.2">
      <c r="C2381" s="89"/>
      <c r="D2381" s="84"/>
      <c r="E2381" s="1" t="s">
        <v>100</v>
      </c>
      <c r="F2381" s="2"/>
      <c r="G2381" s="60">
        <v>231</v>
      </c>
      <c r="H2381" s="72" t="str">
        <f t="shared" si="39"/>
        <v xml:space="preserve"> </v>
      </c>
      <c r="I2381" s="11">
        <v>66.666666666666998</v>
      </c>
      <c r="J2381" s="3">
        <v>58.874458874459002</v>
      </c>
      <c r="K2381" s="3">
        <v>16.883116883117001</v>
      </c>
      <c r="L2381" s="3">
        <v>30.303030303029999</v>
      </c>
      <c r="M2381" s="3">
        <v>29.87012987013</v>
      </c>
      <c r="N2381" s="3">
        <v>5.6277056277059998</v>
      </c>
      <c r="O2381" s="3">
        <v>9.0909090909089993</v>
      </c>
      <c r="P2381" s="3">
        <v>29.004329004329001</v>
      </c>
      <c r="Q2381" s="3">
        <v>8.6580086580090008</v>
      </c>
      <c r="R2381" s="3">
        <v>14.718614718614999</v>
      </c>
      <c r="S2381" s="3">
        <v>6.0606060606060002</v>
      </c>
      <c r="T2381" s="3">
        <v>8.2251082251080003</v>
      </c>
      <c r="U2381" s="3">
        <v>1.298701298701</v>
      </c>
      <c r="V2381" s="3">
        <v>6.9264069264070001</v>
      </c>
      <c r="W2381" s="8">
        <v>2.5974025974030002</v>
      </c>
    </row>
    <row r="2382" spans="2:23" x14ac:dyDescent="0.2">
      <c r="C2382" s="90"/>
      <c r="D2382" s="85"/>
      <c r="E2382" s="29" t="s">
        <v>101</v>
      </c>
      <c r="F2382" s="28"/>
      <c r="G2382" s="61">
        <v>292</v>
      </c>
      <c r="H2382" s="73" t="str">
        <f t="shared" si="39"/>
        <v xml:space="preserve"> </v>
      </c>
      <c r="I2382" s="35">
        <v>69.863013698629999</v>
      </c>
      <c r="J2382" s="16">
        <v>59.931506849314999</v>
      </c>
      <c r="K2382" s="16">
        <v>20.890410958903999</v>
      </c>
      <c r="L2382" s="16">
        <v>37.328767123288003</v>
      </c>
      <c r="M2382" s="16">
        <v>24.657534246575</v>
      </c>
      <c r="N2382" s="16">
        <v>5.1369863013700003</v>
      </c>
      <c r="O2382" s="16">
        <v>6.8493150684930004</v>
      </c>
      <c r="P2382" s="16">
        <v>31.506849315067999</v>
      </c>
      <c r="Q2382" s="16">
        <v>6.8493150684930004</v>
      </c>
      <c r="R2382" s="16">
        <v>18.835616438355999</v>
      </c>
      <c r="S2382" s="16">
        <v>5.4794520547949999</v>
      </c>
      <c r="T2382" s="16">
        <v>7.1917808219179999</v>
      </c>
      <c r="U2382" s="16">
        <v>0.68493150684899995</v>
      </c>
      <c r="V2382" s="16">
        <v>4.7945205479449999</v>
      </c>
      <c r="W2382" s="36">
        <v>0.68493150684899995</v>
      </c>
    </row>
    <row r="2383" spans="2:23" x14ac:dyDescent="0.2">
      <c r="G2383" s="62"/>
      <c r="H2383" s="74"/>
    </row>
    <row r="2384" spans="2:23" x14ac:dyDescent="0.2">
      <c r="B2384" s="25" t="str">
        <f xml:space="preserve"> HYPERLINK("#'目次'!B27", "[21]")</f>
        <v>[21]</v>
      </c>
      <c r="C2384" s="17" t="s">
        <v>227</v>
      </c>
      <c r="G2384" s="62"/>
      <c r="H2384" s="74"/>
    </row>
    <row r="2385" spans="3:12" x14ac:dyDescent="0.2">
      <c r="G2385" s="62"/>
      <c r="H2385" s="74"/>
    </row>
    <row r="2386" spans="3:12" x14ac:dyDescent="0.2">
      <c r="G2386" s="62"/>
      <c r="H2386" s="74"/>
    </row>
    <row r="2387" spans="3:12" x14ac:dyDescent="0.2">
      <c r="C2387" s="17" t="s">
        <v>12</v>
      </c>
      <c r="G2387" s="62"/>
      <c r="H2387" s="74"/>
    </row>
    <row r="2388" spans="3:12" ht="24" x14ac:dyDescent="0.2">
      <c r="C2388" s="91"/>
      <c r="D2388" s="92"/>
      <c r="E2388" s="92"/>
      <c r="F2388" s="92"/>
      <c r="G2388" s="56" t="s">
        <v>13</v>
      </c>
      <c r="H2388" s="68"/>
      <c r="I2388" s="22" t="s">
        <v>228</v>
      </c>
      <c r="J2388" s="10" t="s">
        <v>229</v>
      </c>
      <c r="K2388" s="10" t="s">
        <v>230</v>
      </c>
      <c r="L2388" s="23" t="s">
        <v>32</v>
      </c>
    </row>
    <row r="2389" spans="3:12" x14ac:dyDescent="0.2">
      <c r="C2389" s="93"/>
      <c r="D2389" s="94"/>
      <c r="E2389" s="94"/>
      <c r="F2389" s="94"/>
      <c r="G2389" s="57"/>
      <c r="H2389" s="69"/>
      <c r="I2389" s="26"/>
      <c r="J2389" s="9"/>
      <c r="K2389" s="9"/>
      <c r="L2389" s="24"/>
    </row>
    <row r="2390" spans="3:12" x14ac:dyDescent="0.2">
      <c r="C2390" s="31"/>
      <c r="D2390" s="33"/>
      <c r="E2390" s="32" t="s">
        <v>13</v>
      </c>
      <c r="F2390" s="30"/>
      <c r="G2390" s="58">
        <v>2435</v>
      </c>
      <c r="H2390" s="70" t="str">
        <f t="shared" ref="H2390:H2453" si="40">IF(G2390&lt;49,"*"," ")</f>
        <v xml:space="preserve"> </v>
      </c>
      <c r="I2390" s="15">
        <v>62.792607802874997</v>
      </c>
      <c r="J2390" s="15">
        <v>18.069815195072</v>
      </c>
      <c r="K2390" s="15">
        <v>17.084188911704</v>
      </c>
      <c r="L2390" s="34">
        <v>2.0533880903489998</v>
      </c>
    </row>
    <row r="2391" spans="3:12" x14ac:dyDescent="0.2">
      <c r="C2391" s="86" t="s">
        <v>16</v>
      </c>
      <c r="D2391" s="83" t="s">
        <v>17</v>
      </c>
      <c r="E2391" s="6" t="s">
        <v>14</v>
      </c>
      <c r="F2391" s="5"/>
      <c r="G2391" s="59">
        <v>1188</v>
      </c>
      <c r="H2391" s="71" t="str">
        <f t="shared" si="40"/>
        <v xml:space="preserve"> </v>
      </c>
      <c r="I2391" s="12">
        <v>69.023569023568996</v>
      </c>
      <c r="J2391" s="4">
        <v>18.097643097643001</v>
      </c>
      <c r="K2391" s="4">
        <v>10.774410774411001</v>
      </c>
      <c r="L2391" s="13">
        <v>2.1043771043769999</v>
      </c>
    </row>
    <row r="2392" spans="3:12" x14ac:dyDescent="0.2">
      <c r="C2392" s="87"/>
      <c r="D2392" s="84"/>
      <c r="E2392" s="1" t="s">
        <v>15</v>
      </c>
      <c r="F2392" s="2"/>
      <c r="G2392" s="60">
        <v>1247</v>
      </c>
      <c r="H2392" s="72" t="str">
        <f t="shared" si="40"/>
        <v xml:space="preserve"> </v>
      </c>
      <c r="I2392" s="11">
        <v>56.856455493184001</v>
      </c>
      <c r="J2392" s="3">
        <v>18.043303929431001</v>
      </c>
      <c r="K2392" s="3">
        <v>23.095429029670999</v>
      </c>
      <c r="L2392" s="8">
        <v>2.0048115477150001</v>
      </c>
    </row>
    <row r="2393" spans="3:12" x14ac:dyDescent="0.2">
      <c r="C2393" s="88" t="s">
        <v>18</v>
      </c>
      <c r="D2393" s="88" t="s">
        <v>19</v>
      </c>
      <c r="E2393" s="6" t="s">
        <v>20</v>
      </c>
      <c r="F2393" s="5"/>
      <c r="G2393" s="59">
        <v>386</v>
      </c>
      <c r="H2393" s="71" t="str">
        <f t="shared" si="40"/>
        <v xml:space="preserve"> </v>
      </c>
      <c r="I2393" s="12">
        <v>80.829015544040999</v>
      </c>
      <c r="J2393" s="4">
        <v>13.989637305699</v>
      </c>
      <c r="K2393" s="4">
        <v>4.40414507772</v>
      </c>
      <c r="L2393" s="13">
        <v>0.77720207253899998</v>
      </c>
    </row>
    <row r="2394" spans="3:12" x14ac:dyDescent="0.2">
      <c r="C2394" s="87"/>
      <c r="D2394" s="89"/>
      <c r="E2394" s="1" t="s">
        <v>21</v>
      </c>
      <c r="F2394" s="2"/>
      <c r="G2394" s="60">
        <v>484</v>
      </c>
      <c r="H2394" s="72" t="str">
        <f t="shared" si="40"/>
        <v xml:space="preserve"> </v>
      </c>
      <c r="I2394" s="11">
        <v>74.793388429752</v>
      </c>
      <c r="J2394" s="3">
        <v>15.702479338843</v>
      </c>
      <c r="K2394" s="3">
        <v>8.6776859504130002</v>
      </c>
      <c r="L2394" s="8">
        <v>0.82644628099200002</v>
      </c>
    </row>
    <row r="2395" spans="3:12" x14ac:dyDescent="0.2">
      <c r="C2395" s="87"/>
      <c r="D2395" s="89"/>
      <c r="E2395" s="1" t="s">
        <v>22</v>
      </c>
      <c r="F2395" s="2"/>
      <c r="G2395" s="60">
        <v>626</v>
      </c>
      <c r="H2395" s="72" t="str">
        <f t="shared" si="40"/>
        <v xml:space="preserve"> </v>
      </c>
      <c r="I2395" s="11">
        <v>69.169329073482004</v>
      </c>
      <c r="J2395" s="3">
        <v>19.169329073482</v>
      </c>
      <c r="K2395" s="3">
        <v>9.9041533546329994</v>
      </c>
      <c r="L2395" s="8">
        <v>1.757188498403</v>
      </c>
    </row>
    <row r="2396" spans="3:12" x14ac:dyDescent="0.2">
      <c r="C2396" s="87"/>
      <c r="D2396" s="89"/>
      <c r="E2396" s="1" t="s">
        <v>23</v>
      </c>
      <c r="F2396" s="2"/>
      <c r="G2396" s="60">
        <v>400</v>
      </c>
      <c r="H2396" s="72" t="str">
        <f t="shared" si="40"/>
        <v xml:space="preserve"> </v>
      </c>
      <c r="I2396" s="11">
        <v>55</v>
      </c>
      <c r="J2396" s="3">
        <v>21.75</v>
      </c>
      <c r="K2396" s="3">
        <v>21</v>
      </c>
      <c r="L2396" s="8">
        <v>2.25</v>
      </c>
    </row>
    <row r="2397" spans="3:12" x14ac:dyDescent="0.2">
      <c r="C2397" s="87"/>
      <c r="D2397" s="89"/>
      <c r="E2397" s="1" t="s">
        <v>24</v>
      </c>
      <c r="F2397" s="2"/>
      <c r="G2397" s="60">
        <v>539</v>
      </c>
      <c r="H2397" s="72" t="str">
        <f t="shared" si="40"/>
        <v xml:space="preserve"> </v>
      </c>
      <c r="I2397" s="11">
        <v>37.476808905379997</v>
      </c>
      <c r="J2397" s="3">
        <v>19.109461966605</v>
      </c>
      <c r="K2397" s="3">
        <v>39.146567717996</v>
      </c>
      <c r="L2397" s="8">
        <v>4.2671614100189998</v>
      </c>
    </row>
    <row r="2398" spans="3:12" x14ac:dyDescent="0.2">
      <c r="C2398" s="87"/>
      <c r="D2398" s="89"/>
      <c r="E2398" s="1" t="s">
        <v>25</v>
      </c>
      <c r="F2398" s="2"/>
      <c r="G2398" s="60">
        <v>2049</v>
      </c>
      <c r="H2398" s="72" t="str">
        <f t="shared" si="40"/>
        <v xml:space="preserve"> </v>
      </c>
      <c r="I2398" s="11">
        <v>59.394826744753999</v>
      </c>
      <c r="J2398" s="3">
        <v>18.838457784285001</v>
      </c>
      <c r="K2398" s="3">
        <v>19.472913616397999</v>
      </c>
      <c r="L2398" s="8">
        <v>2.2938018545630001</v>
      </c>
    </row>
    <row r="2399" spans="3:12" x14ac:dyDescent="0.2">
      <c r="C2399" s="87"/>
      <c r="D2399" s="89"/>
      <c r="E2399" s="1" t="s">
        <v>26</v>
      </c>
      <c r="F2399" s="2"/>
      <c r="G2399" s="60">
        <v>939</v>
      </c>
      <c r="H2399" s="72" t="str">
        <f t="shared" si="40"/>
        <v xml:space="preserve"> </v>
      </c>
      <c r="I2399" s="11">
        <v>44.941427050053001</v>
      </c>
      <c r="J2399" s="3">
        <v>20.234291799787002</v>
      </c>
      <c r="K2399" s="3">
        <v>31.416400425985</v>
      </c>
      <c r="L2399" s="8">
        <v>3.407880724175</v>
      </c>
    </row>
    <row r="2400" spans="3:12" x14ac:dyDescent="0.2">
      <c r="C2400" s="87"/>
      <c r="D2400" s="88" t="s">
        <v>14</v>
      </c>
      <c r="E2400" s="6" t="s">
        <v>20</v>
      </c>
      <c r="F2400" s="5"/>
      <c r="G2400" s="59">
        <v>204</v>
      </c>
      <c r="H2400" s="71" t="str">
        <f t="shared" si="40"/>
        <v xml:space="preserve"> </v>
      </c>
      <c r="I2400" s="12">
        <v>81.372549019608002</v>
      </c>
      <c r="J2400" s="4">
        <v>13.235294117646999</v>
      </c>
      <c r="K2400" s="4">
        <v>4.4117647058819998</v>
      </c>
      <c r="L2400" s="13">
        <v>0.98039215686299996</v>
      </c>
    </row>
    <row r="2401" spans="3:12" x14ac:dyDescent="0.2">
      <c r="C2401" s="87"/>
      <c r="D2401" s="89"/>
      <c r="E2401" s="1" t="s">
        <v>21</v>
      </c>
      <c r="F2401" s="2"/>
      <c r="G2401" s="60">
        <v>254</v>
      </c>
      <c r="H2401" s="72" t="str">
        <f t="shared" si="40"/>
        <v xml:space="preserve"> </v>
      </c>
      <c r="I2401" s="11">
        <v>77.952755905512007</v>
      </c>
      <c r="J2401" s="3">
        <v>16.141732283465</v>
      </c>
      <c r="K2401" s="3">
        <v>5.1181102362199997</v>
      </c>
      <c r="L2401" s="8">
        <v>0.78740157480299999</v>
      </c>
    </row>
    <row r="2402" spans="3:12" x14ac:dyDescent="0.2">
      <c r="C2402" s="87"/>
      <c r="D2402" s="89"/>
      <c r="E2402" s="1" t="s">
        <v>22</v>
      </c>
      <c r="F2402" s="2"/>
      <c r="G2402" s="60">
        <v>311</v>
      </c>
      <c r="H2402" s="72" t="str">
        <f t="shared" si="40"/>
        <v xml:space="preserve"> </v>
      </c>
      <c r="I2402" s="11">
        <v>74.598070739549996</v>
      </c>
      <c r="J2402" s="3">
        <v>17.041800643087001</v>
      </c>
      <c r="K2402" s="3">
        <v>6.7524115755630003</v>
      </c>
      <c r="L2402" s="8">
        <v>1.6077170418010001</v>
      </c>
    </row>
    <row r="2403" spans="3:12" x14ac:dyDescent="0.2">
      <c r="C2403" s="87"/>
      <c r="D2403" s="89"/>
      <c r="E2403" s="1" t="s">
        <v>23</v>
      </c>
      <c r="F2403" s="2"/>
      <c r="G2403" s="60">
        <v>202</v>
      </c>
      <c r="H2403" s="72" t="str">
        <f t="shared" si="40"/>
        <v xml:space="preserve"> </v>
      </c>
      <c r="I2403" s="11">
        <v>59.900990099010002</v>
      </c>
      <c r="J2403" s="3">
        <v>21.287128712870999</v>
      </c>
      <c r="K2403" s="3">
        <v>16.336633663366001</v>
      </c>
      <c r="L2403" s="8">
        <v>2.4752475247520001</v>
      </c>
    </row>
    <row r="2404" spans="3:12" x14ac:dyDescent="0.2">
      <c r="C2404" s="87"/>
      <c r="D2404" s="89"/>
      <c r="E2404" s="1" t="s">
        <v>24</v>
      </c>
      <c r="F2404" s="2"/>
      <c r="G2404" s="60">
        <v>217</v>
      </c>
      <c r="H2404" s="72" t="str">
        <f t="shared" si="40"/>
        <v xml:space="preserve"> </v>
      </c>
      <c r="I2404" s="11">
        <v>47.465437788018001</v>
      </c>
      <c r="J2404" s="3">
        <v>23.502304147465001</v>
      </c>
      <c r="K2404" s="3">
        <v>23.963133640553</v>
      </c>
      <c r="L2404" s="8">
        <v>5.0691244239630002</v>
      </c>
    </row>
    <row r="2405" spans="3:12" x14ac:dyDescent="0.2">
      <c r="C2405" s="87"/>
      <c r="D2405" s="89"/>
      <c r="E2405" s="1" t="s">
        <v>25</v>
      </c>
      <c r="F2405" s="2"/>
      <c r="G2405" s="60">
        <v>984</v>
      </c>
      <c r="H2405" s="72" t="str">
        <f t="shared" si="40"/>
        <v xml:space="preserve"> </v>
      </c>
      <c r="I2405" s="11">
        <v>66.463414634146005</v>
      </c>
      <c r="J2405" s="3">
        <v>19.105691056910999</v>
      </c>
      <c r="K2405" s="3">
        <v>12.093495934959</v>
      </c>
      <c r="L2405" s="8">
        <v>2.3373983739840001</v>
      </c>
    </row>
    <row r="2406" spans="3:12" x14ac:dyDescent="0.2">
      <c r="C2406" s="87"/>
      <c r="D2406" s="89"/>
      <c r="E2406" s="1" t="s">
        <v>26</v>
      </c>
      <c r="F2406" s="2"/>
      <c r="G2406" s="60">
        <v>419</v>
      </c>
      <c r="H2406" s="72" t="str">
        <f t="shared" si="40"/>
        <v xml:space="preserve"> </v>
      </c>
      <c r="I2406" s="11">
        <v>53.460620525060001</v>
      </c>
      <c r="J2406" s="3">
        <v>22.434367541766001</v>
      </c>
      <c r="K2406" s="3">
        <v>20.286396181383999</v>
      </c>
      <c r="L2406" s="8">
        <v>3.8186157517899999</v>
      </c>
    </row>
    <row r="2407" spans="3:12" x14ac:dyDescent="0.2">
      <c r="C2407" s="87"/>
      <c r="D2407" s="88" t="s">
        <v>15</v>
      </c>
      <c r="E2407" s="6" t="s">
        <v>20</v>
      </c>
      <c r="F2407" s="5"/>
      <c r="G2407" s="59">
        <v>182</v>
      </c>
      <c r="H2407" s="71" t="str">
        <f t="shared" si="40"/>
        <v xml:space="preserve"> </v>
      </c>
      <c r="I2407" s="12">
        <v>80.219780219780006</v>
      </c>
      <c r="J2407" s="4">
        <v>14.835164835164999</v>
      </c>
      <c r="K2407" s="4">
        <v>4.3956043956039998</v>
      </c>
      <c r="L2407" s="13">
        <v>0.54945054945100003</v>
      </c>
    </row>
    <row r="2408" spans="3:12" x14ac:dyDescent="0.2">
      <c r="C2408" s="87"/>
      <c r="D2408" s="89"/>
      <c r="E2408" s="1" t="s">
        <v>21</v>
      </c>
      <c r="F2408" s="2"/>
      <c r="G2408" s="60">
        <v>230</v>
      </c>
      <c r="H2408" s="72" t="str">
        <f t="shared" si="40"/>
        <v xml:space="preserve"> </v>
      </c>
      <c r="I2408" s="11">
        <v>71.304347826086996</v>
      </c>
      <c r="J2408" s="3">
        <v>15.217391304348</v>
      </c>
      <c r="K2408" s="3">
        <v>12.608695652173999</v>
      </c>
      <c r="L2408" s="8">
        <v>0.86956521739100001</v>
      </c>
    </row>
    <row r="2409" spans="3:12" x14ac:dyDescent="0.2">
      <c r="C2409" s="87"/>
      <c r="D2409" s="89"/>
      <c r="E2409" s="1" t="s">
        <v>22</v>
      </c>
      <c r="F2409" s="2"/>
      <c r="G2409" s="60">
        <v>315</v>
      </c>
      <c r="H2409" s="72" t="str">
        <f t="shared" si="40"/>
        <v xml:space="preserve"> </v>
      </c>
      <c r="I2409" s="11">
        <v>63.809523809524002</v>
      </c>
      <c r="J2409" s="3">
        <v>21.269841269840999</v>
      </c>
      <c r="K2409" s="3">
        <v>13.015873015873</v>
      </c>
      <c r="L2409" s="8">
        <v>1.9047619047619999</v>
      </c>
    </row>
    <row r="2410" spans="3:12" x14ac:dyDescent="0.2">
      <c r="C2410" s="87"/>
      <c r="D2410" s="89"/>
      <c r="E2410" s="1" t="s">
        <v>23</v>
      </c>
      <c r="F2410" s="2"/>
      <c r="G2410" s="60">
        <v>198</v>
      </c>
      <c r="H2410" s="72" t="str">
        <f t="shared" si="40"/>
        <v xml:space="preserve"> </v>
      </c>
      <c r="I2410" s="11">
        <v>50</v>
      </c>
      <c r="J2410" s="3">
        <v>22.222222222222001</v>
      </c>
      <c r="K2410" s="3">
        <v>25.757575757575999</v>
      </c>
      <c r="L2410" s="8">
        <v>2.0202020202019999</v>
      </c>
    </row>
    <row r="2411" spans="3:12" x14ac:dyDescent="0.2">
      <c r="C2411" s="87"/>
      <c r="D2411" s="89"/>
      <c r="E2411" s="1" t="s">
        <v>24</v>
      </c>
      <c r="F2411" s="2"/>
      <c r="G2411" s="60">
        <v>322</v>
      </c>
      <c r="H2411" s="72" t="str">
        <f t="shared" si="40"/>
        <v xml:space="preserve"> </v>
      </c>
      <c r="I2411" s="11">
        <v>30.745341614907002</v>
      </c>
      <c r="J2411" s="3">
        <v>16.149068322981002</v>
      </c>
      <c r="K2411" s="3">
        <v>49.378881987577998</v>
      </c>
      <c r="L2411" s="8">
        <v>3.7267080745340002</v>
      </c>
    </row>
    <row r="2412" spans="3:12" x14ac:dyDescent="0.2">
      <c r="C2412" s="87"/>
      <c r="D2412" s="89"/>
      <c r="E2412" s="1" t="s">
        <v>25</v>
      </c>
      <c r="F2412" s="2"/>
      <c r="G2412" s="60">
        <v>1065</v>
      </c>
      <c r="H2412" s="72" t="str">
        <f t="shared" si="40"/>
        <v xml:space="preserve"> </v>
      </c>
      <c r="I2412" s="11">
        <v>52.863849765258003</v>
      </c>
      <c r="J2412" s="3">
        <v>18.591549295775</v>
      </c>
      <c r="K2412" s="3">
        <v>26.291079812206998</v>
      </c>
      <c r="L2412" s="8">
        <v>2.253521126761</v>
      </c>
    </row>
    <row r="2413" spans="3:12" x14ac:dyDescent="0.2">
      <c r="C2413" s="87"/>
      <c r="D2413" s="89"/>
      <c r="E2413" s="1" t="s">
        <v>26</v>
      </c>
      <c r="F2413" s="2"/>
      <c r="G2413" s="60">
        <v>520</v>
      </c>
      <c r="H2413" s="72" t="str">
        <f t="shared" si="40"/>
        <v xml:space="preserve"> </v>
      </c>
      <c r="I2413" s="11">
        <v>38.076923076923002</v>
      </c>
      <c r="J2413" s="3">
        <v>18.461538461538002</v>
      </c>
      <c r="K2413" s="3">
        <v>40.384615384615003</v>
      </c>
      <c r="L2413" s="8">
        <v>3.0769230769229998</v>
      </c>
    </row>
    <row r="2414" spans="3:12" x14ac:dyDescent="0.2">
      <c r="C2414" s="88" t="s">
        <v>27</v>
      </c>
      <c r="D2414" s="88" t="s">
        <v>19</v>
      </c>
      <c r="E2414" s="6" t="s">
        <v>28</v>
      </c>
      <c r="F2414" s="5"/>
      <c r="G2414" s="59">
        <v>147</v>
      </c>
      <c r="H2414" s="71" t="str">
        <f t="shared" si="40"/>
        <v xml:space="preserve"> </v>
      </c>
      <c r="I2414" s="12">
        <v>66.666666666666998</v>
      </c>
      <c r="J2414" s="4">
        <v>14.285714285714</v>
      </c>
      <c r="K2414" s="4">
        <v>17.687074829932001</v>
      </c>
      <c r="L2414" s="13">
        <v>1.360544217687</v>
      </c>
    </row>
    <row r="2415" spans="3:12" ht="24" x14ac:dyDescent="0.2">
      <c r="C2415" s="87"/>
      <c r="D2415" s="89"/>
      <c r="E2415" s="1" t="s">
        <v>29</v>
      </c>
      <c r="F2415" s="2"/>
      <c r="G2415" s="60">
        <v>1706</v>
      </c>
      <c r="H2415" s="72" t="str">
        <f t="shared" si="40"/>
        <v xml:space="preserve"> </v>
      </c>
      <c r="I2415" s="11">
        <v>67.233294255569007</v>
      </c>
      <c r="J2415" s="3">
        <v>17.760844079719</v>
      </c>
      <c r="K2415" s="3">
        <v>13.012895662368001</v>
      </c>
      <c r="L2415" s="8">
        <v>1.992966002345</v>
      </c>
    </row>
    <row r="2416" spans="3:12" ht="24" x14ac:dyDescent="0.2">
      <c r="C2416" s="87"/>
      <c r="D2416" s="89"/>
      <c r="E2416" s="1" t="s">
        <v>30</v>
      </c>
      <c r="F2416" s="2"/>
      <c r="G2416" s="60">
        <v>137</v>
      </c>
      <c r="H2416" s="72" t="str">
        <f t="shared" si="40"/>
        <v xml:space="preserve"> </v>
      </c>
      <c r="I2416" s="11">
        <v>67.883211678831998</v>
      </c>
      <c r="J2416" s="3">
        <v>16.058394160584001</v>
      </c>
      <c r="K2416" s="3">
        <v>13.868613138685999</v>
      </c>
      <c r="L2416" s="8">
        <v>2.1897810218979998</v>
      </c>
    </row>
    <row r="2417" spans="3:12" ht="24" x14ac:dyDescent="0.2">
      <c r="C2417" s="87"/>
      <c r="D2417" s="89"/>
      <c r="E2417" s="1" t="s">
        <v>31</v>
      </c>
      <c r="F2417" s="2"/>
      <c r="G2417" s="60">
        <v>440</v>
      </c>
      <c r="H2417" s="72" t="str">
        <f t="shared" si="40"/>
        <v xml:space="preserve"> </v>
      </c>
      <c r="I2417" s="11">
        <v>42.727272727272997</v>
      </c>
      <c r="J2417" s="3">
        <v>21.136363636363999</v>
      </c>
      <c r="K2417" s="3">
        <v>33.863636363635997</v>
      </c>
      <c r="L2417" s="8">
        <v>2.2727272727269998</v>
      </c>
    </row>
    <row r="2418" spans="3:12" x14ac:dyDescent="0.2">
      <c r="C2418" s="87"/>
      <c r="D2418" s="89"/>
      <c r="E2418" s="1" t="s">
        <v>32</v>
      </c>
      <c r="F2418" s="2"/>
      <c r="G2418" s="60">
        <v>5</v>
      </c>
      <c r="H2418" s="72" t="str">
        <f t="shared" si="40"/>
        <v>*</v>
      </c>
      <c r="I2418" s="11">
        <v>60</v>
      </c>
      <c r="J2418" s="3">
        <v>20</v>
      </c>
      <c r="K2418" s="7">
        <v>0</v>
      </c>
      <c r="L2418" s="8">
        <v>20</v>
      </c>
    </row>
    <row r="2419" spans="3:12" x14ac:dyDescent="0.2">
      <c r="C2419" s="87"/>
      <c r="D2419" s="88" t="s">
        <v>14</v>
      </c>
      <c r="E2419" s="6" t="s">
        <v>28</v>
      </c>
      <c r="F2419" s="5"/>
      <c r="G2419" s="59">
        <v>95</v>
      </c>
      <c r="H2419" s="71" t="str">
        <f t="shared" si="40"/>
        <v xml:space="preserve"> </v>
      </c>
      <c r="I2419" s="12">
        <v>69.473684210526002</v>
      </c>
      <c r="J2419" s="4">
        <v>13.684210526316001</v>
      </c>
      <c r="K2419" s="4">
        <v>15.789473684211</v>
      </c>
      <c r="L2419" s="13">
        <v>1.052631578947</v>
      </c>
    </row>
    <row r="2420" spans="3:12" ht="24" x14ac:dyDescent="0.2">
      <c r="C2420" s="87"/>
      <c r="D2420" s="89"/>
      <c r="E2420" s="1" t="s">
        <v>29</v>
      </c>
      <c r="F2420" s="2"/>
      <c r="G2420" s="60">
        <v>953</v>
      </c>
      <c r="H2420" s="72" t="str">
        <f t="shared" si="40"/>
        <v xml:space="preserve"> </v>
      </c>
      <c r="I2420" s="11">
        <v>69.779643231899001</v>
      </c>
      <c r="J2420" s="3">
        <v>17.628541448059</v>
      </c>
      <c r="K2420" s="3">
        <v>10.493179433368001</v>
      </c>
      <c r="L2420" s="8">
        <v>2.0986358866739998</v>
      </c>
    </row>
    <row r="2421" spans="3:12" ht="24" x14ac:dyDescent="0.2">
      <c r="C2421" s="87"/>
      <c r="D2421" s="89"/>
      <c r="E2421" s="1" t="s">
        <v>30</v>
      </c>
      <c r="F2421" s="2"/>
      <c r="G2421" s="60">
        <v>60</v>
      </c>
      <c r="H2421" s="72" t="str">
        <f t="shared" si="40"/>
        <v xml:space="preserve"> </v>
      </c>
      <c r="I2421" s="11">
        <v>71.666666666666998</v>
      </c>
      <c r="J2421" s="3">
        <v>18.333333333333002</v>
      </c>
      <c r="K2421" s="3">
        <v>6.666666666667</v>
      </c>
      <c r="L2421" s="8">
        <v>3.333333333333</v>
      </c>
    </row>
    <row r="2422" spans="3:12" ht="24" x14ac:dyDescent="0.2">
      <c r="C2422" s="87"/>
      <c r="D2422" s="89"/>
      <c r="E2422" s="1" t="s">
        <v>31</v>
      </c>
      <c r="F2422" s="2"/>
      <c r="G2422" s="60">
        <v>77</v>
      </c>
      <c r="H2422" s="72" t="str">
        <f t="shared" si="40"/>
        <v xml:space="preserve"> </v>
      </c>
      <c r="I2422" s="11">
        <v>57.142857142856997</v>
      </c>
      <c r="J2422" s="3">
        <v>28.571428571428999</v>
      </c>
      <c r="K2422" s="3">
        <v>11.688311688312</v>
      </c>
      <c r="L2422" s="8">
        <v>2.5974025974030002</v>
      </c>
    </row>
    <row r="2423" spans="3:12" x14ac:dyDescent="0.2">
      <c r="C2423" s="87"/>
      <c r="D2423" s="89"/>
      <c r="E2423" s="1" t="s">
        <v>32</v>
      </c>
      <c r="F2423" s="2"/>
      <c r="G2423" s="60">
        <v>3</v>
      </c>
      <c r="H2423" s="72" t="str">
        <f t="shared" si="40"/>
        <v>*</v>
      </c>
      <c r="I2423" s="11">
        <v>66.666666666666998</v>
      </c>
      <c r="J2423" s="3">
        <v>33.333333333333002</v>
      </c>
      <c r="K2423" s="7">
        <v>0</v>
      </c>
      <c r="L2423" s="14">
        <v>0</v>
      </c>
    </row>
    <row r="2424" spans="3:12" x14ac:dyDescent="0.2">
      <c r="C2424" s="87"/>
      <c r="D2424" s="88" t="s">
        <v>15</v>
      </c>
      <c r="E2424" s="6" t="s">
        <v>28</v>
      </c>
      <c r="F2424" s="5"/>
      <c r="G2424" s="59">
        <v>52</v>
      </c>
      <c r="H2424" s="71" t="str">
        <f t="shared" si="40"/>
        <v xml:space="preserve"> </v>
      </c>
      <c r="I2424" s="12">
        <v>61.538461538462002</v>
      </c>
      <c r="J2424" s="4">
        <v>15.384615384615</v>
      </c>
      <c r="K2424" s="4">
        <v>21.153846153846001</v>
      </c>
      <c r="L2424" s="13">
        <v>1.923076923077</v>
      </c>
    </row>
    <row r="2425" spans="3:12" ht="24" x14ac:dyDescent="0.2">
      <c r="C2425" s="87"/>
      <c r="D2425" s="89"/>
      <c r="E2425" s="1" t="s">
        <v>29</v>
      </c>
      <c r="F2425" s="2"/>
      <c r="G2425" s="60">
        <v>753</v>
      </c>
      <c r="H2425" s="72" t="str">
        <f t="shared" si="40"/>
        <v xml:space="preserve"> </v>
      </c>
      <c r="I2425" s="11">
        <v>64.010624169986997</v>
      </c>
      <c r="J2425" s="3">
        <v>17.928286852589999</v>
      </c>
      <c r="K2425" s="3">
        <v>16.201859229747999</v>
      </c>
      <c r="L2425" s="8">
        <v>1.859229747676</v>
      </c>
    </row>
    <row r="2426" spans="3:12" ht="24" x14ac:dyDescent="0.2">
      <c r="C2426" s="87"/>
      <c r="D2426" s="89"/>
      <c r="E2426" s="1" t="s">
        <v>30</v>
      </c>
      <c r="F2426" s="2"/>
      <c r="G2426" s="60">
        <v>77</v>
      </c>
      <c r="H2426" s="72" t="str">
        <f t="shared" si="40"/>
        <v xml:space="preserve"> </v>
      </c>
      <c r="I2426" s="11">
        <v>64.935064935065</v>
      </c>
      <c r="J2426" s="3">
        <v>14.285714285714</v>
      </c>
      <c r="K2426" s="3">
        <v>19.480519480519</v>
      </c>
      <c r="L2426" s="8">
        <v>1.298701298701</v>
      </c>
    </row>
    <row r="2427" spans="3:12" ht="24" x14ac:dyDescent="0.2">
      <c r="C2427" s="87"/>
      <c r="D2427" s="89"/>
      <c r="E2427" s="1" t="s">
        <v>31</v>
      </c>
      <c r="F2427" s="2"/>
      <c r="G2427" s="60">
        <v>363</v>
      </c>
      <c r="H2427" s="72" t="str">
        <f t="shared" si="40"/>
        <v xml:space="preserve"> </v>
      </c>
      <c r="I2427" s="11">
        <v>39.669421487603003</v>
      </c>
      <c r="J2427" s="3">
        <v>19.559228650137999</v>
      </c>
      <c r="K2427" s="3">
        <v>38.567493112948</v>
      </c>
      <c r="L2427" s="8">
        <v>2.203856749311</v>
      </c>
    </row>
    <row r="2428" spans="3:12" x14ac:dyDescent="0.2">
      <c r="C2428" s="87"/>
      <c r="D2428" s="89"/>
      <c r="E2428" s="1" t="s">
        <v>32</v>
      </c>
      <c r="F2428" s="2"/>
      <c r="G2428" s="60">
        <v>2</v>
      </c>
      <c r="H2428" s="72" t="str">
        <f t="shared" si="40"/>
        <v>*</v>
      </c>
      <c r="I2428" s="11">
        <v>50</v>
      </c>
      <c r="J2428" s="7">
        <v>0</v>
      </c>
      <c r="K2428" s="7">
        <v>0</v>
      </c>
      <c r="L2428" s="8">
        <v>50</v>
      </c>
    </row>
    <row r="2429" spans="3:12" x14ac:dyDescent="0.2">
      <c r="C2429" s="88" t="s">
        <v>33</v>
      </c>
      <c r="D2429" s="83" t="s">
        <v>17</v>
      </c>
      <c r="E2429" s="6" t="s">
        <v>34</v>
      </c>
      <c r="F2429" s="5"/>
      <c r="G2429" s="59">
        <v>341</v>
      </c>
      <c r="H2429" s="71" t="str">
        <f t="shared" si="40"/>
        <v xml:space="preserve"> </v>
      </c>
      <c r="I2429" s="12">
        <v>52.492668621701</v>
      </c>
      <c r="J2429" s="4">
        <v>17.595307917888999</v>
      </c>
      <c r="K2429" s="4">
        <v>24.633431085043998</v>
      </c>
      <c r="L2429" s="13">
        <v>5.2785923753670003</v>
      </c>
    </row>
    <row r="2430" spans="3:12" x14ac:dyDescent="0.2">
      <c r="C2430" s="87"/>
      <c r="D2430" s="84"/>
      <c r="E2430" s="1" t="s">
        <v>35</v>
      </c>
      <c r="F2430" s="2"/>
      <c r="G2430" s="60">
        <v>1149</v>
      </c>
      <c r="H2430" s="72" t="str">
        <f t="shared" si="40"/>
        <v xml:space="preserve"> </v>
      </c>
      <c r="I2430" s="11">
        <v>64.664926022627995</v>
      </c>
      <c r="J2430" s="3">
        <v>18.276762402088998</v>
      </c>
      <c r="K2430" s="3">
        <v>15.578764142733</v>
      </c>
      <c r="L2430" s="8">
        <v>1.47954743255</v>
      </c>
    </row>
    <row r="2431" spans="3:12" ht="24" x14ac:dyDescent="0.2">
      <c r="C2431" s="87"/>
      <c r="D2431" s="84"/>
      <c r="E2431" s="1" t="s">
        <v>36</v>
      </c>
      <c r="F2431" s="2"/>
      <c r="G2431" s="60">
        <v>659</v>
      </c>
      <c r="H2431" s="72" t="str">
        <f t="shared" si="40"/>
        <v xml:space="preserve"> </v>
      </c>
      <c r="I2431" s="11">
        <v>62.670713201821002</v>
      </c>
      <c r="J2431" s="3">
        <v>18.512898330803999</v>
      </c>
      <c r="K2431" s="3">
        <v>17.754172989377999</v>
      </c>
      <c r="L2431" s="8">
        <v>1.0622154779969999</v>
      </c>
    </row>
    <row r="2432" spans="3:12" x14ac:dyDescent="0.2">
      <c r="C2432" s="87"/>
      <c r="D2432" s="84"/>
      <c r="E2432" s="1" t="s">
        <v>37</v>
      </c>
      <c r="F2432" s="2"/>
      <c r="G2432" s="60">
        <v>274</v>
      </c>
      <c r="H2432" s="72" t="str">
        <f t="shared" si="40"/>
        <v xml:space="preserve"> </v>
      </c>
      <c r="I2432" s="11">
        <v>68.248175182482001</v>
      </c>
      <c r="J2432" s="3">
        <v>16.423357664234</v>
      </c>
      <c r="K2432" s="3">
        <v>12.773722627737</v>
      </c>
      <c r="L2432" s="8">
        <v>2.554744525547</v>
      </c>
    </row>
    <row r="2433" spans="3:12" x14ac:dyDescent="0.2">
      <c r="C2433" s="87"/>
      <c r="D2433" s="84"/>
      <c r="E2433" s="1" t="s">
        <v>32</v>
      </c>
      <c r="F2433" s="2"/>
      <c r="G2433" s="60">
        <v>12</v>
      </c>
      <c r="H2433" s="72" t="str">
        <f t="shared" si="40"/>
        <v>*</v>
      </c>
      <c r="I2433" s="11">
        <v>58.333333333333002</v>
      </c>
      <c r="J2433" s="3">
        <v>25</v>
      </c>
      <c r="K2433" s="3">
        <v>8.333333333333</v>
      </c>
      <c r="L2433" s="8">
        <v>8.333333333333</v>
      </c>
    </row>
    <row r="2434" spans="3:12" x14ac:dyDescent="0.2">
      <c r="C2434" s="88" t="s">
        <v>38</v>
      </c>
      <c r="D2434" s="83" t="s">
        <v>17</v>
      </c>
      <c r="E2434" s="6" t="s">
        <v>39</v>
      </c>
      <c r="F2434" s="5"/>
      <c r="G2434" s="59">
        <v>368</v>
      </c>
      <c r="H2434" s="71" t="str">
        <f t="shared" si="40"/>
        <v xml:space="preserve"> </v>
      </c>
      <c r="I2434" s="12">
        <v>58.423913043478002</v>
      </c>
      <c r="J2434" s="4">
        <v>19.021739130435002</v>
      </c>
      <c r="K2434" s="4">
        <v>20.923913043477999</v>
      </c>
      <c r="L2434" s="13">
        <v>1.630434782609</v>
      </c>
    </row>
    <row r="2435" spans="3:12" x14ac:dyDescent="0.2">
      <c r="C2435" s="87"/>
      <c r="D2435" s="84"/>
      <c r="E2435" s="1" t="s">
        <v>40</v>
      </c>
      <c r="F2435" s="2"/>
      <c r="G2435" s="60">
        <v>1591</v>
      </c>
      <c r="H2435" s="72" t="str">
        <f t="shared" si="40"/>
        <v xml:space="preserve"> </v>
      </c>
      <c r="I2435" s="11">
        <v>67.756128221245007</v>
      </c>
      <c r="J2435" s="3">
        <v>17.473287240729</v>
      </c>
      <c r="K2435" s="3">
        <v>12.884978001257</v>
      </c>
      <c r="L2435" s="8">
        <v>1.885606536769</v>
      </c>
    </row>
    <row r="2436" spans="3:12" x14ac:dyDescent="0.2">
      <c r="C2436" s="87"/>
      <c r="D2436" s="84"/>
      <c r="E2436" s="1" t="s">
        <v>41</v>
      </c>
      <c r="F2436" s="2"/>
      <c r="G2436" s="60">
        <v>151</v>
      </c>
      <c r="H2436" s="72" t="str">
        <f t="shared" si="40"/>
        <v xml:space="preserve"> </v>
      </c>
      <c r="I2436" s="11">
        <v>74.834437086093004</v>
      </c>
      <c r="J2436" s="3">
        <v>17.880794701987</v>
      </c>
      <c r="K2436" s="3">
        <v>6.622516556291</v>
      </c>
      <c r="L2436" s="8">
        <v>0.66225165562900001</v>
      </c>
    </row>
    <row r="2437" spans="3:12" x14ac:dyDescent="0.2">
      <c r="C2437" s="87"/>
      <c r="D2437" s="84"/>
      <c r="E2437" s="1" t="s">
        <v>42</v>
      </c>
      <c r="F2437" s="2"/>
      <c r="G2437" s="60">
        <v>884</v>
      </c>
      <c r="H2437" s="72" t="str">
        <f t="shared" si="40"/>
        <v xml:space="preserve"> </v>
      </c>
      <c r="I2437" s="11">
        <v>59.615384615384997</v>
      </c>
      <c r="J2437" s="3">
        <v>19.117647058824002</v>
      </c>
      <c r="K2437" s="3">
        <v>19.683257918551998</v>
      </c>
      <c r="L2437" s="8">
        <v>1.5837104072399999</v>
      </c>
    </row>
    <row r="2438" spans="3:12" x14ac:dyDescent="0.2">
      <c r="C2438" s="87"/>
      <c r="D2438" s="84"/>
      <c r="E2438" s="1" t="s">
        <v>43</v>
      </c>
      <c r="F2438" s="2"/>
      <c r="G2438" s="60">
        <v>191</v>
      </c>
      <c r="H2438" s="72" t="str">
        <f t="shared" si="40"/>
        <v xml:space="preserve"> </v>
      </c>
      <c r="I2438" s="11">
        <v>52.879581151831999</v>
      </c>
      <c r="J2438" s="3">
        <v>13.612565445026</v>
      </c>
      <c r="K2438" s="3">
        <v>31.937172774869001</v>
      </c>
      <c r="L2438" s="8">
        <v>1.5706806282720001</v>
      </c>
    </row>
    <row r="2439" spans="3:12" x14ac:dyDescent="0.2">
      <c r="C2439" s="87"/>
      <c r="D2439" s="84"/>
      <c r="E2439" s="1" t="s">
        <v>44</v>
      </c>
      <c r="F2439" s="2"/>
      <c r="G2439" s="60">
        <v>239</v>
      </c>
      <c r="H2439" s="72" t="str">
        <f t="shared" si="40"/>
        <v xml:space="preserve"> </v>
      </c>
      <c r="I2439" s="11">
        <v>56.066945606695</v>
      </c>
      <c r="J2439" s="3">
        <v>20.083682008368001</v>
      </c>
      <c r="K2439" s="3">
        <v>21.757322175732</v>
      </c>
      <c r="L2439" s="8">
        <v>2.092050209205</v>
      </c>
    </row>
    <row r="2440" spans="3:12" x14ac:dyDescent="0.2">
      <c r="C2440" s="87"/>
      <c r="D2440" s="84"/>
      <c r="E2440" s="1" t="s">
        <v>45</v>
      </c>
      <c r="F2440" s="2"/>
      <c r="G2440" s="60">
        <v>58</v>
      </c>
      <c r="H2440" s="72" t="str">
        <f t="shared" si="40"/>
        <v xml:space="preserve"> </v>
      </c>
      <c r="I2440" s="11">
        <v>62.068965517240997</v>
      </c>
      <c r="J2440" s="3">
        <v>13.793103448276</v>
      </c>
      <c r="K2440" s="3">
        <v>17.241379310345</v>
      </c>
      <c r="L2440" s="8">
        <v>6.8965517241379999</v>
      </c>
    </row>
    <row r="2441" spans="3:12" x14ac:dyDescent="0.2">
      <c r="C2441" s="87"/>
      <c r="D2441" s="84"/>
      <c r="E2441" s="1" t="s">
        <v>46</v>
      </c>
      <c r="F2441" s="2"/>
      <c r="G2441" s="60">
        <v>32</v>
      </c>
      <c r="H2441" s="72" t="str">
        <f t="shared" si="40"/>
        <v>*</v>
      </c>
      <c r="I2441" s="11">
        <v>34.375</v>
      </c>
      <c r="J2441" s="3">
        <v>15.625</v>
      </c>
      <c r="K2441" s="3">
        <v>50</v>
      </c>
      <c r="L2441" s="14">
        <v>0</v>
      </c>
    </row>
    <row r="2442" spans="3:12" x14ac:dyDescent="0.2">
      <c r="C2442" s="87"/>
      <c r="D2442" s="84"/>
      <c r="E2442" s="1" t="s">
        <v>32</v>
      </c>
      <c r="F2442" s="2"/>
      <c r="G2442" s="60">
        <v>50</v>
      </c>
      <c r="H2442" s="72" t="str">
        <f t="shared" si="40"/>
        <v xml:space="preserve"> </v>
      </c>
      <c r="I2442" s="11">
        <v>54</v>
      </c>
      <c r="J2442" s="3">
        <v>22</v>
      </c>
      <c r="K2442" s="3">
        <v>20</v>
      </c>
      <c r="L2442" s="8">
        <v>4</v>
      </c>
    </row>
    <row r="2443" spans="3:12" ht="24" x14ac:dyDescent="0.2">
      <c r="C2443" s="88" t="s">
        <v>47</v>
      </c>
      <c r="D2443" s="83" t="s">
        <v>17</v>
      </c>
      <c r="E2443" s="6" t="s">
        <v>48</v>
      </c>
      <c r="F2443" s="5"/>
      <c r="G2443" s="59">
        <v>93</v>
      </c>
      <c r="H2443" s="71" t="str">
        <f t="shared" si="40"/>
        <v xml:space="preserve"> </v>
      </c>
      <c r="I2443" s="12">
        <v>60.215053763440999</v>
      </c>
      <c r="J2443" s="4">
        <v>22.580645161290001</v>
      </c>
      <c r="K2443" s="4">
        <v>15.053763440859999</v>
      </c>
      <c r="L2443" s="13">
        <v>2.1505376344089999</v>
      </c>
    </row>
    <row r="2444" spans="3:12" ht="24" x14ac:dyDescent="0.2">
      <c r="C2444" s="87"/>
      <c r="D2444" s="84"/>
      <c r="E2444" s="1" t="s">
        <v>49</v>
      </c>
      <c r="F2444" s="2"/>
      <c r="G2444" s="60">
        <v>143</v>
      </c>
      <c r="H2444" s="72" t="str">
        <f t="shared" si="40"/>
        <v xml:space="preserve"> </v>
      </c>
      <c r="I2444" s="11">
        <v>72.727272727273004</v>
      </c>
      <c r="J2444" s="3">
        <v>13.286713286713001</v>
      </c>
      <c r="K2444" s="3">
        <v>13.286713286713001</v>
      </c>
      <c r="L2444" s="8">
        <v>0.69930069930100003</v>
      </c>
    </row>
    <row r="2445" spans="3:12" x14ac:dyDescent="0.2">
      <c r="C2445" s="87"/>
      <c r="D2445" s="84"/>
      <c r="E2445" s="1" t="s">
        <v>50</v>
      </c>
      <c r="F2445" s="2"/>
      <c r="G2445" s="60">
        <v>148</v>
      </c>
      <c r="H2445" s="72" t="str">
        <f t="shared" si="40"/>
        <v xml:space="preserve"> </v>
      </c>
      <c r="I2445" s="11">
        <v>73.648648648649001</v>
      </c>
      <c r="J2445" s="3">
        <v>19.594594594595002</v>
      </c>
      <c r="K2445" s="3">
        <v>6.0810810810809999</v>
      </c>
      <c r="L2445" s="8">
        <v>0.67567567567599995</v>
      </c>
    </row>
    <row r="2446" spans="3:12" x14ac:dyDescent="0.2">
      <c r="C2446" s="87"/>
      <c r="D2446" s="84"/>
      <c r="E2446" s="1" t="s">
        <v>51</v>
      </c>
      <c r="F2446" s="2"/>
      <c r="G2446" s="60">
        <v>198</v>
      </c>
      <c r="H2446" s="72" t="str">
        <f t="shared" si="40"/>
        <v xml:space="preserve"> </v>
      </c>
      <c r="I2446" s="11">
        <v>82.323232323232006</v>
      </c>
      <c r="J2446" s="3">
        <v>15.151515151515</v>
      </c>
      <c r="K2446" s="3">
        <v>1.5151515151520001</v>
      </c>
      <c r="L2446" s="8">
        <v>1.010101010101</v>
      </c>
    </row>
    <row r="2447" spans="3:12" ht="24" x14ac:dyDescent="0.2">
      <c r="C2447" s="87"/>
      <c r="D2447" s="84"/>
      <c r="E2447" s="1" t="s">
        <v>52</v>
      </c>
      <c r="F2447" s="2"/>
      <c r="G2447" s="60">
        <v>318</v>
      </c>
      <c r="H2447" s="72" t="str">
        <f t="shared" si="40"/>
        <v xml:space="preserve"> </v>
      </c>
      <c r="I2447" s="11">
        <v>78.616352201257996</v>
      </c>
      <c r="J2447" s="3">
        <v>16.352201257861999</v>
      </c>
      <c r="K2447" s="3">
        <v>3.7735849056599999</v>
      </c>
      <c r="L2447" s="8">
        <v>1.2578616352200001</v>
      </c>
    </row>
    <row r="2448" spans="3:12" ht="24" x14ac:dyDescent="0.2">
      <c r="C2448" s="87"/>
      <c r="D2448" s="84"/>
      <c r="E2448" s="1" t="s">
        <v>53</v>
      </c>
      <c r="F2448" s="2"/>
      <c r="G2448" s="60">
        <v>900</v>
      </c>
      <c r="H2448" s="72" t="str">
        <f t="shared" si="40"/>
        <v xml:space="preserve"> </v>
      </c>
      <c r="I2448" s="11">
        <v>75.777777777777999</v>
      </c>
      <c r="J2448" s="3">
        <v>16.777777777777999</v>
      </c>
      <c r="K2448" s="3">
        <v>6.333333333333</v>
      </c>
      <c r="L2448" s="8">
        <v>1.1111111111109999</v>
      </c>
    </row>
    <row r="2449" spans="3:12" ht="24" x14ac:dyDescent="0.2">
      <c r="C2449" s="87"/>
      <c r="D2449" s="84"/>
      <c r="E2449" s="1" t="s">
        <v>54</v>
      </c>
      <c r="F2449" s="2"/>
      <c r="G2449" s="60">
        <v>1493</v>
      </c>
      <c r="H2449" s="72" t="str">
        <f t="shared" si="40"/>
        <v xml:space="preserve"> </v>
      </c>
      <c r="I2449" s="11">
        <v>55.257870060281</v>
      </c>
      <c r="J2449" s="3">
        <v>19.156061620898001</v>
      </c>
      <c r="K2449" s="3">
        <v>23.1748158071</v>
      </c>
      <c r="L2449" s="8">
        <v>2.411252511721</v>
      </c>
    </row>
    <row r="2450" spans="3:12" x14ac:dyDescent="0.2">
      <c r="C2450" s="87"/>
      <c r="D2450" s="84"/>
      <c r="E2450" s="1" t="s">
        <v>32</v>
      </c>
      <c r="F2450" s="2"/>
      <c r="G2450" s="60">
        <v>42</v>
      </c>
      <c r="H2450" s="72" t="str">
        <f t="shared" si="40"/>
        <v>*</v>
      </c>
      <c r="I2450" s="11">
        <v>52.380952380952003</v>
      </c>
      <c r="J2450" s="3">
        <v>7.1428571428570002</v>
      </c>
      <c r="K2450" s="3">
        <v>30.952380952380999</v>
      </c>
      <c r="L2450" s="8">
        <v>9.5238095238099998</v>
      </c>
    </row>
    <row r="2451" spans="3:12" ht="24" x14ac:dyDescent="0.2">
      <c r="C2451" s="88" t="s">
        <v>55</v>
      </c>
      <c r="D2451" s="83" t="s">
        <v>17</v>
      </c>
      <c r="E2451" s="6" t="s">
        <v>48</v>
      </c>
      <c r="F2451" s="5"/>
      <c r="G2451" s="59">
        <v>118</v>
      </c>
      <c r="H2451" s="71" t="str">
        <f t="shared" si="40"/>
        <v xml:space="preserve"> </v>
      </c>
      <c r="I2451" s="12">
        <v>46.610169491524999</v>
      </c>
      <c r="J2451" s="4">
        <v>16.949152542373</v>
      </c>
      <c r="K2451" s="4">
        <v>33.898305084745999</v>
      </c>
      <c r="L2451" s="13">
        <v>2.542372881356</v>
      </c>
    </row>
    <row r="2452" spans="3:12" ht="24" x14ac:dyDescent="0.2">
      <c r="C2452" s="87"/>
      <c r="D2452" s="84"/>
      <c r="E2452" s="1" t="s">
        <v>49</v>
      </c>
      <c r="F2452" s="2"/>
      <c r="G2452" s="60">
        <v>262</v>
      </c>
      <c r="H2452" s="72" t="str">
        <f t="shared" si="40"/>
        <v xml:space="preserve"> </v>
      </c>
      <c r="I2452" s="11">
        <v>56.488549618321002</v>
      </c>
      <c r="J2452" s="3">
        <v>19.083969465649002</v>
      </c>
      <c r="K2452" s="3">
        <v>22.900763358778999</v>
      </c>
      <c r="L2452" s="8">
        <v>1.526717557252</v>
      </c>
    </row>
    <row r="2453" spans="3:12" x14ac:dyDescent="0.2">
      <c r="C2453" s="87"/>
      <c r="D2453" s="84"/>
      <c r="E2453" s="1" t="s">
        <v>50</v>
      </c>
      <c r="F2453" s="2"/>
      <c r="G2453" s="60">
        <v>486</v>
      </c>
      <c r="H2453" s="72" t="str">
        <f t="shared" si="40"/>
        <v xml:space="preserve"> </v>
      </c>
      <c r="I2453" s="11">
        <v>69.547325102881004</v>
      </c>
      <c r="J2453" s="3">
        <v>19.135802469135999</v>
      </c>
      <c r="K2453" s="3">
        <v>8.4362139917699999</v>
      </c>
      <c r="L2453" s="8">
        <v>2.880658436214</v>
      </c>
    </row>
    <row r="2454" spans="3:12" x14ac:dyDescent="0.2">
      <c r="C2454" s="87"/>
      <c r="D2454" s="84"/>
      <c r="E2454" s="1" t="s">
        <v>51</v>
      </c>
      <c r="F2454" s="2"/>
      <c r="G2454" s="60">
        <v>888</v>
      </c>
      <c r="H2454" s="72" t="str">
        <f t="shared" ref="H2454:H2501" si="41">IF(G2454&lt;49,"*"," ")</f>
        <v xml:space="preserve"> </v>
      </c>
      <c r="I2454" s="11">
        <v>71.846846846847001</v>
      </c>
      <c r="J2454" s="3">
        <v>15.878378378378001</v>
      </c>
      <c r="K2454" s="3">
        <v>11.373873873874</v>
      </c>
      <c r="L2454" s="8">
        <v>0.90090090090099995</v>
      </c>
    </row>
    <row r="2455" spans="3:12" ht="24" x14ac:dyDescent="0.2">
      <c r="C2455" s="87"/>
      <c r="D2455" s="84"/>
      <c r="E2455" s="1" t="s">
        <v>52</v>
      </c>
      <c r="F2455" s="2"/>
      <c r="G2455" s="60">
        <v>323</v>
      </c>
      <c r="H2455" s="72" t="str">
        <f t="shared" si="41"/>
        <v xml:space="preserve"> </v>
      </c>
      <c r="I2455" s="11">
        <v>58.513931888545002</v>
      </c>
      <c r="J2455" s="3">
        <v>21.671826625386998</v>
      </c>
      <c r="K2455" s="3">
        <v>18.266253869968999</v>
      </c>
      <c r="L2455" s="8">
        <v>1.547987616099</v>
      </c>
    </row>
    <row r="2456" spans="3:12" x14ac:dyDescent="0.2">
      <c r="C2456" s="87"/>
      <c r="D2456" s="84"/>
      <c r="E2456" s="1" t="s">
        <v>56</v>
      </c>
      <c r="F2456" s="2"/>
      <c r="G2456" s="60">
        <v>275</v>
      </c>
      <c r="H2456" s="72" t="str">
        <f t="shared" si="41"/>
        <v xml:space="preserve"> </v>
      </c>
      <c r="I2456" s="11">
        <v>48</v>
      </c>
      <c r="J2456" s="3">
        <v>18.545454545455001</v>
      </c>
      <c r="K2456" s="3">
        <v>31.272727272727</v>
      </c>
      <c r="L2456" s="8">
        <v>2.181818181818</v>
      </c>
    </row>
    <row r="2457" spans="3:12" x14ac:dyDescent="0.2">
      <c r="C2457" s="87"/>
      <c r="D2457" s="84"/>
      <c r="E2457" s="1" t="s">
        <v>57</v>
      </c>
      <c r="F2457" s="2"/>
      <c r="G2457" s="60">
        <v>32</v>
      </c>
      <c r="H2457" s="72" t="str">
        <f t="shared" si="41"/>
        <v>*</v>
      </c>
      <c r="I2457" s="11">
        <v>37.5</v>
      </c>
      <c r="J2457" s="3">
        <v>12.5</v>
      </c>
      <c r="K2457" s="3">
        <v>40.625</v>
      </c>
      <c r="L2457" s="8">
        <v>9.375</v>
      </c>
    </row>
    <row r="2458" spans="3:12" x14ac:dyDescent="0.2">
      <c r="C2458" s="87"/>
      <c r="D2458" s="84"/>
      <c r="E2458" s="1" t="s">
        <v>32</v>
      </c>
      <c r="F2458" s="2"/>
      <c r="G2458" s="60">
        <v>51</v>
      </c>
      <c r="H2458" s="72" t="str">
        <f t="shared" si="41"/>
        <v xml:space="preserve"> </v>
      </c>
      <c r="I2458" s="11">
        <v>33.333333333333002</v>
      </c>
      <c r="J2458" s="3">
        <v>21.568627450979999</v>
      </c>
      <c r="K2458" s="3">
        <v>31.372549019608002</v>
      </c>
      <c r="L2458" s="8">
        <v>13.725490196078001</v>
      </c>
    </row>
    <row r="2459" spans="3:12" x14ac:dyDescent="0.2">
      <c r="C2459" s="88" t="s">
        <v>58</v>
      </c>
      <c r="D2459" s="83" t="s">
        <v>17</v>
      </c>
      <c r="E2459" s="6" t="s">
        <v>59</v>
      </c>
      <c r="F2459" s="5"/>
      <c r="G2459" s="59">
        <v>1814</v>
      </c>
      <c r="H2459" s="71" t="str">
        <f t="shared" si="41"/>
        <v xml:space="preserve"> </v>
      </c>
      <c r="I2459" s="12">
        <v>62.348401323042999</v>
      </c>
      <c r="J2459" s="4">
        <v>18.302094818082001</v>
      </c>
      <c r="K2459" s="4">
        <v>17.254685777288</v>
      </c>
      <c r="L2459" s="13">
        <v>2.094818081588</v>
      </c>
    </row>
    <row r="2460" spans="3:12" ht="24" x14ac:dyDescent="0.2">
      <c r="C2460" s="87"/>
      <c r="D2460" s="84"/>
      <c r="E2460" s="1" t="s">
        <v>60</v>
      </c>
      <c r="F2460" s="2"/>
      <c r="G2460" s="60">
        <v>307</v>
      </c>
      <c r="H2460" s="72" t="str">
        <f t="shared" si="41"/>
        <v xml:space="preserve"> </v>
      </c>
      <c r="I2460" s="11">
        <v>72.638436482084998</v>
      </c>
      <c r="J2460" s="3">
        <v>15.635179153094001</v>
      </c>
      <c r="K2460" s="3">
        <v>10.42345276873</v>
      </c>
      <c r="L2460" s="8">
        <v>1.302931596091</v>
      </c>
    </row>
    <row r="2461" spans="3:12" x14ac:dyDescent="0.2">
      <c r="C2461" s="87"/>
      <c r="D2461" s="84"/>
      <c r="E2461" s="1" t="s">
        <v>61</v>
      </c>
      <c r="F2461" s="2"/>
      <c r="G2461" s="60">
        <v>49</v>
      </c>
      <c r="H2461" s="72" t="s">
        <v>678</v>
      </c>
      <c r="I2461" s="11">
        <v>51.020408163265003</v>
      </c>
      <c r="J2461" s="3">
        <v>16.326530612245001</v>
      </c>
      <c r="K2461" s="3">
        <v>24.489795918367001</v>
      </c>
      <c r="L2461" s="8">
        <v>8.1632653061219997</v>
      </c>
    </row>
    <row r="2462" spans="3:12" ht="36" x14ac:dyDescent="0.2">
      <c r="C2462" s="87"/>
      <c r="D2462" s="84"/>
      <c r="E2462" s="1" t="s">
        <v>62</v>
      </c>
      <c r="F2462" s="2"/>
      <c r="G2462" s="60">
        <v>211</v>
      </c>
      <c r="H2462" s="72" t="str">
        <f t="shared" si="41"/>
        <v xml:space="preserve"> </v>
      </c>
      <c r="I2462" s="11">
        <v>62.559241706161004</v>
      </c>
      <c r="J2462" s="3">
        <v>18.957345971563999</v>
      </c>
      <c r="K2462" s="3">
        <v>16.587677725117999</v>
      </c>
      <c r="L2462" s="8">
        <v>1.895734597156</v>
      </c>
    </row>
    <row r="2463" spans="3:12" ht="24" x14ac:dyDescent="0.2">
      <c r="C2463" s="87"/>
      <c r="D2463" s="84"/>
      <c r="E2463" s="1" t="s">
        <v>63</v>
      </c>
      <c r="F2463" s="2"/>
      <c r="G2463" s="60">
        <v>8</v>
      </c>
      <c r="H2463" s="72" t="str">
        <f t="shared" si="41"/>
        <v>*</v>
      </c>
      <c r="I2463" s="11">
        <v>62.5</v>
      </c>
      <c r="J2463" s="3">
        <v>37.5</v>
      </c>
      <c r="K2463" s="7">
        <v>0</v>
      </c>
      <c r="L2463" s="14">
        <v>0</v>
      </c>
    </row>
    <row r="2464" spans="3:12" x14ac:dyDescent="0.2">
      <c r="C2464" s="87"/>
      <c r="D2464" s="84"/>
      <c r="E2464" s="1" t="s">
        <v>64</v>
      </c>
      <c r="F2464" s="2"/>
      <c r="G2464" s="60">
        <v>24</v>
      </c>
      <c r="H2464" s="72" t="str">
        <f t="shared" si="41"/>
        <v>*</v>
      </c>
      <c r="I2464" s="11">
        <v>8.333333333333</v>
      </c>
      <c r="J2464" s="3">
        <v>16.666666666666998</v>
      </c>
      <c r="K2464" s="3">
        <v>75</v>
      </c>
      <c r="L2464" s="14">
        <v>0</v>
      </c>
    </row>
    <row r="2465" spans="3:12" x14ac:dyDescent="0.2">
      <c r="C2465" s="87"/>
      <c r="D2465" s="84"/>
      <c r="E2465" s="1" t="s">
        <v>46</v>
      </c>
      <c r="F2465" s="2"/>
      <c r="G2465" s="60">
        <v>17</v>
      </c>
      <c r="H2465" s="72" t="str">
        <f t="shared" si="41"/>
        <v>*</v>
      </c>
      <c r="I2465" s="11">
        <v>52.941176470587997</v>
      </c>
      <c r="J2465" s="3">
        <v>23.529411764706001</v>
      </c>
      <c r="K2465" s="3">
        <v>23.529411764706001</v>
      </c>
      <c r="L2465" s="14">
        <v>0</v>
      </c>
    </row>
    <row r="2466" spans="3:12" x14ac:dyDescent="0.2">
      <c r="C2466" s="87"/>
      <c r="D2466" s="84"/>
      <c r="E2466" s="1" t="s">
        <v>32</v>
      </c>
      <c r="F2466" s="2"/>
      <c r="G2466" s="60">
        <v>5</v>
      </c>
      <c r="H2466" s="72" t="str">
        <f t="shared" si="41"/>
        <v>*</v>
      </c>
      <c r="I2466" s="11">
        <v>40</v>
      </c>
      <c r="J2466" s="3">
        <v>20</v>
      </c>
      <c r="K2466" s="3">
        <v>40</v>
      </c>
      <c r="L2466" s="14">
        <v>0</v>
      </c>
    </row>
    <row r="2467" spans="3:12" x14ac:dyDescent="0.2">
      <c r="C2467" s="87"/>
      <c r="D2467" s="84"/>
      <c r="E2467" s="1" t="s">
        <v>65</v>
      </c>
      <c r="F2467" s="2"/>
      <c r="G2467" s="60">
        <v>2121</v>
      </c>
      <c r="H2467" s="72" t="str">
        <f t="shared" si="41"/>
        <v xml:space="preserve"> </v>
      </c>
      <c r="I2467" s="11">
        <v>63.837812352664002</v>
      </c>
      <c r="J2467" s="3">
        <v>17.916077322018001</v>
      </c>
      <c r="K2467" s="3">
        <v>16.265912305516</v>
      </c>
      <c r="L2467" s="8">
        <v>1.9801980198019999</v>
      </c>
    </row>
    <row r="2468" spans="3:12" x14ac:dyDescent="0.2">
      <c r="C2468" s="87"/>
      <c r="D2468" s="84"/>
      <c r="E2468" s="1" t="s">
        <v>66</v>
      </c>
      <c r="F2468" s="2"/>
      <c r="G2468" s="60">
        <v>260</v>
      </c>
      <c r="H2468" s="72" t="str">
        <f t="shared" si="41"/>
        <v xml:space="preserve"> </v>
      </c>
      <c r="I2468" s="11">
        <v>60.384615384615003</v>
      </c>
      <c r="J2468" s="3">
        <v>18.461538461538002</v>
      </c>
      <c r="K2468" s="3">
        <v>18.076923076922998</v>
      </c>
      <c r="L2468" s="8">
        <v>3.0769230769229998</v>
      </c>
    </row>
    <row r="2469" spans="3:12" ht="24" x14ac:dyDescent="0.2">
      <c r="C2469" s="88" t="s">
        <v>67</v>
      </c>
      <c r="D2469" s="83" t="s">
        <v>17</v>
      </c>
      <c r="E2469" s="6" t="s">
        <v>68</v>
      </c>
      <c r="F2469" s="5"/>
      <c r="G2469" s="59">
        <v>303</v>
      </c>
      <c r="H2469" s="71" t="str">
        <f t="shared" si="41"/>
        <v xml:space="preserve"> </v>
      </c>
      <c r="I2469" s="12">
        <v>67.656765676568</v>
      </c>
      <c r="J2469" s="4">
        <v>16.501650165017001</v>
      </c>
      <c r="K2469" s="4">
        <v>15.181518151815</v>
      </c>
      <c r="L2469" s="13">
        <v>0.66006600660100001</v>
      </c>
    </row>
    <row r="2470" spans="3:12" ht="36" x14ac:dyDescent="0.2">
      <c r="C2470" s="87"/>
      <c r="D2470" s="84"/>
      <c r="E2470" s="1" t="s">
        <v>69</v>
      </c>
      <c r="F2470" s="2"/>
      <c r="G2470" s="60">
        <v>1347</v>
      </c>
      <c r="H2470" s="72" t="str">
        <f t="shared" si="41"/>
        <v xml:space="preserve"> </v>
      </c>
      <c r="I2470" s="11">
        <v>64.736451373422</v>
      </c>
      <c r="J2470" s="3">
        <v>18.411284335561</v>
      </c>
      <c r="K2470" s="3">
        <v>15.070527097253001</v>
      </c>
      <c r="L2470" s="8">
        <v>1.7817371937640001</v>
      </c>
    </row>
    <row r="2471" spans="3:12" ht="24" x14ac:dyDescent="0.2">
      <c r="C2471" s="87"/>
      <c r="D2471" s="84"/>
      <c r="E2471" s="1" t="s">
        <v>70</v>
      </c>
      <c r="F2471" s="2"/>
      <c r="G2471" s="60">
        <v>596</v>
      </c>
      <c r="H2471" s="72" t="str">
        <f t="shared" si="41"/>
        <v xml:space="preserve"> </v>
      </c>
      <c r="I2471" s="11">
        <v>61.073825503355998</v>
      </c>
      <c r="J2471" s="3">
        <v>18.456375838926</v>
      </c>
      <c r="K2471" s="3">
        <v>17.617449664430001</v>
      </c>
      <c r="L2471" s="8">
        <v>2.852348993289</v>
      </c>
    </row>
    <row r="2472" spans="3:12" ht="24" x14ac:dyDescent="0.2">
      <c r="C2472" s="87"/>
      <c r="D2472" s="84"/>
      <c r="E2472" s="1" t="s">
        <v>71</v>
      </c>
      <c r="F2472" s="2"/>
      <c r="G2472" s="60">
        <v>181</v>
      </c>
      <c r="H2472" s="72" t="str">
        <f t="shared" si="41"/>
        <v xml:space="preserve"> </v>
      </c>
      <c r="I2472" s="11">
        <v>45.856353591160001</v>
      </c>
      <c r="J2472" s="3">
        <v>16.574585635359</v>
      </c>
      <c r="K2472" s="3">
        <v>33.701657458564</v>
      </c>
      <c r="L2472" s="8">
        <v>3.867403314917</v>
      </c>
    </row>
    <row r="2473" spans="3:12" x14ac:dyDescent="0.2">
      <c r="C2473" s="87"/>
      <c r="D2473" s="84"/>
      <c r="E2473" s="1" t="s">
        <v>32</v>
      </c>
      <c r="F2473" s="2"/>
      <c r="G2473" s="60">
        <v>8</v>
      </c>
      <c r="H2473" s="72" t="str">
        <f t="shared" si="41"/>
        <v>*</v>
      </c>
      <c r="I2473" s="11">
        <v>62.5</v>
      </c>
      <c r="J2473" s="3">
        <v>25</v>
      </c>
      <c r="K2473" s="3">
        <v>12.5</v>
      </c>
      <c r="L2473" s="14">
        <v>0</v>
      </c>
    </row>
    <row r="2474" spans="3:12" ht="24" x14ac:dyDescent="0.2">
      <c r="C2474" s="88" t="s">
        <v>72</v>
      </c>
      <c r="D2474" s="83" t="s">
        <v>17</v>
      </c>
      <c r="E2474" s="6" t="s">
        <v>73</v>
      </c>
      <c r="F2474" s="5"/>
      <c r="G2474" s="59">
        <v>52</v>
      </c>
      <c r="H2474" s="71" t="str">
        <f t="shared" si="41"/>
        <v xml:space="preserve"> </v>
      </c>
      <c r="I2474" s="12">
        <v>48.076923076923002</v>
      </c>
      <c r="J2474" s="4">
        <v>11.538461538462</v>
      </c>
      <c r="K2474" s="4">
        <v>30.769230769231001</v>
      </c>
      <c r="L2474" s="13">
        <v>9.6153846153850004</v>
      </c>
    </row>
    <row r="2475" spans="3:12" ht="36" x14ac:dyDescent="0.2">
      <c r="C2475" s="87"/>
      <c r="D2475" s="84"/>
      <c r="E2475" s="1" t="s">
        <v>74</v>
      </c>
      <c r="F2475" s="2"/>
      <c r="G2475" s="60">
        <v>186</v>
      </c>
      <c r="H2475" s="72" t="str">
        <f t="shared" si="41"/>
        <v xml:space="preserve"> </v>
      </c>
      <c r="I2475" s="11">
        <v>40.860215053763</v>
      </c>
      <c r="J2475" s="3">
        <v>18.279569892472999</v>
      </c>
      <c r="K2475" s="3">
        <v>37.634408602150998</v>
      </c>
      <c r="L2475" s="8">
        <v>3.2258064516129998</v>
      </c>
    </row>
    <row r="2476" spans="3:12" ht="36" x14ac:dyDescent="0.2">
      <c r="C2476" s="87"/>
      <c r="D2476" s="84"/>
      <c r="E2476" s="1" t="s">
        <v>75</v>
      </c>
      <c r="F2476" s="2"/>
      <c r="G2476" s="60">
        <v>336</v>
      </c>
      <c r="H2476" s="72" t="str">
        <f t="shared" si="41"/>
        <v xml:space="preserve"> </v>
      </c>
      <c r="I2476" s="11">
        <v>52.678571428570997</v>
      </c>
      <c r="J2476" s="3">
        <v>18.452380952380999</v>
      </c>
      <c r="K2476" s="3">
        <v>25.595238095237999</v>
      </c>
      <c r="L2476" s="8">
        <v>3.2738095238099998</v>
      </c>
    </row>
    <row r="2477" spans="3:12" ht="36" x14ac:dyDescent="0.2">
      <c r="C2477" s="87"/>
      <c r="D2477" s="84"/>
      <c r="E2477" s="1" t="s">
        <v>76</v>
      </c>
      <c r="F2477" s="2"/>
      <c r="G2477" s="60">
        <v>411</v>
      </c>
      <c r="H2477" s="72" t="str">
        <f t="shared" si="41"/>
        <v xml:space="preserve"> </v>
      </c>
      <c r="I2477" s="11">
        <v>61.800486618005003</v>
      </c>
      <c r="J2477" s="3">
        <v>19.464720194647001</v>
      </c>
      <c r="K2477" s="3">
        <v>16.54501216545</v>
      </c>
      <c r="L2477" s="8">
        <v>2.1897810218979998</v>
      </c>
    </row>
    <row r="2478" spans="3:12" ht="36" x14ac:dyDescent="0.2">
      <c r="C2478" s="87"/>
      <c r="D2478" s="84"/>
      <c r="E2478" s="1" t="s">
        <v>77</v>
      </c>
      <c r="F2478" s="2"/>
      <c r="G2478" s="60">
        <v>425</v>
      </c>
      <c r="H2478" s="72" t="str">
        <f t="shared" si="41"/>
        <v xml:space="preserve"> </v>
      </c>
      <c r="I2478" s="11">
        <v>64</v>
      </c>
      <c r="J2478" s="3">
        <v>20</v>
      </c>
      <c r="K2478" s="3">
        <v>14.352941176471001</v>
      </c>
      <c r="L2478" s="8">
        <v>1.647058823529</v>
      </c>
    </row>
    <row r="2479" spans="3:12" ht="36" x14ac:dyDescent="0.2">
      <c r="C2479" s="87"/>
      <c r="D2479" s="84"/>
      <c r="E2479" s="1" t="s">
        <v>78</v>
      </c>
      <c r="F2479" s="2"/>
      <c r="G2479" s="60">
        <v>328</v>
      </c>
      <c r="H2479" s="72" t="str">
        <f t="shared" si="41"/>
        <v xml:space="preserve"> </v>
      </c>
      <c r="I2479" s="11">
        <v>68.902439024390006</v>
      </c>
      <c r="J2479" s="3">
        <v>18.902439024389999</v>
      </c>
      <c r="K2479" s="3">
        <v>10.975609756098001</v>
      </c>
      <c r="L2479" s="8">
        <v>1.219512195122</v>
      </c>
    </row>
    <row r="2480" spans="3:12" ht="36" x14ac:dyDescent="0.2">
      <c r="C2480" s="87"/>
      <c r="D2480" s="84"/>
      <c r="E2480" s="1" t="s">
        <v>79</v>
      </c>
      <c r="F2480" s="2"/>
      <c r="G2480" s="60">
        <v>294</v>
      </c>
      <c r="H2480" s="72" t="str">
        <f t="shared" si="41"/>
        <v xml:space="preserve"> </v>
      </c>
      <c r="I2480" s="11">
        <v>73.129251700680001</v>
      </c>
      <c r="J2480" s="3">
        <v>17.687074829932001</v>
      </c>
      <c r="K2480" s="3">
        <v>8.1632653061219997</v>
      </c>
      <c r="L2480" s="8">
        <v>1.0204081632649999</v>
      </c>
    </row>
    <row r="2481" spans="3:12" ht="36" x14ac:dyDescent="0.2">
      <c r="C2481" s="87"/>
      <c r="D2481" s="84"/>
      <c r="E2481" s="1" t="s">
        <v>80</v>
      </c>
      <c r="F2481" s="2"/>
      <c r="G2481" s="60">
        <v>194</v>
      </c>
      <c r="H2481" s="72" t="str">
        <f t="shared" si="41"/>
        <v xml:space="preserve"> </v>
      </c>
      <c r="I2481" s="11">
        <v>76.804123711339997</v>
      </c>
      <c r="J2481" s="3">
        <v>15.463917525773001</v>
      </c>
      <c r="K2481" s="3">
        <v>6.1855670103089997</v>
      </c>
      <c r="L2481" s="8">
        <v>1.5463917525769999</v>
      </c>
    </row>
    <row r="2482" spans="3:12" ht="36" x14ac:dyDescent="0.2">
      <c r="C2482" s="87"/>
      <c r="D2482" s="84"/>
      <c r="E2482" s="1" t="s">
        <v>81</v>
      </c>
      <c r="F2482" s="2"/>
      <c r="G2482" s="60">
        <v>50</v>
      </c>
      <c r="H2482" s="72" t="str">
        <f t="shared" si="41"/>
        <v xml:space="preserve"> </v>
      </c>
      <c r="I2482" s="11">
        <v>88</v>
      </c>
      <c r="J2482" s="3">
        <v>4</v>
      </c>
      <c r="K2482" s="3">
        <v>8</v>
      </c>
      <c r="L2482" s="14">
        <v>0</v>
      </c>
    </row>
    <row r="2483" spans="3:12" ht="24" x14ac:dyDescent="0.2">
      <c r="C2483" s="87"/>
      <c r="D2483" s="84"/>
      <c r="E2483" s="1" t="s">
        <v>82</v>
      </c>
      <c r="F2483" s="2"/>
      <c r="G2483" s="60">
        <v>48</v>
      </c>
      <c r="H2483" s="72" t="str">
        <f t="shared" si="41"/>
        <v>*</v>
      </c>
      <c r="I2483" s="11">
        <v>72.916666666666998</v>
      </c>
      <c r="J2483" s="3">
        <v>18.75</v>
      </c>
      <c r="K2483" s="3">
        <v>8.333333333333</v>
      </c>
      <c r="L2483" s="14">
        <v>0</v>
      </c>
    </row>
    <row r="2484" spans="3:12" x14ac:dyDescent="0.2">
      <c r="C2484" s="87"/>
      <c r="D2484" s="84"/>
      <c r="E2484" s="1" t="s">
        <v>83</v>
      </c>
      <c r="F2484" s="2"/>
      <c r="G2484" s="60">
        <v>46</v>
      </c>
      <c r="H2484" s="72" t="str">
        <f t="shared" si="41"/>
        <v>*</v>
      </c>
      <c r="I2484" s="11">
        <v>54.347826086956999</v>
      </c>
      <c r="J2484" s="3">
        <v>17.391304347826001</v>
      </c>
      <c r="K2484" s="3">
        <v>26.086956521739001</v>
      </c>
      <c r="L2484" s="8">
        <v>2.1739130434780001</v>
      </c>
    </row>
    <row r="2485" spans="3:12" x14ac:dyDescent="0.2">
      <c r="C2485" s="87"/>
      <c r="D2485" s="84"/>
      <c r="E2485" s="1" t="s">
        <v>32</v>
      </c>
      <c r="F2485" s="2"/>
      <c r="G2485" s="60">
        <v>65</v>
      </c>
      <c r="H2485" s="72" t="str">
        <f t="shared" si="41"/>
        <v xml:space="preserve"> </v>
      </c>
      <c r="I2485" s="11">
        <v>47.692307692307999</v>
      </c>
      <c r="J2485" s="3">
        <v>15.384615384615</v>
      </c>
      <c r="K2485" s="3">
        <v>35.384615384615003</v>
      </c>
      <c r="L2485" s="8">
        <v>1.538461538462</v>
      </c>
    </row>
    <row r="2486" spans="3:12" x14ac:dyDescent="0.2">
      <c r="C2486" s="88" t="s">
        <v>84</v>
      </c>
      <c r="D2486" s="83" t="s">
        <v>17</v>
      </c>
      <c r="E2486" s="6" t="s">
        <v>85</v>
      </c>
      <c r="F2486" s="5"/>
      <c r="G2486" s="59">
        <v>315</v>
      </c>
      <c r="H2486" s="71" t="str">
        <f t="shared" si="41"/>
        <v xml:space="preserve"> </v>
      </c>
      <c r="I2486" s="12">
        <v>80</v>
      </c>
      <c r="J2486" s="4">
        <v>14.603174603175001</v>
      </c>
      <c r="K2486" s="4">
        <v>5.079365079365</v>
      </c>
      <c r="L2486" s="13">
        <v>0.31746031745999997</v>
      </c>
    </row>
    <row r="2487" spans="3:12" x14ac:dyDescent="0.2">
      <c r="C2487" s="87"/>
      <c r="D2487" s="84"/>
      <c r="E2487" s="1" t="s">
        <v>86</v>
      </c>
      <c r="F2487" s="2"/>
      <c r="G2487" s="60">
        <v>493</v>
      </c>
      <c r="H2487" s="72" t="str">
        <f t="shared" si="41"/>
        <v xml:space="preserve"> </v>
      </c>
      <c r="I2487" s="11">
        <v>76.064908722110005</v>
      </c>
      <c r="J2487" s="3">
        <v>15.618661257606</v>
      </c>
      <c r="K2487" s="3">
        <v>7.0993914807299996</v>
      </c>
      <c r="L2487" s="8">
        <v>1.217038539554</v>
      </c>
    </row>
    <row r="2488" spans="3:12" x14ac:dyDescent="0.2">
      <c r="C2488" s="87"/>
      <c r="D2488" s="84"/>
      <c r="E2488" s="1" t="s">
        <v>87</v>
      </c>
      <c r="F2488" s="2"/>
      <c r="G2488" s="60">
        <v>981</v>
      </c>
      <c r="H2488" s="72" t="str">
        <f t="shared" si="41"/>
        <v xml:space="preserve"> </v>
      </c>
      <c r="I2488" s="11">
        <v>66.055045871559997</v>
      </c>
      <c r="J2488" s="3">
        <v>20.387359836900998</v>
      </c>
      <c r="K2488" s="3">
        <v>11.213047910296</v>
      </c>
      <c r="L2488" s="8">
        <v>2.3445463812440002</v>
      </c>
    </row>
    <row r="2489" spans="3:12" x14ac:dyDescent="0.2">
      <c r="C2489" s="87"/>
      <c r="D2489" s="84"/>
      <c r="E2489" s="1" t="s">
        <v>88</v>
      </c>
      <c r="F2489" s="2"/>
      <c r="G2489" s="60">
        <v>525</v>
      </c>
      <c r="H2489" s="72" t="str">
        <f t="shared" si="41"/>
        <v xml:space="preserve"> </v>
      </c>
      <c r="I2489" s="11">
        <v>43.238095238094999</v>
      </c>
      <c r="J2489" s="3">
        <v>19.619047619048001</v>
      </c>
      <c r="K2489" s="3">
        <v>33.904761904761997</v>
      </c>
      <c r="L2489" s="8">
        <v>3.2380952380950001</v>
      </c>
    </row>
    <row r="2490" spans="3:12" x14ac:dyDescent="0.2">
      <c r="C2490" s="87"/>
      <c r="D2490" s="84"/>
      <c r="E2490" s="1" t="s">
        <v>89</v>
      </c>
      <c r="F2490" s="2"/>
      <c r="G2490" s="60">
        <v>113</v>
      </c>
      <c r="H2490" s="72" t="str">
        <f t="shared" si="41"/>
        <v xml:space="preserve"> </v>
      </c>
      <c r="I2490" s="11">
        <v>21.238938053097002</v>
      </c>
      <c r="J2490" s="3">
        <v>9.7345132743360008</v>
      </c>
      <c r="K2490" s="3">
        <v>66.371681415929004</v>
      </c>
      <c r="L2490" s="8">
        <v>2.654867256637</v>
      </c>
    </row>
    <row r="2491" spans="3:12" x14ac:dyDescent="0.2">
      <c r="C2491" s="87"/>
      <c r="D2491" s="84"/>
      <c r="E2491" s="1" t="s">
        <v>32</v>
      </c>
      <c r="F2491" s="2"/>
      <c r="G2491" s="60">
        <v>8</v>
      </c>
      <c r="H2491" s="72" t="str">
        <f t="shared" si="41"/>
        <v>*</v>
      </c>
      <c r="I2491" s="11">
        <v>37.5</v>
      </c>
      <c r="J2491" s="3">
        <v>37.5</v>
      </c>
      <c r="K2491" s="3">
        <v>25</v>
      </c>
      <c r="L2491" s="14">
        <v>0</v>
      </c>
    </row>
    <row r="2492" spans="3:12" ht="24" x14ac:dyDescent="0.2">
      <c r="C2492" s="88" t="s">
        <v>90</v>
      </c>
      <c r="D2492" s="83" t="s">
        <v>17</v>
      </c>
      <c r="E2492" s="6" t="s">
        <v>91</v>
      </c>
      <c r="F2492" s="5"/>
      <c r="G2492" s="59">
        <v>608</v>
      </c>
      <c r="H2492" s="71" t="str">
        <f t="shared" si="41"/>
        <v xml:space="preserve"> </v>
      </c>
      <c r="I2492" s="12">
        <v>61.677631578947</v>
      </c>
      <c r="J2492" s="4">
        <v>19.078947368421002</v>
      </c>
      <c r="K2492" s="4">
        <v>17.269736842105001</v>
      </c>
      <c r="L2492" s="13">
        <v>1.973684210526</v>
      </c>
    </row>
    <row r="2493" spans="3:12" ht="24" x14ac:dyDescent="0.2">
      <c r="C2493" s="87"/>
      <c r="D2493" s="84"/>
      <c r="E2493" s="1" t="s">
        <v>92</v>
      </c>
      <c r="F2493" s="2"/>
      <c r="G2493" s="60">
        <v>1036</v>
      </c>
      <c r="H2493" s="72" t="str">
        <f t="shared" si="41"/>
        <v xml:space="preserve"> </v>
      </c>
      <c r="I2493" s="11">
        <v>62.548262548262997</v>
      </c>
      <c r="J2493" s="3">
        <v>18.436293436292999</v>
      </c>
      <c r="K2493" s="3">
        <v>16.988416988417001</v>
      </c>
      <c r="L2493" s="8">
        <v>2.0270270270270001</v>
      </c>
    </row>
    <row r="2494" spans="3:12" ht="24" x14ac:dyDescent="0.2">
      <c r="C2494" s="87"/>
      <c r="D2494" s="84"/>
      <c r="E2494" s="1" t="s">
        <v>93</v>
      </c>
      <c r="F2494" s="2"/>
      <c r="G2494" s="60">
        <v>567</v>
      </c>
      <c r="H2494" s="72" t="str">
        <f t="shared" si="41"/>
        <v xml:space="preserve"> </v>
      </c>
      <c r="I2494" s="11">
        <v>64.902998236331996</v>
      </c>
      <c r="J2494" s="3">
        <v>16.57848324515</v>
      </c>
      <c r="K2494" s="3">
        <v>16.754850088183002</v>
      </c>
      <c r="L2494" s="8">
        <v>1.7636684303350001</v>
      </c>
    </row>
    <row r="2495" spans="3:12" x14ac:dyDescent="0.2">
      <c r="C2495" s="87"/>
      <c r="D2495" s="84"/>
      <c r="E2495" s="1" t="s">
        <v>94</v>
      </c>
      <c r="F2495" s="2"/>
      <c r="G2495" s="60">
        <v>224</v>
      </c>
      <c r="H2495" s="72" t="str">
        <f t="shared" si="41"/>
        <v xml:space="preserve"> </v>
      </c>
      <c r="I2495" s="11">
        <v>61.607142857143003</v>
      </c>
      <c r="J2495" s="3">
        <v>17.410714285714</v>
      </c>
      <c r="K2495" s="3">
        <v>17.857142857143</v>
      </c>
      <c r="L2495" s="8">
        <v>3.125</v>
      </c>
    </row>
    <row r="2496" spans="3:12" x14ac:dyDescent="0.2">
      <c r="C2496" s="88" t="s">
        <v>95</v>
      </c>
      <c r="D2496" s="83" t="s">
        <v>17</v>
      </c>
      <c r="E2496" s="6" t="s">
        <v>96</v>
      </c>
      <c r="F2496" s="5"/>
      <c r="G2496" s="59">
        <v>308</v>
      </c>
      <c r="H2496" s="71" t="str">
        <f t="shared" si="41"/>
        <v xml:space="preserve"> </v>
      </c>
      <c r="I2496" s="12">
        <v>67.857142857143003</v>
      </c>
      <c r="J2496" s="4">
        <v>16.233766233766001</v>
      </c>
      <c r="K2496" s="4">
        <v>13.961038961039</v>
      </c>
      <c r="L2496" s="13">
        <v>1.948051948052</v>
      </c>
    </row>
    <row r="2497" spans="2:12" x14ac:dyDescent="0.2">
      <c r="C2497" s="89"/>
      <c r="D2497" s="84"/>
      <c r="E2497" s="1" t="s">
        <v>97</v>
      </c>
      <c r="F2497" s="2"/>
      <c r="G2497" s="60">
        <v>728</v>
      </c>
      <c r="H2497" s="72" t="str">
        <f t="shared" si="41"/>
        <v xml:space="preserve"> </v>
      </c>
      <c r="I2497" s="11">
        <v>65.384615384615003</v>
      </c>
      <c r="J2497" s="3">
        <v>19.368131868132</v>
      </c>
      <c r="K2497" s="3">
        <v>13.873626373625999</v>
      </c>
      <c r="L2497" s="8">
        <v>1.3736263736259999</v>
      </c>
    </row>
    <row r="2498" spans="2:12" ht="24" x14ac:dyDescent="0.2">
      <c r="C2498" s="89"/>
      <c r="D2498" s="84"/>
      <c r="E2498" s="1" t="s">
        <v>98</v>
      </c>
      <c r="F2498" s="2"/>
      <c r="G2498" s="60">
        <v>474</v>
      </c>
      <c r="H2498" s="72" t="str">
        <f t="shared" si="41"/>
        <v xml:space="preserve"> </v>
      </c>
      <c r="I2498" s="11">
        <v>59.071729957805999</v>
      </c>
      <c r="J2498" s="3">
        <v>19.620253164556999</v>
      </c>
      <c r="K2498" s="3">
        <v>19.831223628692001</v>
      </c>
      <c r="L2498" s="8">
        <v>1.476793248945</v>
      </c>
    </row>
    <row r="2499" spans="2:12" x14ac:dyDescent="0.2">
      <c r="C2499" s="89"/>
      <c r="D2499" s="84"/>
      <c r="E2499" s="1" t="s">
        <v>99</v>
      </c>
      <c r="F2499" s="2"/>
      <c r="G2499" s="60">
        <v>402</v>
      </c>
      <c r="H2499" s="72" t="str">
        <f t="shared" si="41"/>
        <v xml:space="preserve"> </v>
      </c>
      <c r="I2499" s="11">
        <v>59.701492537313001</v>
      </c>
      <c r="J2499" s="3">
        <v>17.661691542288999</v>
      </c>
      <c r="K2499" s="3">
        <v>20.895522388060002</v>
      </c>
      <c r="L2499" s="8">
        <v>1.7412935323380001</v>
      </c>
    </row>
    <row r="2500" spans="2:12" x14ac:dyDescent="0.2">
      <c r="C2500" s="89"/>
      <c r="D2500" s="84"/>
      <c r="E2500" s="1" t="s">
        <v>100</v>
      </c>
      <c r="F2500" s="2"/>
      <c r="G2500" s="60">
        <v>231</v>
      </c>
      <c r="H2500" s="72" t="str">
        <f t="shared" si="41"/>
        <v xml:space="preserve"> </v>
      </c>
      <c r="I2500" s="11">
        <v>54.545454545455001</v>
      </c>
      <c r="J2500" s="3">
        <v>19.047619047619001</v>
      </c>
      <c r="K2500" s="3">
        <v>20.779220779220999</v>
      </c>
      <c r="L2500" s="8">
        <v>5.6277056277059998</v>
      </c>
    </row>
    <row r="2501" spans="2:12" x14ac:dyDescent="0.2">
      <c r="C2501" s="90"/>
      <c r="D2501" s="85"/>
      <c r="E2501" s="29" t="s">
        <v>101</v>
      </c>
      <c r="F2501" s="28"/>
      <c r="G2501" s="61">
        <v>292</v>
      </c>
      <c r="H2501" s="73" t="str">
        <f t="shared" si="41"/>
        <v xml:space="preserve"> </v>
      </c>
      <c r="I2501" s="35">
        <v>67.808219178081998</v>
      </c>
      <c r="J2501" s="16">
        <v>14.041095890411</v>
      </c>
      <c r="K2501" s="16">
        <v>15.753424657534</v>
      </c>
      <c r="L2501" s="36">
        <v>2.397260273973</v>
      </c>
    </row>
    <row r="2502" spans="2:12" x14ac:dyDescent="0.2">
      <c r="G2502" s="62"/>
      <c r="H2502" s="74"/>
    </row>
    <row r="2503" spans="2:12" x14ac:dyDescent="0.2">
      <c r="B2503" s="25" t="str">
        <f xml:space="preserve"> HYPERLINK("#'目次'!B28", "[22]")</f>
        <v>[22]</v>
      </c>
      <c r="C2503" s="17" t="s">
        <v>233</v>
      </c>
      <c r="G2503" s="62"/>
      <c r="H2503" s="74"/>
    </row>
    <row r="2504" spans="2:12" x14ac:dyDescent="0.2">
      <c r="G2504" s="62"/>
      <c r="H2504" s="74"/>
    </row>
    <row r="2505" spans="2:12" x14ac:dyDescent="0.2">
      <c r="G2505" s="62"/>
      <c r="H2505" s="74"/>
    </row>
    <row r="2506" spans="2:12" x14ac:dyDescent="0.2">
      <c r="C2506" s="17" t="s">
        <v>12</v>
      </c>
      <c r="G2506" s="62"/>
      <c r="H2506" s="74"/>
    </row>
    <row r="2507" spans="2:12" ht="24" x14ac:dyDescent="0.2">
      <c r="C2507" s="91"/>
      <c r="D2507" s="92"/>
      <c r="E2507" s="92"/>
      <c r="F2507" s="92"/>
      <c r="G2507" s="56" t="s">
        <v>13</v>
      </c>
      <c r="H2507" s="68"/>
      <c r="I2507" s="22" t="s">
        <v>228</v>
      </c>
      <c r="J2507" s="10" t="s">
        <v>229</v>
      </c>
      <c r="K2507" s="10" t="s">
        <v>230</v>
      </c>
      <c r="L2507" s="23" t="s">
        <v>32</v>
      </c>
    </row>
    <row r="2508" spans="2:12" x14ac:dyDescent="0.2">
      <c r="C2508" s="93"/>
      <c r="D2508" s="94"/>
      <c r="E2508" s="94"/>
      <c r="F2508" s="94"/>
      <c r="G2508" s="57"/>
      <c r="H2508" s="69"/>
      <c r="I2508" s="26"/>
      <c r="J2508" s="9"/>
      <c r="K2508" s="9"/>
      <c r="L2508" s="24"/>
    </row>
    <row r="2509" spans="2:12" x14ac:dyDescent="0.2">
      <c r="C2509" s="31"/>
      <c r="D2509" s="33"/>
      <c r="E2509" s="32" t="s">
        <v>13</v>
      </c>
      <c r="F2509" s="30"/>
      <c r="G2509" s="58">
        <v>2435</v>
      </c>
      <c r="H2509" s="70" t="str">
        <f t="shared" ref="H2509:H2572" si="42">IF(G2509&lt;49,"*"," ")</f>
        <v xml:space="preserve"> </v>
      </c>
      <c r="I2509" s="15">
        <v>74.332648870637001</v>
      </c>
      <c r="J2509" s="15">
        <v>11.457905544148</v>
      </c>
      <c r="K2509" s="15">
        <v>12.772073921971</v>
      </c>
      <c r="L2509" s="34">
        <v>1.4373716632439999</v>
      </c>
    </row>
    <row r="2510" spans="2:12" x14ac:dyDescent="0.2">
      <c r="C2510" s="86" t="s">
        <v>16</v>
      </c>
      <c r="D2510" s="83" t="s">
        <v>17</v>
      </c>
      <c r="E2510" s="6" t="s">
        <v>14</v>
      </c>
      <c r="F2510" s="5"/>
      <c r="G2510" s="59">
        <v>1188</v>
      </c>
      <c r="H2510" s="71" t="str">
        <f t="shared" si="42"/>
        <v xml:space="preserve"> </v>
      </c>
      <c r="I2510" s="12">
        <v>79.040404040403999</v>
      </c>
      <c r="J2510" s="4">
        <v>10.690235690235999</v>
      </c>
      <c r="K2510" s="4">
        <v>8.9225589225590003</v>
      </c>
      <c r="L2510" s="13">
        <v>1.3468013468010001</v>
      </c>
    </row>
    <row r="2511" spans="2:12" x14ac:dyDescent="0.2">
      <c r="C2511" s="87"/>
      <c r="D2511" s="84"/>
      <c r="E2511" s="1" t="s">
        <v>15</v>
      </c>
      <c r="F2511" s="2"/>
      <c r="G2511" s="60">
        <v>1247</v>
      </c>
      <c r="H2511" s="72" t="str">
        <f t="shared" si="42"/>
        <v xml:space="preserve"> </v>
      </c>
      <c r="I2511" s="11">
        <v>69.847634322374006</v>
      </c>
      <c r="J2511" s="3">
        <v>12.189254210104</v>
      </c>
      <c r="K2511" s="3">
        <v>16.439454691259002</v>
      </c>
      <c r="L2511" s="8">
        <v>1.523656776263</v>
      </c>
    </row>
    <row r="2512" spans="2:12" x14ac:dyDescent="0.2">
      <c r="C2512" s="88" t="s">
        <v>18</v>
      </c>
      <c r="D2512" s="88" t="s">
        <v>19</v>
      </c>
      <c r="E2512" s="6" t="s">
        <v>20</v>
      </c>
      <c r="F2512" s="5"/>
      <c r="G2512" s="59">
        <v>386</v>
      </c>
      <c r="H2512" s="71" t="str">
        <f t="shared" si="42"/>
        <v xml:space="preserve"> </v>
      </c>
      <c r="I2512" s="12">
        <v>88.082901554404003</v>
      </c>
      <c r="J2512" s="4">
        <v>7.5129533678760003</v>
      </c>
      <c r="K2512" s="4">
        <v>3.8860103626939999</v>
      </c>
      <c r="L2512" s="13">
        <v>0.51813471502599995</v>
      </c>
    </row>
    <row r="2513" spans="3:12" x14ac:dyDescent="0.2">
      <c r="C2513" s="87"/>
      <c r="D2513" s="89"/>
      <c r="E2513" s="1" t="s">
        <v>21</v>
      </c>
      <c r="F2513" s="2"/>
      <c r="G2513" s="60">
        <v>484</v>
      </c>
      <c r="H2513" s="72" t="str">
        <f t="shared" si="42"/>
        <v xml:space="preserve"> </v>
      </c>
      <c r="I2513" s="11">
        <v>86.157024793388004</v>
      </c>
      <c r="J2513" s="3">
        <v>7.2314049586779996</v>
      </c>
      <c r="K2513" s="3">
        <v>5.7851239669419998</v>
      </c>
      <c r="L2513" s="8">
        <v>0.82644628099200002</v>
      </c>
    </row>
    <row r="2514" spans="3:12" x14ac:dyDescent="0.2">
      <c r="C2514" s="87"/>
      <c r="D2514" s="89"/>
      <c r="E2514" s="1" t="s">
        <v>22</v>
      </c>
      <c r="F2514" s="2"/>
      <c r="G2514" s="60">
        <v>626</v>
      </c>
      <c r="H2514" s="72" t="str">
        <f t="shared" si="42"/>
        <v xml:space="preserve"> </v>
      </c>
      <c r="I2514" s="11">
        <v>79.392971246005999</v>
      </c>
      <c r="J2514" s="3">
        <v>11.821086261981</v>
      </c>
      <c r="K2514" s="3">
        <v>7.6677316293929998</v>
      </c>
      <c r="L2514" s="8">
        <v>1.11821086262</v>
      </c>
    </row>
    <row r="2515" spans="3:12" x14ac:dyDescent="0.2">
      <c r="C2515" s="87"/>
      <c r="D2515" s="89"/>
      <c r="E2515" s="1" t="s">
        <v>23</v>
      </c>
      <c r="F2515" s="2"/>
      <c r="G2515" s="60">
        <v>400</v>
      </c>
      <c r="H2515" s="72" t="str">
        <f t="shared" si="42"/>
        <v xml:space="preserve"> </v>
      </c>
      <c r="I2515" s="11">
        <v>71.25</v>
      </c>
      <c r="J2515" s="3">
        <v>13.5</v>
      </c>
      <c r="K2515" s="3">
        <v>13.5</v>
      </c>
      <c r="L2515" s="8">
        <v>1.75</v>
      </c>
    </row>
    <row r="2516" spans="3:12" x14ac:dyDescent="0.2">
      <c r="C2516" s="87"/>
      <c r="D2516" s="89"/>
      <c r="E2516" s="1" t="s">
        <v>24</v>
      </c>
      <c r="F2516" s="2"/>
      <c r="G2516" s="60">
        <v>539</v>
      </c>
      <c r="H2516" s="72" t="str">
        <f t="shared" si="42"/>
        <v xml:space="preserve"> </v>
      </c>
      <c r="I2516" s="11">
        <v>50.278293135436002</v>
      </c>
      <c r="J2516" s="3">
        <v>16.141001855288</v>
      </c>
      <c r="K2516" s="3">
        <v>30.797773654916998</v>
      </c>
      <c r="L2516" s="8">
        <v>2.7829313543600001</v>
      </c>
    </row>
    <row r="2517" spans="3:12" x14ac:dyDescent="0.2">
      <c r="C2517" s="87"/>
      <c r="D2517" s="89"/>
      <c r="E2517" s="1" t="s">
        <v>25</v>
      </c>
      <c r="F2517" s="2"/>
      <c r="G2517" s="60">
        <v>2049</v>
      </c>
      <c r="H2517" s="72" t="str">
        <f t="shared" si="42"/>
        <v xml:space="preserve"> </v>
      </c>
      <c r="I2517" s="11">
        <v>71.742313323572006</v>
      </c>
      <c r="J2517" s="3">
        <v>12.201073694485</v>
      </c>
      <c r="K2517" s="3">
        <v>14.44607125427</v>
      </c>
      <c r="L2517" s="8">
        <v>1.610541727672</v>
      </c>
    </row>
    <row r="2518" spans="3:12" x14ac:dyDescent="0.2">
      <c r="C2518" s="87"/>
      <c r="D2518" s="89"/>
      <c r="E2518" s="1" t="s">
        <v>26</v>
      </c>
      <c r="F2518" s="2"/>
      <c r="G2518" s="60">
        <v>939</v>
      </c>
      <c r="H2518" s="72" t="str">
        <f t="shared" si="42"/>
        <v xml:space="preserve"> </v>
      </c>
      <c r="I2518" s="11">
        <v>59.211927582534997</v>
      </c>
      <c r="J2518" s="3">
        <v>15.015974440895</v>
      </c>
      <c r="K2518" s="3">
        <v>23.429179978701001</v>
      </c>
      <c r="L2518" s="8">
        <v>2.3429179978699999</v>
      </c>
    </row>
    <row r="2519" spans="3:12" x14ac:dyDescent="0.2">
      <c r="C2519" s="87"/>
      <c r="D2519" s="88" t="s">
        <v>14</v>
      </c>
      <c r="E2519" s="6" t="s">
        <v>20</v>
      </c>
      <c r="F2519" s="5"/>
      <c r="G2519" s="59">
        <v>204</v>
      </c>
      <c r="H2519" s="71" t="str">
        <f t="shared" si="42"/>
        <v xml:space="preserve"> </v>
      </c>
      <c r="I2519" s="12">
        <v>86.764705882352999</v>
      </c>
      <c r="J2519" s="4">
        <v>8.333333333333</v>
      </c>
      <c r="K2519" s="4">
        <v>4.4117647058819998</v>
      </c>
      <c r="L2519" s="13">
        <v>0.49019607843099999</v>
      </c>
    </row>
    <row r="2520" spans="3:12" x14ac:dyDescent="0.2">
      <c r="C2520" s="87"/>
      <c r="D2520" s="89"/>
      <c r="E2520" s="1" t="s">
        <v>21</v>
      </c>
      <c r="F2520" s="2"/>
      <c r="G2520" s="60">
        <v>254</v>
      </c>
      <c r="H2520" s="72" t="str">
        <f t="shared" si="42"/>
        <v xml:space="preserve"> </v>
      </c>
      <c r="I2520" s="11">
        <v>86.614173228346004</v>
      </c>
      <c r="J2520" s="3">
        <v>7.0866141732279999</v>
      </c>
      <c r="K2520" s="3">
        <v>5.1181102362199997</v>
      </c>
      <c r="L2520" s="8">
        <v>1.1811023622050001</v>
      </c>
    </row>
    <row r="2521" spans="3:12" x14ac:dyDescent="0.2">
      <c r="C2521" s="87"/>
      <c r="D2521" s="89"/>
      <c r="E2521" s="1" t="s">
        <v>22</v>
      </c>
      <c r="F2521" s="2"/>
      <c r="G2521" s="60">
        <v>311</v>
      </c>
      <c r="H2521" s="72" t="str">
        <f t="shared" si="42"/>
        <v xml:space="preserve"> </v>
      </c>
      <c r="I2521" s="11">
        <v>81.993569131832999</v>
      </c>
      <c r="J2521" s="3">
        <v>9.9678456591640003</v>
      </c>
      <c r="K2521" s="3">
        <v>6.7524115755630003</v>
      </c>
      <c r="L2521" s="8">
        <v>1.2861736334410001</v>
      </c>
    </row>
    <row r="2522" spans="3:12" x14ac:dyDescent="0.2">
      <c r="C2522" s="87"/>
      <c r="D2522" s="89"/>
      <c r="E2522" s="1" t="s">
        <v>23</v>
      </c>
      <c r="F2522" s="2"/>
      <c r="G2522" s="60">
        <v>202</v>
      </c>
      <c r="H2522" s="72" t="str">
        <f t="shared" si="42"/>
        <v xml:space="preserve"> </v>
      </c>
      <c r="I2522" s="11">
        <v>75.742574257426</v>
      </c>
      <c r="J2522" s="3">
        <v>11.881188118812</v>
      </c>
      <c r="K2522" s="3">
        <v>10.891089108911</v>
      </c>
      <c r="L2522" s="8">
        <v>1.485148514851</v>
      </c>
    </row>
    <row r="2523" spans="3:12" x14ac:dyDescent="0.2">
      <c r="C2523" s="87"/>
      <c r="D2523" s="89"/>
      <c r="E2523" s="1" t="s">
        <v>24</v>
      </c>
      <c r="F2523" s="2"/>
      <c r="G2523" s="60">
        <v>217</v>
      </c>
      <c r="H2523" s="72" t="str">
        <f t="shared" si="42"/>
        <v xml:space="preserve"> </v>
      </c>
      <c r="I2523" s="11">
        <v>61.751152073733003</v>
      </c>
      <c r="J2523" s="3">
        <v>17.050691244239999</v>
      </c>
      <c r="K2523" s="3">
        <v>18.89400921659</v>
      </c>
      <c r="L2523" s="8">
        <v>2.3041474654380001</v>
      </c>
    </row>
    <row r="2524" spans="3:12" x14ac:dyDescent="0.2">
      <c r="C2524" s="87"/>
      <c r="D2524" s="89"/>
      <c r="E2524" s="1" t="s">
        <v>25</v>
      </c>
      <c r="F2524" s="2"/>
      <c r="G2524" s="60">
        <v>984</v>
      </c>
      <c r="H2524" s="72" t="str">
        <f t="shared" si="42"/>
        <v xml:space="preserve"> </v>
      </c>
      <c r="I2524" s="11">
        <v>77.439024390244001</v>
      </c>
      <c r="J2524" s="3">
        <v>11.178861788618001</v>
      </c>
      <c r="K2524" s="3">
        <v>9.8577235772359995</v>
      </c>
      <c r="L2524" s="8">
        <v>1.5243902439020001</v>
      </c>
    </row>
    <row r="2525" spans="3:12" x14ac:dyDescent="0.2">
      <c r="C2525" s="87"/>
      <c r="D2525" s="89"/>
      <c r="E2525" s="1" t="s">
        <v>26</v>
      </c>
      <c r="F2525" s="2"/>
      <c r="G2525" s="60">
        <v>419</v>
      </c>
      <c r="H2525" s="72" t="str">
        <f t="shared" si="42"/>
        <v xml:space="preserve"> </v>
      </c>
      <c r="I2525" s="11">
        <v>68.496420047732997</v>
      </c>
      <c r="J2525" s="3">
        <v>14.558472553699</v>
      </c>
      <c r="K2525" s="3">
        <v>15.035799522673001</v>
      </c>
      <c r="L2525" s="8">
        <v>1.909307875895</v>
      </c>
    </row>
    <row r="2526" spans="3:12" x14ac:dyDescent="0.2">
      <c r="C2526" s="87"/>
      <c r="D2526" s="88" t="s">
        <v>15</v>
      </c>
      <c r="E2526" s="6" t="s">
        <v>20</v>
      </c>
      <c r="F2526" s="5"/>
      <c r="G2526" s="59">
        <v>182</v>
      </c>
      <c r="H2526" s="71" t="str">
        <f t="shared" si="42"/>
        <v xml:space="preserve"> </v>
      </c>
      <c r="I2526" s="12">
        <v>89.560439560440003</v>
      </c>
      <c r="J2526" s="4">
        <v>6.5934065934069999</v>
      </c>
      <c r="K2526" s="4">
        <v>3.2967032967029999</v>
      </c>
      <c r="L2526" s="13">
        <v>0.54945054945100003</v>
      </c>
    </row>
    <row r="2527" spans="3:12" x14ac:dyDescent="0.2">
      <c r="C2527" s="87"/>
      <c r="D2527" s="89"/>
      <c r="E2527" s="1" t="s">
        <v>21</v>
      </c>
      <c r="F2527" s="2"/>
      <c r="G2527" s="60">
        <v>230</v>
      </c>
      <c r="H2527" s="72" t="str">
        <f t="shared" si="42"/>
        <v xml:space="preserve"> </v>
      </c>
      <c r="I2527" s="11">
        <v>85.652173913043001</v>
      </c>
      <c r="J2527" s="3">
        <v>7.3913043478259999</v>
      </c>
      <c r="K2527" s="3">
        <v>6.5217391304349999</v>
      </c>
      <c r="L2527" s="8">
        <v>0.43478260869599999</v>
      </c>
    </row>
    <row r="2528" spans="3:12" x14ac:dyDescent="0.2">
      <c r="C2528" s="87"/>
      <c r="D2528" s="89"/>
      <c r="E2528" s="1" t="s">
        <v>22</v>
      </c>
      <c r="F2528" s="2"/>
      <c r="G2528" s="60">
        <v>315</v>
      </c>
      <c r="H2528" s="72" t="str">
        <f t="shared" si="42"/>
        <v xml:space="preserve"> </v>
      </c>
      <c r="I2528" s="11">
        <v>76.825396825396993</v>
      </c>
      <c r="J2528" s="3">
        <v>13.650793650794</v>
      </c>
      <c r="K2528" s="3">
        <v>8.5714285714289993</v>
      </c>
      <c r="L2528" s="8">
        <v>0.95238095238099996</v>
      </c>
    </row>
    <row r="2529" spans="3:12" x14ac:dyDescent="0.2">
      <c r="C2529" s="87"/>
      <c r="D2529" s="89"/>
      <c r="E2529" s="1" t="s">
        <v>23</v>
      </c>
      <c r="F2529" s="2"/>
      <c r="G2529" s="60">
        <v>198</v>
      </c>
      <c r="H2529" s="72" t="str">
        <f t="shared" si="42"/>
        <v xml:space="preserve"> </v>
      </c>
      <c r="I2529" s="11">
        <v>66.666666666666998</v>
      </c>
      <c r="J2529" s="3">
        <v>15.151515151515</v>
      </c>
      <c r="K2529" s="3">
        <v>16.161616161615999</v>
      </c>
      <c r="L2529" s="8">
        <v>2.0202020202019999</v>
      </c>
    </row>
    <row r="2530" spans="3:12" x14ac:dyDescent="0.2">
      <c r="C2530" s="87"/>
      <c r="D2530" s="89"/>
      <c r="E2530" s="1" t="s">
        <v>24</v>
      </c>
      <c r="F2530" s="2"/>
      <c r="G2530" s="60">
        <v>322</v>
      </c>
      <c r="H2530" s="72" t="str">
        <f t="shared" si="42"/>
        <v xml:space="preserve"> </v>
      </c>
      <c r="I2530" s="11">
        <v>42.546583850932002</v>
      </c>
      <c r="J2530" s="3">
        <v>15.527950310559</v>
      </c>
      <c r="K2530" s="3">
        <v>38.819875776398</v>
      </c>
      <c r="L2530" s="8">
        <v>3.1055900621119998</v>
      </c>
    </row>
    <row r="2531" spans="3:12" x14ac:dyDescent="0.2">
      <c r="C2531" s="87"/>
      <c r="D2531" s="89"/>
      <c r="E2531" s="1" t="s">
        <v>25</v>
      </c>
      <c r="F2531" s="2"/>
      <c r="G2531" s="60">
        <v>1065</v>
      </c>
      <c r="H2531" s="72" t="str">
        <f t="shared" si="42"/>
        <v xml:space="preserve"> </v>
      </c>
      <c r="I2531" s="11">
        <v>66.478873239436993</v>
      </c>
      <c r="J2531" s="3">
        <v>13.145539906103</v>
      </c>
      <c r="K2531" s="3">
        <v>18.685446009389999</v>
      </c>
      <c r="L2531" s="8">
        <v>1.69014084507</v>
      </c>
    </row>
    <row r="2532" spans="3:12" x14ac:dyDescent="0.2">
      <c r="C2532" s="87"/>
      <c r="D2532" s="89"/>
      <c r="E2532" s="1" t="s">
        <v>26</v>
      </c>
      <c r="F2532" s="2"/>
      <c r="G2532" s="60">
        <v>520</v>
      </c>
      <c r="H2532" s="72" t="str">
        <f t="shared" si="42"/>
        <v xml:space="preserve"> </v>
      </c>
      <c r="I2532" s="11">
        <v>51.730769230768999</v>
      </c>
      <c r="J2532" s="3">
        <v>15.384615384615</v>
      </c>
      <c r="K2532" s="3">
        <v>30.192307692307999</v>
      </c>
      <c r="L2532" s="8">
        <v>2.6923076923079998</v>
      </c>
    </row>
    <row r="2533" spans="3:12" x14ac:dyDescent="0.2">
      <c r="C2533" s="88" t="s">
        <v>27</v>
      </c>
      <c r="D2533" s="88" t="s">
        <v>19</v>
      </c>
      <c r="E2533" s="6" t="s">
        <v>28</v>
      </c>
      <c r="F2533" s="5"/>
      <c r="G2533" s="59">
        <v>147</v>
      </c>
      <c r="H2533" s="71" t="str">
        <f t="shared" si="42"/>
        <v xml:space="preserve"> </v>
      </c>
      <c r="I2533" s="12">
        <v>71.428571428571004</v>
      </c>
      <c r="J2533" s="4">
        <v>9.5238095238099998</v>
      </c>
      <c r="K2533" s="4">
        <v>17.006802721088</v>
      </c>
      <c r="L2533" s="13">
        <v>2.040816326531</v>
      </c>
    </row>
    <row r="2534" spans="3:12" ht="24" x14ac:dyDescent="0.2">
      <c r="C2534" s="87"/>
      <c r="D2534" s="89"/>
      <c r="E2534" s="1" t="s">
        <v>29</v>
      </c>
      <c r="F2534" s="2"/>
      <c r="G2534" s="60">
        <v>1706</v>
      </c>
      <c r="H2534" s="72" t="str">
        <f t="shared" si="42"/>
        <v xml:space="preserve"> </v>
      </c>
      <c r="I2534" s="11">
        <v>78.429073856974995</v>
      </c>
      <c r="J2534" s="3">
        <v>11.195779601407001</v>
      </c>
      <c r="K2534" s="3">
        <v>9.2028135990620008</v>
      </c>
      <c r="L2534" s="8">
        <v>1.1723329425560001</v>
      </c>
    </row>
    <row r="2535" spans="3:12" ht="24" x14ac:dyDescent="0.2">
      <c r="C2535" s="87"/>
      <c r="D2535" s="89"/>
      <c r="E2535" s="1" t="s">
        <v>30</v>
      </c>
      <c r="F2535" s="2"/>
      <c r="G2535" s="60">
        <v>137</v>
      </c>
      <c r="H2535" s="72" t="str">
        <f t="shared" si="42"/>
        <v xml:space="preserve"> </v>
      </c>
      <c r="I2535" s="11">
        <v>79.562043795619999</v>
      </c>
      <c r="J2535" s="3">
        <v>6.5693430656930003</v>
      </c>
      <c r="K2535" s="3">
        <v>10.948905109489001</v>
      </c>
      <c r="L2535" s="8">
        <v>2.9197080291969999</v>
      </c>
    </row>
    <row r="2536" spans="3:12" ht="24" x14ac:dyDescent="0.2">
      <c r="C2536" s="87"/>
      <c r="D2536" s="89"/>
      <c r="E2536" s="1" t="s">
        <v>31</v>
      </c>
      <c r="F2536" s="2"/>
      <c r="G2536" s="60">
        <v>440</v>
      </c>
      <c r="H2536" s="72" t="str">
        <f t="shared" si="42"/>
        <v xml:space="preserve"> </v>
      </c>
      <c r="I2536" s="11">
        <v>57.5</v>
      </c>
      <c r="J2536" s="3">
        <v>14.772727272727</v>
      </c>
      <c r="K2536" s="3">
        <v>25.909090909090999</v>
      </c>
      <c r="L2536" s="8">
        <v>1.818181818182</v>
      </c>
    </row>
    <row r="2537" spans="3:12" x14ac:dyDescent="0.2">
      <c r="C2537" s="87"/>
      <c r="D2537" s="89"/>
      <c r="E2537" s="1" t="s">
        <v>32</v>
      </c>
      <c r="F2537" s="2"/>
      <c r="G2537" s="60">
        <v>5</v>
      </c>
      <c r="H2537" s="72" t="str">
        <f t="shared" si="42"/>
        <v>*</v>
      </c>
      <c r="I2537" s="11">
        <v>100</v>
      </c>
      <c r="J2537" s="7">
        <v>0</v>
      </c>
      <c r="K2537" s="7">
        <v>0</v>
      </c>
      <c r="L2537" s="14">
        <v>0</v>
      </c>
    </row>
    <row r="2538" spans="3:12" x14ac:dyDescent="0.2">
      <c r="C2538" s="87"/>
      <c r="D2538" s="88" t="s">
        <v>14</v>
      </c>
      <c r="E2538" s="6" t="s">
        <v>28</v>
      </c>
      <c r="F2538" s="5"/>
      <c r="G2538" s="59">
        <v>95</v>
      </c>
      <c r="H2538" s="71" t="str">
        <f t="shared" si="42"/>
        <v xml:space="preserve"> </v>
      </c>
      <c r="I2538" s="12">
        <v>70.526315789473998</v>
      </c>
      <c r="J2538" s="4">
        <v>10.526315789473999</v>
      </c>
      <c r="K2538" s="4">
        <v>16.842105263158</v>
      </c>
      <c r="L2538" s="13">
        <v>2.1052631578950001</v>
      </c>
    </row>
    <row r="2539" spans="3:12" ht="24" x14ac:dyDescent="0.2">
      <c r="C2539" s="87"/>
      <c r="D2539" s="89"/>
      <c r="E2539" s="1" t="s">
        <v>29</v>
      </c>
      <c r="F2539" s="2"/>
      <c r="G2539" s="60">
        <v>953</v>
      </c>
      <c r="H2539" s="72" t="str">
        <f t="shared" si="42"/>
        <v xml:space="preserve"> </v>
      </c>
      <c r="I2539" s="11">
        <v>80.377754459600993</v>
      </c>
      <c r="J2539" s="3">
        <v>10.703043022036001</v>
      </c>
      <c r="K2539" s="3">
        <v>7.97481636936</v>
      </c>
      <c r="L2539" s="8">
        <v>0.944386149003</v>
      </c>
    </row>
    <row r="2540" spans="3:12" ht="24" x14ac:dyDescent="0.2">
      <c r="C2540" s="87"/>
      <c r="D2540" s="89"/>
      <c r="E2540" s="1" t="s">
        <v>30</v>
      </c>
      <c r="F2540" s="2"/>
      <c r="G2540" s="60">
        <v>60</v>
      </c>
      <c r="H2540" s="72" t="str">
        <f t="shared" si="42"/>
        <v xml:space="preserve"> </v>
      </c>
      <c r="I2540" s="11">
        <v>78.333333333333002</v>
      </c>
      <c r="J2540" s="3">
        <v>8.333333333333</v>
      </c>
      <c r="K2540" s="3">
        <v>8.333333333333</v>
      </c>
      <c r="L2540" s="8">
        <v>5</v>
      </c>
    </row>
    <row r="2541" spans="3:12" ht="24" x14ac:dyDescent="0.2">
      <c r="C2541" s="87"/>
      <c r="D2541" s="89"/>
      <c r="E2541" s="1" t="s">
        <v>31</v>
      </c>
      <c r="F2541" s="2"/>
      <c r="G2541" s="60">
        <v>77</v>
      </c>
      <c r="H2541" s="72" t="str">
        <f t="shared" si="42"/>
        <v xml:space="preserve"> </v>
      </c>
      <c r="I2541" s="11">
        <v>72.727272727273004</v>
      </c>
      <c r="J2541" s="3">
        <v>12.987012987012999</v>
      </c>
      <c r="K2541" s="3">
        <v>11.688311688312</v>
      </c>
      <c r="L2541" s="8">
        <v>2.5974025974030002</v>
      </c>
    </row>
    <row r="2542" spans="3:12" x14ac:dyDescent="0.2">
      <c r="C2542" s="87"/>
      <c r="D2542" s="89"/>
      <c r="E2542" s="1" t="s">
        <v>32</v>
      </c>
      <c r="F2542" s="2"/>
      <c r="G2542" s="60">
        <v>3</v>
      </c>
      <c r="H2542" s="72" t="str">
        <f t="shared" si="42"/>
        <v>*</v>
      </c>
      <c r="I2542" s="11">
        <v>100</v>
      </c>
      <c r="J2542" s="7">
        <v>0</v>
      </c>
      <c r="K2542" s="7">
        <v>0</v>
      </c>
      <c r="L2542" s="14">
        <v>0</v>
      </c>
    </row>
    <row r="2543" spans="3:12" x14ac:dyDescent="0.2">
      <c r="C2543" s="87"/>
      <c r="D2543" s="88" t="s">
        <v>15</v>
      </c>
      <c r="E2543" s="6" t="s">
        <v>28</v>
      </c>
      <c r="F2543" s="5"/>
      <c r="G2543" s="59">
        <v>52</v>
      </c>
      <c r="H2543" s="71" t="str">
        <f t="shared" si="42"/>
        <v xml:space="preserve"> </v>
      </c>
      <c r="I2543" s="12">
        <v>73.076923076922995</v>
      </c>
      <c r="J2543" s="4">
        <v>7.6923076923079998</v>
      </c>
      <c r="K2543" s="4">
        <v>17.307692307692001</v>
      </c>
      <c r="L2543" s="13">
        <v>1.923076923077</v>
      </c>
    </row>
    <row r="2544" spans="3:12" ht="24" x14ac:dyDescent="0.2">
      <c r="C2544" s="87"/>
      <c r="D2544" s="89"/>
      <c r="E2544" s="1" t="s">
        <v>29</v>
      </c>
      <c r="F2544" s="2"/>
      <c r="G2544" s="60">
        <v>753</v>
      </c>
      <c r="H2544" s="72" t="str">
        <f t="shared" si="42"/>
        <v xml:space="preserve"> </v>
      </c>
      <c r="I2544" s="11">
        <v>75.962815405046001</v>
      </c>
      <c r="J2544" s="3">
        <v>11.819389110226</v>
      </c>
      <c r="K2544" s="3">
        <v>10.756972111553999</v>
      </c>
      <c r="L2544" s="8">
        <v>1.4608233731739999</v>
      </c>
    </row>
    <row r="2545" spans="3:12" ht="24" x14ac:dyDescent="0.2">
      <c r="C2545" s="87"/>
      <c r="D2545" s="89"/>
      <c r="E2545" s="1" t="s">
        <v>30</v>
      </c>
      <c r="F2545" s="2"/>
      <c r="G2545" s="60">
        <v>77</v>
      </c>
      <c r="H2545" s="72" t="str">
        <f t="shared" si="42"/>
        <v xml:space="preserve"> </v>
      </c>
      <c r="I2545" s="11">
        <v>80.519480519480993</v>
      </c>
      <c r="J2545" s="3">
        <v>5.1948051948050002</v>
      </c>
      <c r="K2545" s="3">
        <v>12.987012987012999</v>
      </c>
      <c r="L2545" s="8">
        <v>1.298701298701</v>
      </c>
    </row>
    <row r="2546" spans="3:12" ht="24" x14ac:dyDescent="0.2">
      <c r="C2546" s="87"/>
      <c r="D2546" s="89"/>
      <c r="E2546" s="1" t="s">
        <v>31</v>
      </c>
      <c r="F2546" s="2"/>
      <c r="G2546" s="60">
        <v>363</v>
      </c>
      <c r="H2546" s="72" t="str">
        <f t="shared" si="42"/>
        <v xml:space="preserve"> </v>
      </c>
      <c r="I2546" s="11">
        <v>54.269972451790998</v>
      </c>
      <c r="J2546" s="3">
        <v>15.151515151515</v>
      </c>
      <c r="K2546" s="3">
        <v>28.925619834711</v>
      </c>
      <c r="L2546" s="8">
        <v>1.6528925619829999</v>
      </c>
    </row>
    <row r="2547" spans="3:12" x14ac:dyDescent="0.2">
      <c r="C2547" s="87"/>
      <c r="D2547" s="89"/>
      <c r="E2547" s="1" t="s">
        <v>32</v>
      </c>
      <c r="F2547" s="2"/>
      <c r="G2547" s="60">
        <v>2</v>
      </c>
      <c r="H2547" s="72" t="str">
        <f t="shared" si="42"/>
        <v>*</v>
      </c>
      <c r="I2547" s="11">
        <v>100</v>
      </c>
      <c r="J2547" s="7">
        <v>0</v>
      </c>
      <c r="K2547" s="7">
        <v>0</v>
      </c>
      <c r="L2547" s="14">
        <v>0</v>
      </c>
    </row>
    <row r="2548" spans="3:12" x14ac:dyDescent="0.2">
      <c r="C2548" s="88" t="s">
        <v>33</v>
      </c>
      <c r="D2548" s="83" t="s">
        <v>17</v>
      </c>
      <c r="E2548" s="6" t="s">
        <v>34</v>
      </c>
      <c r="F2548" s="5"/>
      <c r="G2548" s="59">
        <v>341</v>
      </c>
      <c r="H2548" s="71" t="str">
        <f t="shared" si="42"/>
        <v xml:space="preserve"> </v>
      </c>
      <c r="I2548" s="12">
        <v>66.275659824046997</v>
      </c>
      <c r="J2548" s="4">
        <v>12.023460410557</v>
      </c>
      <c r="K2548" s="4">
        <v>17.888563049853001</v>
      </c>
      <c r="L2548" s="13">
        <v>3.812316715543</v>
      </c>
    </row>
    <row r="2549" spans="3:12" x14ac:dyDescent="0.2">
      <c r="C2549" s="87"/>
      <c r="D2549" s="84"/>
      <c r="E2549" s="1" t="s">
        <v>35</v>
      </c>
      <c r="F2549" s="2"/>
      <c r="G2549" s="60">
        <v>1149</v>
      </c>
      <c r="H2549" s="72" t="str">
        <f t="shared" si="42"/>
        <v xml:space="preserve"> </v>
      </c>
      <c r="I2549" s="11">
        <v>77.458659704091005</v>
      </c>
      <c r="J2549" s="3">
        <v>11.227154046997001</v>
      </c>
      <c r="K2549" s="3">
        <v>10.53089643168</v>
      </c>
      <c r="L2549" s="8">
        <v>0.78328981723199997</v>
      </c>
    </row>
    <row r="2550" spans="3:12" ht="24" x14ac:dyDescent="0.2">
      <c r="C2550" s="87"/>
      <c r="D2550" s="84"/>
      <c r="E2550" s="1" t="s">
        <v>36</v>
      </c>
      <c r="F2550" s="2"/>
      <c r="G2550" s="60">
        <v>659</v>
      </c>
      <c r="H2550" s="72" t="str">
        <f t="shared" si="42"/>
        <v xml:space="preserve"> </v>
      </c>
      <c r="I2550" s="11">
        <v>72.989377845220005</v>
      </c>
      <c r="J2550" s="3">
        <v>11.077389984825</v>
      </c>
      <c r="K2550" s="3">
        <v>15.022761760243</v>
      </c>
      <c r="L2550" s="8">
        <v>0.910470409712</v>
      </c>
    </row>
    <row r="2551" spans="3:12" x14ac:dyDescent="0.2">
      <c r="C2551" s="87"/>
      <c r="D2551" s="84"/>
      <c r="E2551" s="1" t="s">
        <v>37</v>
      </c>
      <c r="F2551" s="2"/>
      <c r="G2551" s="60">
        <v>274</v>
      </c>
      <c r="H2551" s="72" t="str">
        <f t="shared" si="42"/>
        <v xml:space="preserve"> </v>
      </c>
      <c r="I2551" s="11">
        <v>74.087591240875994</v>
      </c>
      <c r="J2551" s="3">
        <v>12.773722627737</v>
      </c>
      <c r="K2551" s="3">
        <v>10.948905109489001</v>
      </c>
      <c r="L2551" s="8">
        <v>2.1897810218979998</v>
      </c>
    </row>
    <row r="2552" spans="3:12" x14ac:dyDescent="0.2">
      <c r="C2552" s="87"/>
      <c r="D2552" s="84"/>
      <c r="E2552" s="1" t="s">
        <v>32</v>
      </c>
      <c r="F2552" s="2"/>
      <c r="G2552" s="60">
        <v>12</v>
      </c>
      <c r="H2552" s="72" t="str">
        <f t="shared" si="42"/>
        <v>*</v>
      </c>
      <c r="I2552" s="11">
        <v>83.333333333333002</v>
      </c>
      <c r="J2552" s="3">
        <v>8.333333333333</v>
      </c>
      <c r="K2552" s="7">
        <v>0</v>
      </c>
      <c r="L2552" s="8">
        <v>8.333333333333</v>
      </c>
    </row>
    <row r="2553" spans="3:12" x14ac:dyDescent="0.2">
      <c r="C2553" s="88" t="s">
        <v>38</v>
      </c>
      <c r="D2553" s="83" t="s">
        <v>17</v>
      </c>
      <c r="E2553" s="6" t="s">
        <v>39</v>
      </c>
      <c r="F2553" s="5"/>
      <c r="G2553" s="59">
        <v>368</v>
      </c>
      <c r="H2553" s="71" t="str">
        <f t="shared" si="42"/>
        <v xml:space="preserve"> </v>
      </c>
      <c r="I2553" s="12">
        <v>70.923913043477995</v>
      </c>
      <c r="J2553" s="4">
        <v>11.141304347826001</v>
      </c>
      <c r="K2553" s="4">
        <v>16.576086956522001</v>
      </c>
      <c r="L2553" s="13">
        <v>1.3586956521739999</v>
      </c>
    </row>
    <row r="2554" spans="3:12" x14ac:dyDescent="0.2">
      <c r="C2554" s="87"/>
      <c r="D2554" s="84"/>
      <c r="E2554" s="1" t="s">
        <v>40</v>
      </c>
      <c r="F2554" s="2"/>
      <c r="G2554" s="60">
        <v>1591</v>
      </c>
      <c r="H2554" s="72" t="str">
        <f t="shared" si="42"/>
        <v xml:space="preserve"> </v>
      </c>
      <c r="I2554" s="11">
        <v>78.755499685732005</v>
      </c>
      <c r="J2554" s="3">
        <v>11.187932118165</v>
      </c>
      <c r="K2554" s="3">
        <v>9.0509113764929996</v>
      </c>
      <c r="L2554" s="8">
        <v>1.00565681961</v>
      </c>
    </row>
    <row r="2555" spans="3:12" x14ac:dyDescent="0.2">
      <c r="C2555" s="87"/>
      <c r="D2555" s="84"/>
      <c r="E2555" s="1" t="s">
        <v>41</v>
      </c>
      <c r="F2555" s="2"/>
      <c r="G2555" s="60">
        <v>151</v>
      </c>
      <c r="H2555" s="72" t="str">
        <f t="shared" si="42"/>
        <v xml:space="preserve"> </v>
      </c>
      <c r="I2555" s="11">
        <v>87.417218543046005</v>
      </c>
      <c r="J2555" s="3">
        <v>7.2847682119210004</v>
      </c>
      <c r="K2555" s="3">
        <v>5.2980132450330002</v>
      </c>
      <c r="L2555" s="14">
        <v>0</v>
      </c>
    </row>
    <row r="2556" spans="3:12" x14ac:dyDescent="0.2">
      <c r="C2556" s="87"/>
      <c r="D2556" s="84"/>
      <c r="E2556" s="1" t="s">
        <v>42</v>
      </c>
      <c r="F2556" s="2"/>
      <c r="G2556" s="60">
        <v>884</v>
      </c>
      <c r="H2556" s="72" t="str">
        <f t="shared" si="42"/>
        <v xml:space="preserve"> </v>
      </c>
      <c r="I2556" s="11">
        <v>71.040723981900001</v>
      </c>
      <c r="J2556" s="3">
        <v>11.31221719457</v>
      </c>
      <c r="K2556" s="3">
        <v>16.289592760181002</v>
      </c>
      <c r="L2556" s="8">
        <v>1.357466063348</v>
      </c>
    </row>
    <row r="2557" spans="3:12" x14ac:dyDescent="0.2">
      <c r="C2557" s="87"/>
      <c r="D2557" s="84"/>
      <c r="E2557" s="1" t="s">
        <v>43</v>
      </c>
      <c r="F2557" s="2"/>
      <c r="G2557" s="60">
        <v>191</v>
      </c>
      <c r="H2557" s="72" t="str">
        <f t="shared" si="42"/>
        <v xml:space="preserve"> </v>
      </c>
      <c r="I2557" s="11">
        <v>66.492146596859001</v>
      </c>
      <c r="J2557" s="3">
        <v>12.041884816753999</v>
      </c>
      <c r="K2557" s="3">
        <v>19.371727748691001</v>
      </c>
      <c r="L2557" s="8">
        <v>2.0942408376959998</v>
      </c>
    </row>
    <row r="2558" spans="3:12" x14ac:dyDescent="0.2">
      <c r="C2558" s="87"/>
      <c r="D2558" s="84"/>
      <c r="E2558" s="1" t="s">
        <v>44</v>
      </c>
      <c r="F2558" s="2"/>
      <c r="G2558" s="60">
        <v>239</v>
      </c>
      <c r="H2558" s="72" t="str">
        <f t="shared" si="42"/>
        <v xml:space="preserve"> </v>
      </c>
      <c r="I2558" s="11">
        <v>68.619246861925006</v>
      </c>
      <c r="J2558" s="3">
        <v>12.970711297071</v>
      </c>
      <c r="K2558" s="3">
        <v>16.73640167364</v>
      </c>
      <c r="L2558" s="8">
        <v>1.673640167364</v>
      </c>
    </row>
    <row r="2559" spans="3:12" x14ac:dyDescent="0.2">
      <c r="C2559" s="87"/>
      <c r="D2559" s="84"/>
      <c r="E2559" s="1" t="s">
        <v>45</v>
      </c>
      <c r="F2559" s="2"/>
      <c r="G2559" s="60">
        <v>58</v>
      </c>
      <c r="H2559" s="72" t="str">
        <f t="shared" si="42"/>
        <v xml:space="preserve"> </v>
      </c>
      <c r="I2559" s="11">
        <v>74.137931034483003</v>
      </c>
      <c r="J2559" s="3">
        <v>8.6206896551720007</v>
      </c>
      <c r="K2559" s="3">
        <v>13.793103448276</v>
      </c>
      <c r="L2559" s="8">
        <v>3.4482758620689999</v>
      </c>
    </row>
    <row r="2560" spans="3:12" x14ac:dyDescent="0.2">
      <c r="C2560" s="87"/>
      <c r="D2560" s="84"/>
      <c r="E2560" s="1" t="s">
        <v>46</v>
      </c>
      <c r="F2560" s="2"/>
      <c r="G2560" s="60">
        <v>32</v>
      </c>
      <c r="H2560" s="72" t="str">
        <f t="shared" si="42"/>
        <v>*</v>
      </c>
      <c r="I2560" s="11">
        <v>46.875</v>
      </c>
      <c r="J2560" s="3">
        <v>12.5</v>
      </c>
      <c r="K2560" s="3">
        <v>37.5</v>
      </c>
      <c r="L2560" s="8">
        <v>3.125</v>
      </c>
    </row>
    <row r="2561" spans="3:12" x14ac:dyDescent="0.2">
      <c r="C2561" s="87"/>
      <c r="D2561" s="84"/>
      <c r="E2561" s="1" t="s">
        <v>32</v>
      </c>
      <c r="F2561" s="2"/>
      <c r="G2561" s="60">
        <v>50</v>
      </c>
      <c r="H2561" s="72" t="str">
        <f t="shared" si="42"/>
        <v xml:space="preserve"> </v>
      </c>
      <c r="I2561" s="11">
        <v>74</v>
      </c>
      <c r="J2561" s="3">
        <v>8</v>
      </c>
      <c r="K2561" s="3">
        <v>16</v>
      </c>
      <c r="L2561" s="8">
        <v>2</v>
      </c>
    </row>
    <row r="2562" spans="3:12" ht="24" x14ac:dyDescent="0.2">
      <c r="C2562" s="88" t="s">
        <v>47</v>
      </c>
      <c r="D2562" s="83" t="s">
        <v>17</v>
      </c>
      <c r="E2562" s="6" t="s">
        <v>48</v>
      </c>
      <c r="F2562" s="5"/>
      <c r="G2562" s="59">
        <v>93</v>
      </c>
      <c r="H2562" s="71" t="str">
        <f t="shared" si="42"/>
        <v xml:space="preserve"> </v>
      </c>
      <c r="I2562" s="12">
        <v>81.720430107526994</v>
      </c>
      <c r="J2562" s="4">
        <v>9.6774193548389995</v>
      </c>
      <c r="K2562" s="4">
        <v>6.4516129032259997</v>
      </c>
      <c r="L2562" s="13">
        <v>2.1505376344089999</v>
      </c>
    </row>
    <row r="2563" spans="3:12" ht="24" x14ac:dyDescent="0.2">
      <c r="C2563" s="87"/>
      <c r="D2563" s="84"/>
      <c r="E2563" s="1" t="s">
        <v>49</v>
      </c>
      <c r="F2563" s="2"/>
      <c r="G2563" s="60">
        <v>143</v>
      </c>
      <c r="H2563" s="72" t="str">
        <f t="shared" si="42"/>
        <v xml:space="preserve"> </v>
      </c>
      <c r="I2563" s="11">
        <v>84.615384615384997</v>
      </c>
      <c r="J2563" s="3">
        <v>9.0909090909089993</v>
      </c>
      <c r="K2563" s="3">
        <v>6.2937062937060002</v>
      </c>
      <c r="L2563" s="14">
        <v>0</v>
      </c>
    </row>
    <row r="2564" spans="3:12" x14ac:dyDescent="0.2">
      <c r="C2564" s="87"/>
      <c r="D2564" s="84"/>
      <c r="E2564" s="1" t="s">
        <v>50</v>
      </c>
      <c r="F2564" s="2"/>
      <c r="G2564" s="60">
        <v>148</v>
      </c>
      <c r="H2564" s="72" t="str">
        <f t="shared" si="42"/>
        <v xml:space="preserve"> </v>
      </c>
      <c r="I2564" s="11">
        <v>82.432432432431995</v>
      </c>
      <c r="J2564" s="3">
        <v>13.513513513514001</v>
      </c>
      <c r="K2564" s="3">
        <v>3.3783783783780001</v>
      </c>
      <c r="L2564" s="8">
        <v>0.67567567567599995</v>
      </c>
    </row>
    <row r="2565" spans="3:12" x14ac:dyDescent="0.2">
      <c r="C2565" s="87"/>
      <c r="D2565" s="84"/>
      <c r="E2565" s="1" t="s">
        <v>51</v>
      </c>
      <c r="F2565" s="2"/>
      <c r="G2565" s="60">
        <v>198</v>
      </c>
      <c r="H2565" s="72" t="str">
        <f t="shared" si="42"/>
        <v xml:space="preserve"> </v>
      </c>
      <c r="I2565" s="11">
        <v>91.919191919192002</v>
      </c>
      <c r="J2565" s="3">
        <v>4.5454545454549997</v>
      </c>
      <c r="K2565" s="3">
        <v>2.0202020202019999</v>
      </c>
      <c r="L2565" s="8">
        <v>1.5151515151520001</v>
      </c>
    </row>
    <row r="2566" spans="3:12" ht="24" x14ac:dyDescent="0.2">
      <c r="C2566" s="87"/>
      <c r="D2566" s="84"/>
      <c r="E2566" s="1" t="s">
        <v>52</v>
      </c>
      <c r="F2566" s="2"/>
      <c r="G2566" s="60">
        <v>318</v>
      </c>
      <c r="H2566" s="72" t="str">
        <f t="shared" si="42"/>
        <v xml:space="preserve"> </v>
      </c>
      <c r="I2566" s="11">
        <v>86.477987421384</v>
      </c>
      <c r="J2566" s="3">
        <v>9.1194968553460001</v>
      </c>
      <c r="K2566" s="3">
        <v>3.4591194968550001</v>
      </c>
      <c r="L2566" s="8">
        <v>0.94339622641499998</v>
      </c>
    </row>
    <row r="2567" spans="3:12" ht="24" x14ac:dyDescent="0.2">
      <c r="C2567" s="87"/>
      <c r="D2567" s="84"/>
      <c r="E2567" s="1" t="s">
        <v>53</v>
      </c>
      <c r="F2567" s="2"/>
      <c r="G2567" s="60">
        <v>900</v>
      </c>
      <c r="H2567" s="72" t="str">
        <f t="shared" si="42"/>
        <v xml:space="preserve"> </v>
      </c>
      <c r="I2567" s="11">
        <v>86.222222222222001</v>
      </c>
      <c r="J2567" s="3">
        <v>8.8888888888889994</v>
      </c>
      <c r="K2567" s="3">
        <v>3.8888888888889999</v>
      </c>
      <c r="L2567" s="8">
        <v>1</v>
      </c>
    </row>
    <row r="2568" spans="3:12" ht="24" x14ac:dyDescent="0.2">
      <c r="C2568" s="87"/>
      <c r="D2568" s="84"/>
      <c r="E2568" s="1" t="s">
        <v>54</v>
      </c>
      <c r="F2568" s="2"/>
      <c r="G2568" s="60">
        <v>1493</v>
      </c>
      <c r="H2568" s="72" t="str">
        <f t="shared" si="42"/>
        <v xml:space="preserve"> </v>
      </c>
      <c r="I2568" s="11">
        <v>67.649028801072006</v>
      </c>
      <c r="J2568" s="3">
        <v>12.926992632284</v>
      </c>
      <c r="K2568" s="3">
        <v>17.816476892162999</v>
      </c>
      <c r="L2568" s="8">
        <v>1.607501674481</v>
      </c>
    </row>
    <row r="2569" spans="3:12" x14ac:dyDescent="0.2">
      <c r="C2569" s="87"/>
      <c r="D2569" s="84"/>
      <c r="E2569" s="1" t="s">
        <v>32</v>
      </c>
      <c r="F2569" s="2"/>
      <c r="G2569" s="60">
        <v>42</v>
      </c>
      <c r="H2569" s="72" t="str">
        <f t="shared" si="42"/>
        <v>*</v>
      </c>
      <c r="I2569" s="11">
        <v>57.142857142856997</v>
      </c>
      <c r="J2569" s="3">
        <v>14.285714285714</v>
      </c>
      <c r="K2569" s="3">
        <v>23.809523809523998</v>
      </c>
      <c r="L2569" s="8">
        <v>4.7619047619049999</v>
      </c>
    </row>
    <row r="2570" spans="3:12" ht="24" x14ac:dyDescent="0.2">
      <c r="C2570" s="88" t="s">
        <v>55</v>
      </c>
      <c r="D2570" s="83" t="s">
        <v>17</v>
      </c>
      <c r="E2570" s="6" t="s">
        <v>48</v>
      </c>
      <c r="F2570" s="5"/>
      <c r="G2570" s="59">
        <v>118</v>
      </c>
      <c r="H2570" s="71" t="str">
        <f t="shared" si="42"/>
        <v xml:space="preserve"> </v>
      </c>
      <c r="I2570" s="12">
        <v>61.016949152541997</v>
      </c>
      <c r="J2570" s="4">
        <v>14.406779661017</v>
      </c>
      <c r="K2570" s="4">
        <v>22.033898305085</v>
      </c>
      <c r="L2570" s="13">
        <v>2.542372881356</v>
      </c>
    </row>
    <row r="2571" spans="3:12" ht="24" x14ac:dyDescent="0.2">
      <c r="C2571" s="87"/>
      <c r="D2571" s="84"/>
      <c r="E2571" s="1" t="s">
        <v>49</v>
      </c>
      <c r="F2571" s="2"/>
      <c r="G2571" s="60">
        <v>262</v>
      </c>
      <c r="H2571" s="72" t="str">
        <f t="shared" si="42"/>
        <v xml:space="preserve"> </v>
      </c>
      <c r="I2571" s="11">
        <v>68.702290076335998</v>
      </c>
      <c r="J2571" s="3">
        <v>11.832061068702</v>
      </c>
      <c r="K2571" s="3">
        <v>17.557251908396999</v>
      </c>
      <c r="L2571" s="8">
        <v>1.9083969465649999</v>
      </c>
    </row>
    <row r="2572" spans="3:12" x14ac:dyDescent="0.2">
      <c r="C2572" s="87"/>
      <c r="D2572" s="84"/>
      <c r="E2572" s="1" t="s">
        <v>50</v>
      </c>
      <c r="F2572" s="2"/>
      <c r="G2572" s="60">
        <v>486</v>
      </c>
      <c r="H2572" s="72" t="str">
        <f t="shared" si="42"/>
        <v xml:space="preserve"> </v>
      </c>
      <c r="I2572" s="11">
        <v>78.189300411523007</v>
      </c>
      <c r="J2572" s="3">
        <v>13.374485596708</v>
      </c>
      <c r="K2572" s="3">
        <v>6.9958847736629997</v>
      </c>
      <c r="L2572" s="8">
        <v>1.440329218107</v>
      </c>
    </row>
    <row r="2573" spans="3:12" x14ac:dyDescent="0.2">
      <c r="C2573" s="87"/>
      <c r="D2573" s="84"/>
      <c r="E2573" s="1" t="s">
        <v>51</v>
      </c>
      <c r="F2573" s="2"/>
      <c r="G2573" s="60">
        <v>888</v>
      </c>
      <c r="H2573" s="72" t="str">
        <f t="shared" ref="H2573:H2620" si="43">IF(G2573&lt;49,"*"," ")</f>
        <v xml:space="preserve"> </v>
      </c>
      <c r="I2573" s="11">
        <v>82.207207207207006</v>
      </c>
      <c r="J2573" s="3">
        <v>8.5585585585589996</v>
      </c>
      <c r="K2573" s="3">
        <v>8.8963963963959998</v>
      </c>
      <c r="L2573" s="8">
        <v>0.33783783783799998</v>
      </c>
    </row>
    <row r="2574" spans="3:12" ht="24" x14ac:dyDescent="0.2">
      <c r="C2574" s="87"/>
      <c r="D2574" s="84"/>
      <c r="E2574" s="1" t="s">
        <v>52</v>
      </c>
      <c r="F2574" s="2"/>
      <c r="G2574" s="60">
        <v>323</v>
      </c>
      <c r="H2574" s="72" t="str">
        <f t="shared" si="43"/>
        <v xml:space="preserve"> </v>
      </c>
      <c r="I2574" s="11">
        <v>70.897832817337004</v>
      </c>
      <c r="J2574" s="3">
        <v>13.931888544892001</v>
      </c>
      <c r="K2574" s="3">
        <v>13.931888544892001</v>
      </c>
      <c r="L2574" s="8">
        <v>1.2383900928789999</v>
      </c>
    </row>
    <row r="2575" spans="3:12" x14ac:dyDescent="0.2">
      <c r="C2575" s="87"/>
      <c r="D2575" s="84"/>
      <c r="E2575" s="1" t="s">
        <v>56</v>
      </c>
      <c r="F2575" s="2"/>
      <c r="G2575" s="60">
        <v>275</v>
      </c>
      <c r="H2575" s="72" t="str">
        <f t="shared" si="43"/>
        <v xml:space="preserve"> </v>
      </c>
      <c r="I2575" s="11">
        <v>64.363636363636004</v>
      </c>
      <c r="J2575" s="3">
        <v>13.818181818182</v>
      </c>
      <c r="K2575" s="3">
        <v>19.636363636363999</v>
      </c>
      <c r="L2575" s="8">
        <v>2.181818181818</v>
      </c>
    </row>
    <row r="2576" spans="3:12" x14ac:dyDescent="0.2">
      <c r="C2576" s="87"/>
      <c r="D2576" s="84"/>
      <c r="E2576" s="1" t="s">
        <v>57</v>
      </c>
      <c r="F2576" s="2"/>
      <c r="G2576" s="60">
        <v>32</v>
      </c>
      <c r="H2576" s="72" t="str">
        <f t="shared" si="43"/>
        <v>*</v>
      </c>
      <c r="I2576" s="11">
        <v>40.625</v>
      </c>
      <c r="J2576" s="3">
        <v>6.25</v>
      </c>
      <c r="K2576" s="3">
        <v>43.75</v>
      </c>
      <c r="L2576" s="8">
        <v>9.375</v>
      </c>
    </row>
    <row r="2577" spans="3:12" x14ac:dyDescent="0.2">
      <c r="C2577" s="87"/>
      <c r="D2577" s="84"/>
      <c r="E2577" s="1" t="s">
        <v>32</v>
      </c>
      <c r="F2577" s="2"/>
      <c r="G2577" s="60">
        <v>51</v>
      </c>
      <c r="H2577" s="72" t="str">
        <f t="shared" si="43"/>
        <v xml:space="preserve"> </v>
      </c>
      <c r="I2577" s="11">
        <v>56.862745098038999</v>
      </c>
      <c r="J2577" s="3">
        <v>9.8039215686270005</v>
      </c>
      <c r="K2577" s="3">
        <v>25.490196078431001</v>
      </c>
      <c r="L2577" s="8">
        <v>7.8431372549020004</v>
      </c>
    </row>
    <row r="2578" spans="3:12" x14ac:dyDescent="0.2">
      <c r="C2578" s="88" t="s">
        <v>58</v>
      </c>
      <c r="D2578" s="83" t="s">
        <v>17</v>
      </c>
      <c r="E2578" s="6" t="s">
        <v>59</v>
      </c>
      <c r="F2578" s="5"/>
      <c r="G2578" s="59">
        <v>1814</v>
      </c>
      <c r="H2578" s="71" t="str">
        <f t="shared" si="43"/>
        <v xml:space="preserve"> </v>
      </c>
      <c r="I2578" s="12">
        <v>74.531422271224002</v>
      </c>
      <c r="J2578" s="4">
        <v>11.686879823593999</v>
      </c>
      <c r="K2578" s="4">
        <v>12.348401323042999</v>
      </c>
      <c r="L2578" s="13">
        <v>1.433296582139</v>
      </c>
    </row>
    <row r="2579" spans="3:12" ht="24" x14ac:dyDescent="0.2">
      <c r="C2579" s="87"/>
      <c r="D2579" s="84"/>
      <c r="E2579" s="1" t="s">
        <v>60</v>
      </c>
      <c r="F2579" s="2"/>
      <c r="G2579" s="60">
        <v>307</v>
      </c>
      <c r="H2579" s="72" t="str">
        <f t="shared" si="43"/>
        <v xml:space="preserve"> </v>
      </c>
      <c r="I2579" s="11">
        <v>81.433224755699996</v>
      </c>
      <c r="J2579" s="3">
        <v>11.400651465797999</v>
      </c>
      <c r="K2579" s="3">
        <v>6.840390879479</v>
      </c>
      <c r="L2579" s="8">
        <v>0.32573289902300001</v>
      </c>
    </row>
    <row r="2580" spans="3:12" x14ac:dyDescent="0.2">
      <c r="C2580" s="87"/>
      <c r="D2580" s="84"/>
      <c r="E2580" s="1" t="s">
        <v>61</v>
      </c>
      <c r="F2580" s="2"/>
      <c r="G2580" s="60">
        <v>49</v>
      </c>
      <c r="H2580" s="72" t="s">
        <v>678</v>
      </c>
      <c r="I2580" s="11">
        <v>51.020408163265003</v>
      </c>
      <c r="J2580" s="3">
        <v>10.204081632653001</v>
      </c>
      <c r="K2580" s="3">
        <v>30.612244897958998</v>
      </c>
      <c r="L2580" s="8">
        <v>8.1632653061219997</v>
      </c>
    </row>
    <row r="2581" spans="3:12" ht="36" x14ac:dyDescent="0.2">
      <c r="C2581" s="87"/>
      <c r="D2581" s="84"/>
      <c r="E2581" s="1" t="s">
        <v>62</v>
      </c>
      <c r="F2581" s="2"/>
      <c r="G2581" s="60">
        <v>211</v>
      </c>
      <c r="H2581" s="72" t="str">
        <f t="shared" si="43"/>
        <v xml:space="preserve"> </v>
      </c>
      <c r="I2581" s="11">
        <v>73.933649289100003</v>
      </c>
      <c r="J2581" s="3">
        <v>9.9526066350709996</v>
      </c>
      <c r="K2581" s="3">
        <v>14.218009478673</v>
      </c>
      <c r="L2581" s="8">
        <v>1.895734597156</v>
      </c>
    </row>
    <row r="2582" spans="3:12" ht="24" x14ac:dyDescent="0.2">
      <c r="C2582" s="87"/>
      <c r="D2582" s="84"/>
      <c r="E2582" s="1" t="s">
        <v>63</v>
      </c>
      <c r="F2582" s="2"/>
      <c r="G2582" s="60">
        <v>8</v>
      </c>
      <c r="H2582" s="72" t="str">
        <f t="shared" si="43"/>
        <v>*</v>
      </c>
      <c r="I2582" s="11">
        <v>87.5</v>
      </c>
      <c r="J2582" s="3">
        <v>12.5</v>
      </c>
      <c r="K2582" s="7">
        <v>0</v>
      </c>
      <c r="L2582" s="14">
        <v>0</v>
      </c>
    </row>
    <row r="2583" spans="3:12" x14ac:dyDescent="0.2">
      <c r="C2583" s="87"/>
      <c r="D2583" s="84"/>
      <c r="E2583" s="1" t="s">
        <v>64</v>
      </c>
      <c r="F2583" s="2"/>
      <c r="G2583" s="60">
        <v>24</v>
      </c>
      <c r="H2583" s="72" t="str">
        <f t="shared" si="43"/>
        <v>*</v>
      </c>
      <c r="I2583" s="11">
        <v>25</v>
      </c>
      <c r="J2583" s="3">
        <v>8.333333333333</v>
      </c>
      <c r="K2583" s="3">
        <v>66.666666666666998</v>
      </c>
      <c r="L2583" s="14">
        <v>0</v>
      </c>
    </row>
    <row r="2584" spans="3:12" x14ac:dyDescent="0.2">
      <c r="C2584" s="87"/>
      <c r="D2584" s="84"/>
      <c r="E2584" s="1" t="s">
        <v>46</v>
      </c>
      <c r="F2584" s="2"/>
      <c r="G2584" s="60">
        <v>17</v>
      </c>
      <c r="H2584" s="72" t="str">
        <f t="shared" si="43"/>
        <v>*</v>
      </c>
      <c r="I2584" s="11">
        <v>58.823529411765001</v>
      </c>
      <c r="J2584" s="3">
        <v>17.647058823529001</v>
      </c>
      <c r="K2584" s="3">
        <v>23.529411764706001</v>
      </c>
      <c r="L2584" s="14">
        <v>0</v>
      </c>
    </row>
    <row r="2585" spans="3:12" x14ac:dyDescent="0.2">
      <c r="C2585" s="87"/>
      <c r="D2585" s="84"/>
      <c r="E2585" s="1" t="s">
        <v>32</v>
      </c>
      <c r="F2585" s="2"/>
      <c r="G2585" s="60">
        <v>5</v>
      </c>
      <c r="H2585" s="72" t="str">
        <f t="shared" si="43"/>
        <v>*</v>
      </c>
      <c r="I2585" s="11">
        <v>80</v>
      </c>
      <c r="J2585" s="7">
        <v>0</v>
      </c>
      <c r="K2585" s="3">
        <v>20</v>
      </c>
      <c r="L2585" s="14">
        <v>0</v>
      </c>
    </row>
    <row r="2586" spans="3:12" x14ac:dyDescent="0.2">
      <c r="C2586" s="87"/>
      <c r="D2586" s="84"/>
      <c r="E2586" s="1" t="s">
        <v>65</v>
      </c>
      <c r="F2586" s="2"/>
      <c r="G2586" s="60">
        <v>2121</v>
      </c>
      <c r="H2586" s="72" t="str">
        <f t="shared" si="43"/>
        <v xml:space="preserve"> </v>
      </c>
      <c r="I2586" s="11">
        <v>75.530410183876</v>
      </c>
      <c r="J2586" s="3">
        <v>11.645450259312</v>
      </c>
      <c r="K2586" s="3">
        <v>11.551155115512</v>
      </c>
      <c r="L2586" s="8">
        <v>1.2729844413010001</v>
      </c>
    </row>
    <row r="2587" spans="3:12" x14ac:dyDescent="0.2">
      <c r="C2587" s="87"/>
      <c r="D2587" s="84"/>
      <c r="E2587" s="1" t="s">
        <v>66</v>
      </c>
      <c r="F2587" s="2"/>
      <c r="G2587" s="60">
        <v>260</v>
      </c>
      <c r="H2587" s="72" t="str">
        <f t="shared" si="43"/>
        <v xml:space="preserve"> </v>
      </c>
      <c r="I2587" s="11">
        <v>69.615384615384997</v>
      </c>
      <c r="J2587" s="3">
        <v>10</v>
      </c>
      <c r="K2587" s="3">
        <v>17.307692307692001</v>
      </c>
      <c r="L2587" s="8">
        <v>3.0769230769229998</v>
      </c>
    </row>
    <row r="2588" spans="3:12" ht="24" x14ac:dyDescent="0.2">
      <c r="C2588" s="88" t="s">
        <v>67</v>
      </c>
      <c r="D2588" s="83" t="s">
        <v>17</v>
      </c>
      <c r="E2588" s="6" t="s">
        <v>68</v>
      </c>
      <c r="F2588" s="5"/>
      <c r="G2588" s="59">
        <v>303</v>
      </c>
      <c r="H2588" s="71" t="str">
        <f t="shared" si="43"/>
        <v xml:space="preserve"> </v>
      </c>
      <c r="I2588" s="12">
        <v>78.877887788779006</v>
      </c>
      <c r="J2588" s="4">
        <v>10.561056105611</v>
      </c>
      <c r="K2588" s="4">
        <v>9.9009900990100004</v>
      </c>
      <c r="L2588" s="13">
        <v>0.66006600660100001</v>
      </c>
    </row>
    <row r="2589" spans="3:12" ht="36" x14ac:dyDescent="0.2">
      <c r="C2589" s="87"/>
      <c r="D2589" s="84"/>
      <c r="E2589" s="1" t="s">
        <v>69</v>
      </c>
      <c r="F2589" s="2"/>
      <c r="G2589" s="60">
        <v>1347</v>
      </c>
      <c r="H2589" s="72" t="str">
        <f t="shared" si="43"/>
        <v xml:space="preserve"> </v>
      </c>
      <c r="I2589" s="11">
        <v>77.802524127691001</v>
      </c>
      <c r="J2589" s="3">
        <v>10.319227913882999</v>
      </c>
      <c r="K2589" s="3">
        <v>10.913140311804</v>
      </c>
      <c r="L2589" s="8">
        <v>0.96510764662199999</v>
      </c>
    </row>
    <row r="2590" spans="3:12" ht="24" x14ac:dyDescent="0.2">
      <c r="C2590" s="87"/>
      <c r="D2590" s="84"/>
      <c r="E2590" s="1" t="s">
        <v>70</v>
      </c>
      <c r="F2590" s="2"/>
      <c r="G2590" s="60">
        <v>596</v>
      </c>
      <c r="H2590" s="72" t="str">
        <f t="shared" si="43"/>
        <v xml:space="preserve"> </v>
      </c>
      <c r="I2590" s="11">
        <v>68.791946308725002</v>
      </c>
      <c r="J2590" s="3">
        <v>14.093959731544</v>
      </c>
      <c r="K2590" s="3">
        <v>14.093959731544</v>
      </c>
      <c r="L2590" s="8">
        <v>3.0201342281880001</v>
      </c>
    </row>
    <row r="2591" spans="3:12" ht="24" x14ac:dyDescent="0.2">
      <c r="C2591" s="87"/>
      <c r="D2591" s="84"/>
      <c r="E2591" s="1" t="s">
        <v>71</v>
      </c>
      <c r="F2591" s="2"/>
      <c r="G2591" s="60">
        <v>181</v>
      </c>
      <c r="H2591" s="72" t="str">
        <f t="shared" si="43"/>
        <v xml:space="preserve"> </v>
      </c>
      <c r="I2591" s="11">
        <v>59.116022099448003</v>
      </c>
      <c r="J2591" s="3">
        <v>12.707182320442</v>
      </c>
      <c r="K2591" s="3">
        <v>27.071823204419999</v>
      </c>
      <c r="L2591" s="8">
        <v>1.1049723756909999</v>
      </c>
    </row>
    <row r="2592" spans="3:12" x14ac:dyDescent="0.2">
      <c r="C2592" s="87"/>
      <c r="D2592" s="84"/>
      <c r="E2592" s="1" t="s">
        <v>32</v>
      </c>
      <c r="F2592" s="2"/>
      <c r="G2592" s="60">
        <v>8</v>
      </c>
      <c r="H2592" s="72" t="str">
        <f t="shared" si="43"/>
        <v>*</v>
      </c>
      <c r="I2592" s="11">
        <v>75</v>
      </c>
      <c r="J2592" s="3">
        <v>12.5</v>
      </c>
      <c r="K2592" s="3">
        <v>12.5</v>
      </c>
      <c r="L2592" s="14">
        <v>0</v>
      </c>
    </row>
    <row r="2593" spans="3:12" ht="24" x14ac:dyDescent="0.2">
      <c r="C2593" s="88" t="s">
        <v>72</v>
      </c>
      <c r="D2593" s="83" t="s">
        <v>17</v>
      </c>
      <c r="E2593" s="6" t="s">
        <v>73</v>
      </c>
      <c r="F2593" s="5"/>
      <c r="G2593" s="59">
        <v>52</v>
      </c>
      <c r="H2593" s="71" t="str">
        <f t="shared" si="43"/>
        <v xml:space="preserve"> </v>
      </c>
      <c r="I2593" s="12">
        <v>61.538461538462002</v>
      </c>
      <c r="J2593" s="4">
        <v>13.461538461538</v>
      </c>
      <c r="K2593" s="4">
        <v>21.153846153846001</v>
      </c>
      <c r="L2593" s="13">
        <v>3.8461538461539999</v>
      </c>
    </row>
    <row r="2594" spans="3:12" ht="36" x14ac:dyDescent="0.2">
      <c r="C2594" s="87"/>
      <c r="D2594" s="84"/>
      <c r="E2594" s="1" t="s">
        <v>74</v>
      </c>
      <c r="F2594" s="2"/>
      <c r="G2594" s="60">
        <v>186</v>
      </c>
      <c r="H2594" s="72" t="str">
        <f t="shared" si="43"/>
        <v xml:space="preserve"> </v>
      </c>
      <c r="I2594" s="11">
        <v>54.301075268817002</v>
      </c>
      <c r="J2594" s="3">
        <v>11.290322580645</v>
      </c>
      <c r="K2594" s="3">
        <v>31.720430107527001</v>
      </c>
      <c r="L2594" s="8">
        <v>2.6881720430109999</v>
      </c>
    </row>
    <row r="2595" spans="3:12" ht="36" x14ac:dyDescent="0.2">
      <c r="C2595" s="87"/>
      <c r="D2595" s="84"/>
      <c r="E2595" s="1" t="s">
        <v>75</v>
      </c>
      <c r="F2595" s="2"/>
      <c r="G2595" s="60">
        <v>336</v>
      </c>
      <c r="H2595" s="72" t="str">
        <f t="shared" si="43"/>
        <v xml:space="preserve"> </v>
      </c>
      <c r="I2595" s="11">
        <v>64.880952380951996</v>
      </c>
      <c r="J2595" s="3">
        <v>13.988095238094999</v>
      </c>
      <c r="K2595" s="3">
        <v>18.75</v>
      </c>
      <c r="L2595" s="8">
        <v>2.3809523809519999</v>
      </c>
    </row>
    <row r="2596" spans="3:12" ht="36" x14ac:dyDescent="0.2">
      <c r="C2596" s="87"/>
      <c r="D2596" s="84"/>
      <c r="E2596" s="1" t="s">
        <v>76</v>
      </c>
      <c r="F2596" s="2"/>
      <c r="G2596" s="60">
        <v>411</v>
      </c>
      <c r="H2596" s="72" t="str">
        <f t="shared" si="43"/>
        <v xml:space="preserve"> </v>
      </c>
      <c r="I2596" s="11">
        <v>71.532846715328006</v>
      </c>
      <c r="J2596" s="3">
        <v>14.355231143552</v>
      </c>
      <c r="K2596" s="3">
        <v>13.138686131387001</v>
      </c>
      <c r="L2596" s="8">
        <v>0.97323600973199997</v>
      </c>
    </row>
    <row r="2597" spans="3:12" ht="36" x14ac:dyDescent="0.2">
      <c r="C2597" s="87"/>
      <c r="D2597" s="84"/>
      <c r="E2597" s="1" t="s">
        <v>77</v>
      </c>
      <c r="F2597" s="2"/>
      <c r="G2597" s="60">
        <v>425</v>
      </c>
      <c r="H2597" s="72" t="str">
        <f t="shared" si="43"/>
        <v xml:space="preserve"> </v>
      </c>
      <c r="I2597" s="11">
        <v>79.058823529411995</v>
      </c>
      <c r="J2597" s="3">
        <v>9.6470588235289991</v>
      </c>
      <c r="K2597" s="3">
        <v>10.352941176471001</v>
      </c>
      <c r="L2597" s="8">
        <v>0.94117647058800002</v>
      </c>
    </row>
    <row r="2598" spans="3:12" ht="36" x14ac:dyDescent="0.2">
      <c r="C2598" s="87"/>
      <c r="D2598" s="84"/>
      <c r="E2598" s="1" t="s">
        <v>78</v>
      </c>
      <c r="F2598" s="2"/>
      <c r="G2598" s="60">
        <v>328</v>
      </c>
      <c r="H2598" s="72" t="str">
        <f t="shared" si="43"/>
        <v xml:space="preserve"> </v>
      </c>
      <c r="I2598" s="11">
        <v>78.963414634146005</v>
      </c>
      <c r="J2598" s="3">
        <v>12.804878048779999</v>
      </c>
      <c r="K2598" s="3">
        <v>7.9268292682929999</v>
      </c>
      <c r="L2598" s="8">
        <v>0.30487804878000002</v>
      </c>
    </row>
    <row r="2599" spans="3:12" ht="36" x14ac:dyDescent="0.2">
      <c r="C2599" s="87"/>
      <c r="D2599" s="84"/>
      <c r="E2599" s="1" t="s">
        <v>79</v>
      </c>
      <c r="F2599" s="2"/>
      <c r="G2599" s="60">
        <v>294</v>
      </c>
      <c r="H2599" s="72" t="str">
        <f t="shared" si="43"/>
        <v xml:space="preserve"> </v>
      </c>
      <c r="I2599" s="11">
        <v>87.755102040815999</v>
      </c>
      <c r="J2599" s="3">
        <v>7.4829931972789998</v>
      </c>
      <c r="K2599" s="3">
        <v>4.4217687074830003</v>
      </c>
      <c r="L2599" s="8">
        <v>0.34013605442200001</v>
      </c>
    </row>
    <row r="2600" spans="3:12" ht="36" x14ac:dyDescent="0.2">
      <c r="C2600" s="87"/>
      <c r="D2600" s="84"/>
      <c r="E2600" s="1" t="s">
        <v>80</v>
      </c>
      <c r="F2600" s="2"/>
      <c r="G2600" s="60">
        <v>194</v>
      </c>
      <c r="H2600" s="72" t="str">
        <f t="shared" si="43"/>
        <v xml:space="preserve"> </v>
      </c>
      <c r="I2600" s="11">
        <v>85.051546391753007</v>
      </c>
      <c r="J2600" s="3">
        <v>8.2474226804120008</v>
      </c>
      <c r="K2600" s="3">
        <v>5.6701030927840002</v>
      </c>
      <c r="L2600" s="8">
        <v>1.0309278350519999</v>
      </c>
    </row>
    <row r="2601" spans="3:12" ht="36" x14ac:dyDescent="0.2">
      <c r="C2601" s="87"/>
      <c r="D2601" s="84"/>
      <c r="E2601" s="1" t="s">
        <v>81</v>
      </c>
      <c r="F2601" s="2"/>
      <c r="G2601" s="60">
        <v>50</v>
      </c>
      <c r="H2601" s="72" t="str">
        <f t="shared" si="43"/>
        <v xml:space="preserve"> </v>
      </c>
      <c r="I2601" s="11">
        <v>88</v>
      </c>
      <c r="J2601" s="3">
        <v>6</v>
      </c>
      <c r="K2601" s="3">
        <v>6</v>
      </c>
      <c r="L2601" s="14">
        <v>0</v>
      </c>
    </row>
    <row r="2602" spans="3:12" ht="24" x14ac:dyDescent="0.2">
      <c r="C2602" s="87"/>
      <c r="D2602" s="84"/>
      <c r="E2602" s="1" t="s">
        <v>82</v>
      </c>
      <c r="F2602" s="2"/>
      <c r="G2602" s="60">
        <v>48</v>
      </c>
      <c r="H2602" s="72" t="str">
        <f t="shared" si="43"/>
        <v>*</v>
      </c>
      <c r="I2602" s="11">
        <v>89.583333333333002</v>
      </c>
      <c r="J2602" s="3">
        <v>10.416666666667</v>
      </c>
      <c r="K2602" s="7">
        <v>0</v>
      </c>
      <c r="L2602" s="14">
        <v>0</v>
      </c>
    </row>
    <row r="2603" spans="3:12" x14ac:dyDescent="0.2">
      <c r="C2603" s="87"/>
      <c r="D2603" s="84"/>
      <c r="E2603" s="1" t="s">
        <v>83</v>
      </c>
      <c r="F2603" s="2"/>
      <c r="G2603" s="60">
        <v>46</v>
      </c>
      <c r="H2603" s="72" t="str">
        <f t="shared" si="43"/>
        <v>*</v>
      </c>
      <c r="I2603" s="11">
        <v>50</v>
      </c>
      <c r="J2603" s="3">
        <v>10.869565217390999</v>
      </c>
      <c r="K2603" s="3">
        <v>32.608695652173999</v>
      </c>
      <c r="L2603" s="8">
        <v>6.5217391304349999</v>
      </c>
    </row>
    <row r="2604" spans="3:12" x14ac:dyDescent="0.2">
      <c r="C2604" s="87"/>
      <c r="D2604" s="84"/>
      <c r="E2604" s="1" t="s">
        <v>32</v>
      </c>
      <c r="F2604" s="2"/>
      <c r="G2604" s="60">
        <v>65</v>
      </c>
      <c r="H2604" s="72" t="str">
        <f t="shared" si="43"/>
        <v xml:space="preserve"> </v>
      </c>
      <c r="I2604" s="11">
        <v>56.923076923076998</v>
      </c>
      <c r="J2604" s="3">
        <v>16.923076923077002</v>
      </c>
      <c r="K2604" s="3">
        <v>18.461538461538002</v>
      </c>
      <c r="L2604" s="8">
        <v>7.6923076923079998</v>
      </c>
    </row>
    <row r="2605" spans="3:12" x14ac:dyDescent="0.2">
      <c r="C2605" s="88" t="s">
        <v>84</v>
      </c>
      <c r="D2605" s="83" t="s">
        <v>17</v>
      </c>
      <c r="E2605" s="6" t="s">
        <v>85</v>
      </c>
      <c r="F2605" s="5"/>
      <c r="G2605" s="59">
        <v>315</v>
      </c>
      <c r="H2605" s="71" t="str">
        <f t="shared" si="43"/>
        <v xml:space="preserve"> </v>
      </c>
      <c r="I2605" s="12">
        <v>92.380952380951996</v>
      </c>
      <c r="J2605" s="4">
        <v>4.7619047619049999</v>
      </c>
      <c r="K2605" s="4">
        <v>2.8571428571430002</v>
      </c>
      <c r="L2605" s="27">
        <v>0</v>
      </c>
    </row>
    <row r="2606" spans="3:12" x14ac:dyDescent="0.2">
      <c r="C2606" s="87"/>
      <c r="D2606" s="84"/>
      <c r="E2606" s="1" t="s">
        <v>86</v>
      </c>
      <c r="F2606" s="2"/>
      <c r="G2606" s="60">
        <v>493</v>
      </c>
      <c r="H2606" s="72" t="str">
        <f t="shared" si="43"/>
        <v xml:space="preserve"> </v>
      </c>
      <c r="I2606" s="11">
        <v>86.612576064909007</v>
      </c>
      <c r="J2606" s="3">
        <v>9.1277890466529996</v>
      </c>
      <c r="K2606" s="3">
        <v>3.2454361054769998</v>
      </c>
      <c r="L2606" s="8">
        <v>1.014198782961</v>
      </c>
    </row>
    <row r="2607" spans="3:12" x14ac:dyDescent="0.2">
      <c r="C2607" s="87"/>
      <c r="D2607" s="84"/>
      <c r="E2607" s="1" t="s">
        <v>87</v>
      </c>
      <c r="F2607" s="2"/>
      <c r="G2607" s="60">
        <v>981</v>
      </c>
      <c r="H2607" s="72" t="str">
        <f t="shared" si="43"/>
        <v xml:space="preserve"> </v>
      </c>
      <c r="I2607" s="11">
        <v>78.389398572885</v>
      </c>
      <c r="J2607" s="3">
        <v>11.416921508665</v>
      </c>
      <c r="K2607" s="3">
        <v>8.7665647298669995</v>
      </c>
      <c r="L2607" s="8">
        <v>1.427115188583</v>
      </c>
    </row>
    <row r="2608" spans="3:12" x14ac:dyDescent="0.2">
      <c r="C2608" s="87"/>
      <c r="D2608" s="84"/>
      <c r="E2608" s="1" t="s">
        <v>88</v>
      </c>
      <c r="F2608" s="2"/>
      <c r="G2608" s="60">
        <v>525</v>
      </c>
      <c r="H2608" s="72" t="str">
        <f t="shared" si="43"/>
        <v xml:space="preserve"> </v>
      </c>
      <c r="I2608" s="11">
        <v>54.285714285714</v>
      </c>
      <c r="J2608" s="3">
        <v>18.095238095237999</v>
      </c>
      <c r="K2608" s="3">
        <v>25.333333333333002</v>
      </c>
      <c r="L2608" s="8">
        <v>2.285714285714</v>
      </c>
    </row>
    <row r="2609" spans="2:12" x14ac:dyDescent="0.2">
      <c r="C2609" s="87"/>
      <c r="D2609" s="84"/>
      <c r="E2609" s="1" t="s">
        <v>89</v>
      </c>
      <c r="F2609" s="2"/>
      <c r="G2609" s="60">
        <v>113</v>
      </c>
      <c r="H2609" s="72" t="str">
        <f t="shared" si="43"/>
        <v xml:space="preserve"> </v>
      </c>
      <c r="I2609" s="11">
        <v>29.203539823008999</v>
      </c>
      <c r="J2609" s="3">
        <v>8.8495575221239999</v>
      </c>
      <c r="K2609" s="3">
        <v>58.407079646017998</v>
      </c>
      <c r="L2609" s="8">
        <v>3.53982300885</v>
      </c>
    </row>
    <row r="2610" spans="2:12" x14ac:dyDescent="0.2">
      <c r="C2610" s="87"/>
      <c r="D2610" s="84"/>
      <c r="E2610" s="1" t="s">
        <v>32</v>
      </c>
      <c r="F2610" s="2"/>
      <c r="G2610" s="60">
        <v>8</v>
      </c>
      <c r="H2610" s="72" t="str">
        <f t="shared" si="43"/>
        <v>*</v>
      </c>
      <c r="I2610" s="11">
        <v>62.5</v>
      </c>
      <c r="J2610" s="3">
        <v>25</v>
      </c>
      <c r="K2610" s="3">
        <v>12.5</v>
      </c>
      <c r="L2610" s="14">
        <v>0</v>
      </c>
    </row>
    <row r="2611" spans="2:12" ht="24" x14ac:dyDescent="0.2">
      <c r="C2611" s="88" t="s">
        <v>90</v>
      </c>
      <c r="D2611" s="83" t="s">
        <v>17</v>
      </c>
      <c r="E2611" s="6" t="s">
        <v>91</v>
      </c>
      <c r="F2611" s="5"/>
      <c r="G2611" s="59">
        <v>608</v>
      </c>
      <c r="H2611" s="71" t="str">
        <f t="shared" si="43"/>
        <v xml:space="preserve"> </v>
      </c>
      <c r="I2611" s="12">
        <v>75.493421052632002</v>
      </c>
      <c r="J2611" s="4">
        <v>12.171052631579</v>
      </c>
      <c r="K2611" s="4">
        <v>11.513157894737001</v>
      </c>
      <c r="L2611" s="13">
        <v>0.82236842105300001</v>
      </c>
    </row>
    <row r="2612" spans="2:12" ht="24" x14ac:dyDescent="0.2">
      <c r="C2612" s="87"/>
      <c r="D2612" s="84"/>
      <c r="E2612" s="1" t="s">
        <v>92</v>
      </c>
      <c r="F2612" s="2"/>
      <c r="G2612" s="60">
        <v>1036</v>
      </c>
      <c r="H2612" s="72" t="str">
        <f t="shared" si="43"/>
        <v xml:space="preserve"> </v>
      </c>
      <c r="I2612" s="11">
        <v>74.131274131273997</v>
      </c>
      <c r="J2612" s="3">
        <v>11.196911196911</v>
      </c>
      <c r="K2612" s="3">
        <v>12.837837837838</v>
      </c>
      <c r="L2612" s="8">
        <v>1.833976833977</v>
      </c>
    </row>
    <row r="2613" spans="2:12" ht="24" x14ac:dyDescent="0.2">
      <c r="C2613" s="87"/>
      <c r="D2613" s="84"/>
      <c r="E2613" s="1" t="s">
        <v>93</v>
      </c>
      <c r="F2613" s="2"/>
      <c r="G2613" s="60">
        <v>567</v>
      </c>
      <c r="H2613" s="72" t="str">
        <f t="shared" si="43"/>
        <v xml:space="preserve"> </v>
      </c>
      <c r="I2613" s="11">
        <v>72.663139329806</v>
      </c>
      <c r="J2613" s="3">
        <v>11.992945326278999</v>
      </c>
      <c r="K2613" s="3">
        <v>14.109347442681001</v>
      </c>
      <c r="L2613" s="8">
        <v>1.2345679012349999</v>
      </c>
    </row>
    <row r="2614" spans="2:12" x14ac:dyDescent="0.2">
      <c r="C2614" s="87"/>
      <c r="D2614" s="84"/>
      <c r="E2614" s="1" t="s">
        <v>94</v>
      </c>
      <c r="F2614" s="2"/>
      <c r="G2614" s="60">
        <v>224</v>
      </c>
      <c r="H2614" s="72" t="str">
        <f t="shared" si="43"/>
        <v xml:space="preserve"> </v>
      </c>
      <c r="I2614" s="11">
        <v>76.339285714286007</v>
      </c>
      <c r="J2614" s="3">
        <v>9.375</v>
      </c>
      <c r="K2614" s="3">
        <v>12.5</v>
      </c>
      <c r="L2614" s="8">
        <v>1.785714285714</v>
      </c>
    </row>
    <row r="2615" spans="2:12" x14ac:dyDescent="0.2">
      <c r="C2615" s="88" t="s">
        <v>95</v>
      </c>
      <c r="D2615" s="83" t="s">
        <v>17</v>
      </c>
      <c r="E2615" s="6" t="s">
        <v>96</v>
      </c>
      <c r="F2615" s="5"/>
      <c r="G2615" s="59">
        <v>308</v>
      </c>
      <c r="H2615" s="71" t="str">
        <f t="shared" si="43"/>
        <v xml:space="preserve"> </v>
      </c>
      <c r="I2615" s="12">
        <v>78.896103896103995</v>
      </c>
      <c r="J2615" s="4">
        <v>9.0909090909089993</v>
      </c>
      <c r="K2615" s="4">
        <v>10.714285714286</v>
      </c>
      <c r="L2615" s="13">
        <v>1.298701298701</v>
      </c>
    </row>
    <row r="2616" spans="2:12" x14ac:dyDescent="0.2">
      <c r="C2616" s="89"/>
      <c r="D2616" s="84"/>
      <c r="E2616" s="1" t="s">
        <v>97</v>
      </c>
      <c r="F2616" s="2"/>
      <c r="G2616" s="60">
        <v>728</v>
      </c>
      <c r="H2616" s="72" t="str">
        <f t="shared" si="43"/>
        <v xml:space="preserve"> </v>
      </c>
      <c r="I2616" s="11">
        <v>77.884615384615003</v>
      </c>
      <c r="J2616" s="3">
        <v>11.263736263736</v>
      </c>
      <c r="K2616" s="3">
        <v>10.027472527473</v>
      </c>
      <c r="L2616" s="8">
        <v>0.82417582417599999</v>
      </c>
    </row>
    <row r="2617" spans="2:12" ht="24" x14ac:dyDescent="0.2">
      <c r="C2617" s="89"/>
      <c r="D2617" s="84"/>
      <c r="E2617" s="1" t="s">
        <v>98</v>
      </c>
      <c r="F2617" s="2"/>
      <c r="G2617" s="60">
        <v>474</v>
      </c>
      <c r="H2617" s="72" t="str">
        <f t="shared" si="43"/>
        <v xml:space="preserve"> </v>
      </c>
      <c r="I2617" s="11">
        <v>71.940928270041994</v>
      </c>
      <c r="J2617" s="3">
        <v>13.713080168775999</v>
      </c>
      <c r="K2617" s="3">
        <v>13.502109704641001</v>
      </c>
      <c r="L2617" s="8">
        <v>0.84388185654000003</v>
      </c>
    </row>
    <row r="2618" spans="2:12" x14ac:dyDescent="0.2">
      <c r="C2618" s="89"/>
      <c r="D2618" s="84"/>
      <c r="E2618" s="1" t="s">
        <v>99</v>
      </c>
      <c r="F2618" s="2"/>
      <c r="G2618" s="60">
        <v>402</v>
      </c>
      <c r="H2618" s="72" t="str">
        <f t="shared" si="43"/>
        <v xml:space="preserve"> </v>
      </c>
      <c r="I2618" s="11">
        <v>72.139303482586996</v>
      </c>
      <c r="J2618" s="3">
        <v>9.7014925373129994</v>
      </c>
      <c r="K2618" s="3">
        <v>16.417910447760999</v>
      </c>
      <c r="L2618" s="8">
        <v>1.7412935323380001</v>
      </c>
    </row>
    <row r="2619" spans="2:12" x14ac:dyDescent="0.2">
      <c r="C2619" s="89"/>
      <c r="D2619" s="84"/>
      <c r="E2619" s="1" t="s">
        <v>100</v>
      </c>
      <c r="F2619" s="2"/>
      <c r="G2619" s="60">
        <v>231</v>
      </c>
      <c r="H2619" s="72" t="str">
        <f t="shared" si="43"/>
        <v xml:space="preserve"> </v>
      </c>
      <c r="I2619" s="11">
        <v>65.800865800866006</v>
      </c>
      <c r="J2619" s="3">
        <v>12.554112554113001</v>
      </c>
      <c r="K2619" s="3">
        <v>17.316017316017</v>
      </c>
      <c r="L2619" s="8">
        <v>4.3290043290040003</v>
      </c>
    </row>
    <row r="2620" spans="2:12" x14ac:dyDescent="0.2">
      <c r="C2620" s="90"/>
      <c r="D2620" s="85"/>
      <c r="E2620" s="29" t="s">
        <v>101</v>
      </c>
      <c r="F2620" s="28"/>
      <c r="G2620" s="61">
        <v>292</v>
      </c>
      <c r="H2620" s="73" t="str">
        <f t="shared" si="43"/>
        <v xml:space="preserve"> </v>
      </c>
      <c r="I2620" s="35">
        <v>74.315068493151003</v>
      </c>
      <c r="J2620" s="16">
        <v>12.328767123287999</v>
      </c>
      <c r="K2620" s="16">
        <v>11.986301369863</v>
      </c>
      <c r="L2620" s="36">
        <v>1.369863013699</v>
      </c>
    </row>
    <row r="2621" spans="2:12" x14ac:dyDescent="0.2">
      <c r="G2621" s="62"/>
      <c r="H2621" s="74"/>
    </row>
    <row r="2622" spans="2:12" x14ac:dyDescent="0.2">
      <c r="B2622" s="25" t="str">
        <f xml:space="preserve"> HYPERLINK("#'目次'!B29", "[23]")</f>
        <v>[23]</v>
      </c>
      <c r="C2622" s="17" t="s">
        <v>236</v>
      </c>
      <c r="G2622" s="62"/>
      <c r="H2622" s="74"/>
    </row>
    <row r="2623" spans="2:12" x14ac:dyDescent="0.2">
      <c r="G2623" s="62"/>
      <c r="H2623" s="74"/>
    </row>
    <row r="2624" spans="2:12" x14ac:dyDescent="0.2">
      <c r="G2624" s="62"/>
      <c r="H2624" s="74"/>
    </row>
    <row r="2625" spans="3:12" x14ac:dyDescent="0.2">
      <c r="C2625" s="17" t="s">
        <v>12</v>
      </c>
      <c r="G2625" s="62"/>
      <c r="H2625" s="74"/>
    </row>
    <row r="2626" spans="3:12" ht="24" x14ac:dyDescent="0.2">
      <c r="C2626" s="91"/>
      <c r="D2626" s="92"/>
      <c r="E2626" s="92"/>
      <c r="F2626" s="92"/>
      <c r="G2626" s="56" t="s">
        <v>13</v>
      </c>
      <c r="H2626" s="68"/>
      <c r="I2626" s="22" t="s">
        <v>228</v>
      </c>
      <c r="J2626" s="10" t="s">
        <v>229</v>
      </c>
      <c r="K2626" s="10" t="s">
        <v>230</v>
      </c>
      <c r="L2626" s="23" t="s">
        <v>32</v>
      </c>
    </row>
    <row r="2627" spans="3:12" x14ac:dyDescent="0.2">
      <c r="C2627" s="93"/>
      <c r="D2627" s="94"/>
      <c r="E2627" s="94"/>
      <c r="F2627" s="94"/>
      <c r="G2627" s="57"/>
      <c r="H2627" s="69"/>
      <c r="I2627" s="26"/>
      <c r="J2627" s="9"/>
      <c r="K2627" s="9"/>
      <c r="L2627" s="24"/>
    </row>
    <row r="2628" spans="3:12" x14ac:dyDescent="0.2">
      <c r="C2628" s="31"/>
      <c r="D2628" s="33"/>
      <c r="E2628" s="32" t="s">
        <v>13</v>
      </c>
      <c r="F2628" s="30"/>
      <c r="G2628" s="58">
        <v>2435</v>
      </c>
      <c r="H2628" s="70" t="str">
        <f t="shared" ref="H2628:H2691" si="44">IF(G2628&lt;49,"*"," ")</f>
        <v xml:space="preserve"> </v>
      </c>
      <c r="I2628" s="15">
        <v>74.045174537988004</v>
      </c>
      <c r="J2628" s="15">
        <v>14.620123203285001</v>
      </c>
      <c r="K2628" s="15">
        <v>9.7741273100619992</v>
      </c>
      <c r="L2628" s="34">
        <v>1.560574948665</v>
      </c>
    </row>
    <row r="2629" spans="3:12" x14ac:dyDescent="0.2">
      <c r="C2629" s="86" t="s">
        <v>16</v>
      </c>
      <c r="D2629" s="83" t="s">
        <v>17</v>
      </c>
      <c r="E2629" s="6" t="s">
        <v>14</v>
      </c>
      <c r="F2629" s="5"/>
      <c r="G2629" s="59">
        <v>1188</v>
      </c>
      <c r="H2629" s="71" t="str">
        <f t="shared" si="44"/>
        <v xml:space="preserve"> </v>
      </c>
      <c r="I2629" s="12">
        <v>76.767676767677003</v>
      </c>
      <c r="J2629" s="4">
        <v>14.141414141414</v>
      </c>
      <c r="K2629" s="4">
        <v>7.3232323232320002</v>
      </c>
      <c r="L2629" s="13">
        <v>1.767676767677</v>
      </c>
    </row>
    <row r="2630" spans="3:12" x14ac:dyDescent="0.2">
      <c r="C2630" s="87"/>
      <c r="D2630" s="84"/>
      <c r="E2630" s="1" t="s">
        <v>15</v>
      </c>
      <c r="F2630" s="2"/>
      <c r="G2630" s="60">
        <v>1247</v>
      </c>
      <c r="H2630" s="72" t="str">
        <f t="shared" si="44"/>
        <v xml:space="preserve"> </v>
      </c>
      <c r="I2630" s="11">
        <v>71.451483560545</v>
      </c>
      <c r="J2630" s="3">
        <v>15.076182838813001</v>
      </c>
      <c r="K2630" s="3">
        <v>12.109061748196</v>
      </c>
      <c r="L2630" s="8">
        <v>1.3632718524459999</v>
      </c>
    </row>
    <row r="2631" spans="3:12" x14ac:dyDescent="0.2">
      <c r="C2631" s="88" t="s">
        <v>18</v>
      </c>
      <c r="D2631" s="88" t="s">
        <v>19</v>
      </c>
      <c r="E2631" s="6" t="s">
        <v>20</v>
      </c>
      <c r="F2631" s="5"/>
      <c r="G2631" s="59">
        <v>386</v>
      </c>
      <c r="H2631" s="71" t="str">
        <f t="shared" si="44"/>
        <v xml:space="preserve"> </v>
      </c>
      <c r="I2631" s="12">
        <v>77.461139896372998</v>
      </c>
      <c r="J2631" s="4">
        <v>17.616580310881002</v>
      </c>
      <c r="K2631" s="4">
        <v>4.6632124352330004</v>
      </c>
      <c r="L2631" s="13">
        <v>0.25906735751299997</v>
      </c>
    </row>
    <row r="2632" spans="3:12" x14ac:dyDescent="0.2">
      <c r="C2632" s="87"/>
      <c r="D2632" s="89"/>
      <c r="E2632" s="1" t="s">
        <v>21</v>
      </c>
      <c r="F2632" s="2"/>
      <c r="G2632" s="60">
        <v>484</v>
      </c>
      <c r="H2632" s="72" t="str">
        <f t="shared" si="44"/>
        <v xml:space="preserve"> </v>
      </c>
      <c r="I2632" s="11">
        <v>78.512396694214999</v>
      </c>
      <c r="J2632" s="3">
        <v>16.528925619835</v>
      </c>
      <c r="K2632" s="3">
        <v>3.0991735537189999</v>
      </c>
      <c r="L2632" s="8">
        <v>1.859504132231</v>
      </c>
    </row>
    <row r="2633" spans="3:12" x14ac:dyDescent="0.2">
      <c r="C2633" s="87"/>
      <c r="D2633" s="89"/>
      <c r="E2633" s="1" t="s">
        <v>22</v>
      </c>
      <c r="F2633" s="2"/>
      <c r="G2633" s="60">
        <v>626</v>
      </c>
      <c r="H2633" s="72" t="str">
        <f t="shared" si="44"/>
        <v xml:space="preserve"> </v>
      </c>
      <c r="I2633" s="11">
        <v>78.274760383387004</v>
      </c>
      <c r="J2633" s="3">
        <v>14.536741214058001</v>
      </c>
      <c r="K2633" s="3">
        <v>6.3897763578270004</v>
      </c>
      <c r="L2633" s="8">
        <v>0.79872204472800001</v>
      </c>
    </row>
    <row r="2634" spans="3:12" x14ac:dyDescent="0.2">
      <c r="C2634" s="87"/>
      <c r="D2634" s="89"/>
      <c r="E2634" s="1" t="s">
        <v>23</v>
      </c>
      <c r="F2634" s="2"/>
      <c r="G2634" s="60">
        <v>400</v>
      </c>
      <c r="H2634" s="72" t="str">
        <f t="shared" si="44"/>
        <v xml:space="preserve"> </v>
      </c>
      <c r="I2634" s="11">
        <v>76.75</v>
      </c>
      <c r="J2634" s="3">
        <v>12</v>
      </c>
      <c r="K2634" s="3">
        <v>9.5</v>
      </c>
      <c r="L2634" s="8">
        <v>1.75</v>
      </c>
    </row>
    <row r="2635" spans="3:12" x14ac:dyDescent="0.2">
      <c r="C2635" s="87"/>
      <c r="D2635" s="89"/>
      <c r="E2635" s="1" t="s">
        <v>24</v>
      </c>
      <c r="F2635" s="2"/>
      <c r="G2635" s="60">
        <v>539</v>
      </c>
      <c r="H2635" s="72" t="str">
        <f t="shared" si="44"/>
        <v xml:space="preserve"> </v>
      </c>
      <c r="I2635" s="11">
        <v>60.667903525046</v>
      </c>
      <c r="J2635" s="3">
        <v>12.801484230055999</v>
      </c>
      <c r="K2635" s="3">
        <v>23.562152133581002</v>
      </c>
      <c r="L2635" s="8">
        <v>2.9684601113169999</v>
      </c>
    </row>
    <row r="2636" spans="3:12" x14ac:dyDescent="0.2">
      <c r="C2636" s="87"/>
      <c r="D2636" s="89"/>
      <c r="E2636" s="1" t="s">
        <v>25</v>
      </c>
      <c r="F2636" s="2"/>
      <c r="G2636" s="60">
        <v>2049</v>
      </c>
      <c r="H2636" s="72" t="str">
        <f t="shared" si="44"/>
        <v xml:space="preserve"> </v>
      </c>
      <c r="I2636" s="11">
        <v>73.401659346022001</v>
      </c>
      <c r="J2636" s="3">
        <v>14.055636896047</v>
      </c>
      <c r="K2636" s="3">
        <v>10.736944851146999</v>
      </c>
      <c r="L2636" s="8">
        <v>1.8057589067840001</v>
      </c>
    </row>
    <row r="2637" spans="3:12" x14ac:dyDescent="0.2">
      <c r="C2637" s="87"/>
      <c r="D2637" s="89"/>
      <c r="E2637" s="1" t="s">
        <v>26</v>
      </c>
      <c r="F2637" s="2"/>
      <c r="G2637" s="60">
        <v>939</v>
      </c>
      <c r="H2637" s="72" t="str">
        <f t="shared" si="44"/>
        <v xml:space="preserve"> </v>
      </c>
      <c r="I2637" s="11">
        <v>67.518636847709999</v>
      </c>
      <c r="J2637" s="3">
        <v>12.460063897764</v>
      </c>
      <c r="K2637" s="3">
        <v>17.571884984025999</v>
      </c>
      <c r="L2637" s="8">
        <v>2.4494142705009998</v>
      </c>
    </row>
    <row r="2638" spans="3:12" x14ac:dyDescent="0.2">
      <c r="C2638" s="87"/>
      <c r="D2638" s="88" t="s">
        <v>14</v>
      </c>
      <c r="E2638" s="6" t="s">
        <v>20</v>
      </c>
      <c r="F2638" s="5"/>
      <c r="G2638" s="59">
        <v>204</v>
      </c>
      <c r="H2638" s="71" t="str">
        <f t="shared" si="44"/>
        <v xml:space="preserve"> </v>
      </c>
      <c r="I2638" s="12">
        <v>78.921568627450995</v>
      </c>
      <c r="J2638" s="4">
        <v>15.196078431373</v>
      </c>
      <c r="K2638" s="4">
        <v>5.8823529411760003</v>
      </c>
      <c r="L2638" s="27">
        <v>0</v>
      </c>
    </row>
    <row r="2639" spans="3:12" x14ac:dyDescent="0.2">
      <c r="C2639" s="87"/>
      <c r="D2639" s="89"/>
      <c r="E2639" s="1" t="s">
        <v>21</v>
      </c>
      <c r="F2639" s="2"/>
      <c r="G2639" s="60">
        <v>254</v>
      </c>
      <c r="H2639" s="72" t="str">
        <f t="shared" si="44"/>
        <v xml:space="preserve"> </v>
      </c>
      <c r="I2639" s="11">
        <v>78.740157480315006</v>
      </c>
      <c r="J2639" s="3">
        <v>17.716535433071002</v>
      </c>
      <c r="K2639" s="3">
        <v>1.968503937008</v>
      </c>
      <c r="L2639" s="8">
        <v>1.574803149606</v>
      </c>
    </row>
    <row r="2640" spans="3:12" x14ac:dyDescent="0.2">
      <c r="C2640" s="87"/>
      <c r="D2640" s="89"/>
      <c r="E2640" s="1" t="s">
        <v>22</v>
      </c>
      <c r="F2640" s="2"/>
      <c r="G2640" s="60">
        <v>311</v>
      </c>
      <c r="H2640" s="72" t="str">
        <f t="shared" si="44"/>
        <v xml:space="preserve"> </v>
      </c>
      <c r="I2640" s="11">
        <v>79.421221864952003</v>
      </c>
      <c r="J2640" s="3">
        <v>13.504823151125001</v>
      </c>
      <c r="K2640" s="3">
        <v>6.1093247588419999</v>
      </c>
      <c r="L2640" s="8">
        <v>0.96463022507999996</v>
      </c>
    </row>
    <row r="2641" spans="3:12" x14ac:dyDescent="0.2">
      <c r="C2641" s="87"/>
      <c r="D2641" s="89"/>
      <c r="E2641" s="1" t="s">
        <v>23</v>
      </c>
      <c r="F2641" s="2"/>
      <c r="G2641" s="60">
        <v>202</v>
      </c>
      <c r="H2641" s="72" t="str">
        <f t="shared" si="44"/>
        <v xml:space="preserve"> </v>
      </c>
      <c r="I2641" s="11">
        <v>74.257425742574</v>
      </c>
      <c r="J2641" s="3">
        <v>13.861386138614</v>
      </c>
      <c r="K2641" s="3">
        <v>9.4059405940590004</v>
      </c>
      <c r="L2641" s="8">
        <v>2.4752475247520001</v>
      </c>
    </row>
    <row r="2642" spans="3:12" x14ac:dyDescent="0.2">
      <c r="C2642" s="87"/>
      <c r="D2642" s="89"/>
      <c r="E2642" s="1" t="s">
        <v>24</v>
      </c>
      <c r="F2642" s="2"/>
      <c r="G2642" s="60">
        <v>217</v>
      </c>
      <c r="H2642" s="72" t="str">
        <f t="shared" si="44"/>
        <v xml:space="preserve"> </v>
      </c>
      <c r="I2642" s="11">
        <v>70.967741935484</v>
      </c>
      <c r="J2642" s="3">
        <v>10.138248847926</v>
      </c>
      <c r="K2642" s="3">
        <v>14.746543778802</v>
      </c>
      <c r="L2642" s="8">
        <v>4.147465437788</v>
      </c>
    </row>
    <row r="2643" spans="3:12" x14ac:dyDescent="0.2">
      <c r="C2643" s="87"/>
      <c r="D2643" s="89"/>
      <c r="E2643" s="1" t="s">
        <v>25</v>
      </c>
      <c r="F2643" s="2"/>
      <c r="G2643" s="60">
        <v>984</v>
      </c>
      <c r="H2643" s="72" t="str">
        <f t="shared" si="44"/>
        <v xml:space="preserve"> </v>
      </c>
      <c r="I2643" s="11">
        <v>76.321138211382006</v>
      </c>
      <c r="J2643" s="3">
        <v>13.922764227642</v>
      </c>
      <c r="K2643" s="3">
        <v>7.6219512195119998</v>
      </c>
      <c r="L2643" s="8">
        <v>2.134146341463</v>
      </c>
    </row>
    <row r="2644" spans="3:12" x14ac:dyDescent="0.2">
      <c r="C2644" s="87"/>
      <c r="D2644" s="89"/>
      <c r="E2644" s="1" t="s">
        <v>26</v>
      </c>
      <c r="F2644" s="2"/>
      <c r="G2644" s="60">
        <v>419</v>
      </c>
      <c r="H2644" s="72" t="str">
        <f t="shared" si="44"/>
        <v xml:space="preserve"> </v>
      </c>
      <c r="I2644" s="11">
        <v>72.553699284009994</v>
      </c>
      <c r="J2644" s="3">
        <v>11.933174224344</v>
      </c>
      <c r="K2644" s="3">
        <v>12.171837708830999</v>
      </c>
      <c r="L2644" s="8">
        <v>3.3412887828160001</v>
      </c>
    </row>
    <row r="2645" spans="3:12" x14ac:dyDescent="0.2">
      <c r="C2645" s="87"/>
      <c r="D2645" s="88" t="s">
        <v>15</v>
      </c>
      <c r="E2645" s="6" t="s">
        <v>20</v>
      </c>
      <c r="F2645" s="5"/>
      <c r="G2645" s="59">
        <v>182</v>
      </c>
      <c r="H2645" s="71" t="str">
        <f t="shared" si="44"/>
        <v xml:space="preserve"> </v>
      </c>
      <c r="I2645" s="12">
        <v>75.824175824175995</v>
      </c>
      <c r="J2645" s="4">
        <v>20.329670329670002</v>
      </c>
      <c r="K2645" s="4">
        <v>3.2967032967029999</v>
      </c>
      <c r="L2645" s="13">
        <v>0.54945054945100003</v>
      </c>
    </row>
    <row r="2646" spans="3:12" x14ac:dyDescent="0.2">
      <c r="C2646" s="87"/>
      <c r="D2646" s="89"/>
      <c r="E2646" s="1" t="s">
        <v>21</v>
      </c>
      <c r="F2646" s="2"/>
      <c r="G2646" s="60">
        <v>230</v>
      </c>
      <c r="H2646" s="72" t="str">
        <f t="shared" si="44"/>
        <v xml:space="preserve"> </v>
      </c>
      <c r="I2646" s="11">
        <v>78.260869565217007</v>
      </c>
      <c r="J2646" s="3">
        <v>15.217391304348</v>
      </c>
      <c r="K2646" s="3">
        <v>4.3478260869570002</v>
      </c>
      <c r="L2646" s="8">
        <v>2.1739130434780001</v>
      </c>
    </row>
    <row r="2647" spans="3:12" x14ac:dyDescent="0.2">
      <c r="C2647" s="87"/>
      <c r="D2647" s="89"/>
      <c r="E2647" s="1" t="s">
        <v>22</v>
      </c>
      <c r="F2647" s="2"/>
      <c r="G2647" s="60">
        <v>315</v>
      </c>
      <c r="H2647" s="72" t="str">
        <f t="shared" si="44"/>
        <v xml:space="preserve"> </v>
      </c>
      <c r="I2647" s="11">
        <v>77.142857142856997</v>
      </c>
      <c r="J2647" s="3">
        <v>15.555555555555999</v>
      </c>
      <c r="K2647" s="3">
        <v>6.666666666667</v>
      </c>
      <c r="L2647" s="8">
        <v>0.63492063492100004</v>
      </c>
    </row>
    <row r="2648" spans="3:12" x14ac:dyDescent="0.2">
      <c r="C2648" s="87"/>
      <c r="D2648" s="89"/>
      <c r="E2648" s="1" t="s">
        <v>23</v>
      </c>
      <c r="F2648" s="2"/>
      <c r="G2648" s="60">
        <v>198</v>
      </c>
      <c r="H2648" s="72" t="str">
        <f t="shared" si="44"/>
        <v xml:space="preserve"> </v>
      </c>
      <c r="I2648" s="11">
        <v>79.292929292929003</v>
      </c>
      <c r="J2648" s="3">
        <v>10.101010101010001</v>
      </c>
      <c r="K2648" s="3">
        <v>9.5959595959600001</v>
      </c>
      <c r="L2648" s="8">
        <v>1.010101010101</v>
      </c>
    </row>
    <row r="2649" spans="3:12" x14ac:dyDescent="0.2">
      <c r="C2649" s="87"/>
      <c r="D2649" s="89"/>
      <c r="E2649" s="1" t="s">
        <v>24</v>
      </c>
      <c r="F2649" s="2"/>
      <c r="G2649" s="60">
        <v>322</v>
      </c>
      <c r="H2649" s="72" t="str">
        <f t="shared" si="44"/>
        <v xml:space="preserve"> </v>
      </c>
      <c r="I2649" s="11">
        <v>53.726708074534002</v>
      </c>
      <c r="J2649" s="3">
        <v>14.596273291925</v>
      </c>
      <c r="K2649" s="3">
        <v>29.503105590061999</v>
      </c>
      <c r="L2649" s="8">
        <v>2.1739130434780001</v>
      </c>
    </row>
    <row r="2650" spans="3:12" x14ac:dyDescent="0.2">
      <c r="C2650" s="87"/>
      <c r="D2650" s="89"/>
      <c r="E2650" s="1" t="s">
        <v>25</v>
      </c>
      <c r="F2650" s="2"/>
      <c r="G2650" s="60">
        <v>1065</v>
      </c>
      <c r="H2650" s="72" t="str">
        <f t="shared" si="44"/>
        <v xml:space="preserve"> </v>
      </c>
      <c r="I2650" s="11">
        <v>70.704225352112999</v>
      </c>
      <c r="J2650" s="3">
        <v>14.178403755869001</v>
      </c>
      <c r="K2650" s="3">
        <v>13.615023474178001</v>
      </c>
      <c r="L2650" s="8">
        <v>1.50234741784</v>
      </c>
    </row>
    <row r="2651" spans="3:12" x14ac:dyDescent="0.2">
      <c r="C2651" s="87"/>
      <c r="D2651" s="89"/>
      <c r="E2651" s="1" t="s">
        <v>26</v>
      </c>
      <c r="F2651" s="2"/>
      <c r="G2651" s="60">
        <v>520</v>
      </c>
      <c r="H2651" s="72" t="str">
        <f t="shared" si="44"/>
        <v xml:space="preserve"> </v>
      </c>
      <c r="I2651" s="11">
        <v>63.461538461537998</v>
      </c>
      <c r="J2651" s="3">
        <v>12.884615384615</v>
      </c>
      <c r="K2651" s="3">
        <v>21.923076923077002</v>
      </c>
      <c r="L2651" s="8">
        <v>1.7307692307689999</v>
      </c>
    </row>
    <row r="2652" spans="3:12" x14ac:dyDescent="0.2">
      <c r="C2652" s="88" t="s">
        <v>27</v>
      </c>
      <c r="D2652" s="88" t="s">
        <v>19</v>
      </c>
      <c r="E2652" s="6" t="s">
        <v>28</v>
      </c>
      <c r="F2652" s="5"/>
      <c r="G2652" s="59">
        <v>147</v>
      </c>
      <c r="H2652" s="71" t="str">
        <f t="shared" si="44"/>
        <v xml:space="preserve"> </v>
      </c>
      <c r="I2652" s="12">
        <v>61.904761904761997</v>
      </c>
      <c r="J2652" s="4">
        <v>21.088435374149999</v>
      </c>
      <c r="K2652" s="4">
        <v>14.285714285714</v>
      </c>
      <c r="L2652" s="13">
        <v>2.7210884353739999</v>
      </c>
    </row>
    <row r="2653" spans="3:12" ht="24" x14ac:dyDescent="0.2">
      <c r="C2653" s="87"/>
      <c r="D2653" s="89"/>
      <c r="E2653" s="1" t="s">
        <v>29</v>
      </c>
      <c r="F2653" s="2"/>
      <c r="G2653" s="60">
        <v>1706</v>
      </c>
      <c r="H2653" s="72" t="str">
        <f t="shared" si="44"/>
        <v xml:space="preserve"> </v>
      </c>
      <c r="I2653" s="11">
        <v>77.080890973036006</v>
      </c>
      <c r="J2653" s="3">
        <v>14.243845252051999</v>
      </c>
      <c r="K2653" s="3">
        <v>7.2098475967170002</v>
      </c>
      <c r="L2653" s="8">
        <v>1.4654161781949999</v>
      </c>
    </row>
    <row r="2654" spans="3:12" ht="24" x14ac:dyDescent="0.2">
      <c r="C2654" s="87"/>
      <c r="D2654" s="89"/>
      <c r="E2654" s="1" t="s">
        <v>30</v>
      </c>
      <c r="F2654" s="2"/>
      <c r="G2654" s="60">
        <v>137</v>
      </c>
      <c r="H2654" s="72" t="str">
        <f t="shared" si="44"/>
        <v xml:space="preserve"> </v>
      </c>
      <c r="I2654" s="11">
        <v>75.912408759124006</v>
      </c>
      <c r="J2654" s="3">
        <v>16.058394160584001</v>
      </c>
      <c r="K2654" s="3">
        <v>7.299270072993</v>
      </c>
      <c r="L2654" s="8">
        <v>0.72992700729899995</v>
      </c>
    </row>
    <row r="2655" spans="3:12" ht="24" x14ac:dyDescent="0.2">
      <c r="C2655" s="87"/>
      <c r="D2655" s="89"/>
      <c r="E2655" s="1" t="s">
        <v>31</v>
      </c>
      <c r="F2655" s="2"/>
      <c r="G2655" s="60">
        <v>440</v>
      </c>
      <c r="H2655" s="72" t="str">
        <f t="shared" si="44"/>
        <v xml:space="preserve"> </v>
      </c>
      <c r="I2655" s="11">
        <v>65.454545454544999</v>
      </c>
      <c r="J2655" s="3">
        <v>13.636363636364001</v>
      </c>
      <c r="K2655" s="3">
        <v>19.090909090909001</v>
      </c>
      <c r="L2655" s="8">
        <v>1.818181818182</v>
      </c>
    </row>
    <row r="2656" spans="3:12" x14ac:dyDescent="0.2">
      <c r="C2656" s="87"/>
      <c r="D2656" s="89"/>
      <c r="E2656" s="1" t="s">
        <v>32</v>
      </c>
      <c r="F2656" s="2"/>
      <c r="G2656" s="60">
        <v>5</v>
      </c>
      <c r="H2656" s="72" t="str">
        <f t="shared" si="44"/>
        <v>*</v>
      </c>
      <c r="I2656" s="11">
        <v>100</v>
      </c>
      <c r="J2656" s="7">
        <v>0</v>
      </c>
      <c r="K2656" s="7">
        <v>0</v>
      </c>
      <c r="L2656" s="14">
        <v>0</v>
      </c>
    </row>
    <row r="2657" spans="3:12" x14ac:dyDescent="0.2">
      <c r="C2657" s="87"/>
      <c r="D2657" s="88" t="s">
        <v>14</v>
      </c>
      <c r="E2657" s="6" t="s">
        <v>28</v>
      </c>
      <c r="F2657" s="5"/>
      <c r="G2657" s="59">
        <v>95</v>
      </c>
      <c r="H2657" s="71" t="str">
        <f t="shared" si="44"/>
        <v xml:space="preserve"> </v>
      </c>
      <c r="I2657" s="12">
        <v>63.157894736842003</v>
      </c>
      <c r="J2657" s="4">
        <v>20</v>
      </c>
      <c r="K2657" s="4">
        <v>13.684210526316001</v>
      </c>
      <c r="L2657" s="13">
        <v>3.1578947368420001</v>
      </c>
    </row>
    <row r="2658" spans="3:12" ht="24" x14ac:dyDescent="0.2">
      <c r="C2658" s="87"/>
      <c r="D2658" s="89"/>
      <c r="E2658" s="1" t="s">
        <v>29</v>
      </c>
      <c r="F2658" s="2"/>
      <c r="G2658" s="60">
        <v>953</v>
      </c>
      <c r="H2658" s="72" t="str">
        <f t="shared" si="44"/>
        <v xml:space="preserve"> </v>
      </c>
      <c r="I2658" s="11">
        <v>78.908709338929995</v>
      </c>
      <c r="J2658" s="3">
        <v>13.011542497377</v>
      </c>
      <c r="K2658" s="3">
        <v>6.5057712486880002</v>
      </c>
      <c r="L2658" s="8">
        <v>1.573976915005</v>
      </c>
    </row>
    <row r="2659" spans="3:12" ht="24" x14ac:dyDescent="0.2">
      <c r="C2659" s="87"/>
      <c r="D2659" s="89"/>
      <c r="E2659" s="1" t="s">
        <v>30</v>
      </c>
      <c r="F2659" s="2"/>
      <c r="G2659" s="60">
        <v>60</v>
      </c>
      <c r="H2659" s="72" t="str">
        <f t="shared" si="44"/>
        <v xml:space="preserve"> </v>
      </c>
      <c r="I2659" s="11">
        <v>68.333333333333002</v>
      </c>
      <c r="J2659" s="3">
        <v>23.333333333333002</v>
      </c>
      <c r="K2659" s="3">
        <v>6.666666666667</v>
      </c>
      <c r="L2659" s="8">
        <v>1.666666666667</v>
      </c>
    </row>
    <row r="2660" spans="3:12" ht="24" x14ac:dyDescent="0.2">
      <c r="C2660" s="87"/>
      <c r="D2660" s="89"/>
      <c r="E2660" s="1" t="s">
        <v>31</v>
      </c>
      <c r="F2660" s="2"/>
      <c r="G2660" s="60">
        <v>77</v>
      </c>
      <c r="H2660" s="72" t="str">
        <f t="shared" si="44"/>
        <v xml:space="preserve"> </v>
      </c>
      <c r="I2660" s="11">
        <v>72.727272727273004</v>
      </c>
      <c r="J2660" s="3">
        <v>14.285714285714</v>
      </c>
      <c r="K2660" s="3">
        <v>10.38961038961</v>
      </c>
      <c r="L2660" s="8">
        <v>2.5974025974030002</v>
      </c>
    </row>
    <row r="2661" spans="3:12" x14ac:dyDescent="0.2">
      <c r="C2661" s="87"/>
      <c r="D2661" s="89"/>
      <c r="E2661" s="1" t="s">
        <v>32</v>
      </c>
      <c r="F2661" s="2"/>
      <c r="G2661" s="60">
        <v>3</v>
      </c>
      <c r="H2661" s="72" t="str">
        <f t="shared" si="44"/>
        <v>*</v>
      </c>
      <c r="I2661" s="11">
        <v>100</v>
      </c>
      <c r="J2661" s="7">
        <v>0</v>
      </c>
      <c r="K2661" s="7">
        <v>0</v>
      </c>
      <c r="L2661" s="14">
        <v>0</v>
      </c>
    </row>
    <row r="2662" spans="3:12" x14ac:dyDescent="0.2">
      <c r="C2662" s="87"/>
      <c r="D2662" s="88" t="s">
        <v>15</v>
      </c>
      <c r="E2662" s="6" t="s">
        <v>28</v>
      </c>
      <c r="F2662" s="5"/>
      <c r="G2662" s="59">
        <v>52</v>
      </c>
      <c r="H2662" s="71" t="str">
        <f t="shared" si="44"/>
        <v xml:space="preserve"> </v>
      </c>
      <c r="I2662" s="12">
        <v>59.615384615384997</v>
      </c>
      <c r="J2662" s="4">
        <v>23.076923076922998</v>
      </c>
      <c r="K2662" s="4">
        <v>15.384615384615</v>
      </c>
      <c r="L2662" s="13">
        <v>1.923076923077</v>
      </c>
    </row>
    <row r="2663" spans="3:12" ht="24" x14ac:dyDescent="0.2">
      <c r="C2663" s="87"/>
      <c r="D2663" s="89"/>
      <c r="E2663" s="1" t="s">
        <v>29</v>
      </c>
      <c r="F2663" s="2"/>
      <c r="G2663" s="60">
        <v>753</v>
      </c>
      <c r="H2663" s="72" t="str">
        <f t="shared" si="44"/>
        <v xml:space="preserve"> </v>
      </c>
      <c r="I2663" s="11">
        <v>74.767596281541003</v>
      </c>
      <c r="J2663" s="3">
        <v>15.803452855246</v>
      </c>
      <c r="K2663" s="3">
        <v>8.1009296148739995</v>
      </c>
      <c r="L2663" s="8">
        <v>1.32802124834</v>
      </c>
    </row>
    <row r="2664" spans="3:12" ht="24" x14ac:dyDescent="0.2">
      <c r="C2664" s="87"/>
      <c r="D2664" s="89"/>
      <c r="E2664" s="1" t="s">
        <v>30</v>
      </c>
      <c r="F2664" s="2"/>
      <c r="G2664" s="60">
        <v>77</v>
      </c>
      <c r="H2664" s="72" t="str">
        <f t="shared" si="44"/>
        <v xml:space="preserve"> </v>
      </c>
      <c r="I2664" s="11">
        <v>81.818181818181998</v>
      </c>
      <c r="J2664" s="3">
        <v>10.38961038961</v>
      </c>
      <c r="K2664" s="3">
        <v>7.792207792208</v>
      </c>
      <c r="L2664" s="14">
        <v>0</v>
      </c>
    </row>
    <row r="2665" spans="3:12" ht="24" x14ac:dyDescent="0.2">
      <c r="C2665" s="87"/>
      <c r="D2665" s="89"/>
      <c r="E2665" s="1" t="s">
        <v>31</v>
      </c>
      <c r="F2665" s="2"/>
      <c r="G2665" s="60">
        <v>363</v>
      </c>
      <c r="H2665" s="72" t="str">
        <f t="shared" si="44"/>
        <v xml:space="preserve"> </v>
      </c>
      <c r="I2665" s="11">
        <v>63.911845730027999</v>
      </c>
      <c r="J2665" s="3">
        <v>13.498622589531999</v>
      </c>
      <c r="K2665" s="3">
        <v>20.936639118456998</v>
      </c>
      <c r="L2665" s="8">
        <v>1.6528925619829999</v>
      </c>
    </row>
    <row r="2666" spans="3:12" x14ac:dyDescent="0.2">
      <c r="C2666" s="87"/>
      <c r="D2666" s="89"/>
      <c r="E2666" s="1" t="s">
        <v>32</v>
      </c>
      <c r="F2666" s="2"/>
      <c r="G2666" s="60">
        <v>2</v>
      </c>
      <c r="H2666" s="72" t="str">
        <f t="shared" si="44"/>
        <v>*</v>
      </c>
      <c r="I2666" s="11">
        <v>100</v>
      </c>
      <c r="J2666" s="7">
        <v>0</v>
      </c>
      <c r="K2666" s="7">
        <v>0</v>
      </c>
      <c r="L2666" s="14">
        <v>0</v>
      </c>
    </row>
    <row r="2667" spans="3:12" x14ac:dyDescent="0.2">
      <c r="C2667" s="88" t="s">
        <v>33</v>
      </c>
      <c r="D2667" s="83" t="s">
        <v>17</v>
      </c>
      <c r="E2667" s="6" t="s">
        <v>34</v>
      </c>
      <c r="F2667" s="5"/>
      <c r="G2667" s="59">
        <v>341</v>
      </c>
      <c r="H2667" s="71" t="str">
        <f t="shared" si="44"/>
        <v xml:space="preserve"> </v>
      </c>
      <c r="I2667" s="12">
        <v>68.035190615836001</v>
      </c>
      <c r="J2667" s="4">
        <v>18.181818181817999</v>
      </c>
      <c r="K2667" s="4">
        <v>11.436950146628</v>
      </c>
      <c r="L2667" s="13">
        <v>2.346041055718</v>
      </c>
    </row>
    <row r="2668" spans="3:12" x14ac:dyDescent="0.2">
      <c r="C2668" s="87"/>
      <c r="D2668" s="84"/>
      <c r="E2668" s="1" t="s">
        <v>35</v>
      </c>
      <c r="F2668" s="2"/>
      <c r="G2668" s="60">
        <v>1149</v>
      </c>
      <c r="H2668" s="72" t="str">
        <f t="shared" si="44"/>
        <v xml:space="preserve"> </v>
      </c>
      <c r="I2668" s="11">
        <v>77.806788511749005</v>
      </c>
      <c r="J2668" s="3">
        <v>12.532637075718</v>
      </c>
      <c r="K2668" s="3">
        <v>8.2680591818969997</v>
      </c>
      <c r="L2668" s="8">
        <v>1.3925152306349999</v>
      </c>
    </row>
    <row r="2669" spans="3:12" ht="24" x14ac:dyDescent="0.2">
      <c r="C2669" s="87"/>
      <c r="D2669" s="84"/>
      <c r="E2669" s="1" t="s">
        <v>36</v>
      </c>
      <c r="F2669" s="2"/>
      <c r="G2669" s="60">
        <v>659</v>
      </c>
      <c r="H2669" s="72" t="str">
        <f t="shared" si="44"/>
        <v xml:space="preserve"> </v>
      </c>
      <c r="I2669" s="11">
        <v>72.534142640363996</v>
      </c>
      <c r="J2669" s="3">
        <v>15.174506828527999</v>
      </c>
      <c r="K2669" s="3">
        <v>11.380880121396</v>
      </c>
      <c r="L2669" s="8">
        <v>0.910470409712</v>
      </c>
    </row>
    <row r="2670" spans="3:12" x14ac:dyDescent="0.2">
      <c r="C2670" s="87"/>
      <c r="D2670" s="84"/>
      <c r="E2670" s="1" t="s">
        <v>37</v>
      </c>
      <c r="F2670" s="2"/>
      <c r="G2670" s="60">
        <v>274</v>
      </c>
      <c r="H2670" s="72" t="str">
        <f t="shared" si="44"/>
        <v xml:space="preserve"> </v>
      </c>
      <c r="I2670" s="11">
        <v>69.708029197079995</v>
      </c>
      <c r="J2670" s="3">
        <v>17.518248175181999</v>
      </c>
      <c r="K2670" s="3">
        <v>10.21897810219</v>
      </c>
      <c r="L2670" s="8">
        <v>2.554744525547</v>
      </c>
    </row>
    <row r="2671" spans="3:12" x14ac:dyDescent="0.2">
      <c r="C2671" s="87"/>
      <c r="D2671" s="84"/>
      <c r="E2671" s="1" t="s">
        <v>32</v>
      </c>
      <c r="F2671" s="2"/>
      <c r="G2671" s="60">
        <v>12</v>
      </c>
      <c r="H2671" s="72" t="str">
        <f t="shared" si="44"/>
        <v>*</v>
      </c>
      <c r="I2671" s="11">
        <v>66.666666666666998</v>
      </c>
      <c r="J2671" s="3">
        <v>16.666666666666998</v>
      </c>
      <c r="K2671" s="3">
        <v>8.333333333333</v>
      </c>
      <c r="L2671" s="8">
        <v>8.333333333333</v>
      </c>
    </row>
    <row r="2672" spans="3:12" x14ac:dyDescent="0.2">
      <c r="C2672" s="88" t="s">
        <v>38</v>
      </c>
      <c r="D2672" s="83" t="s">
        <v>17</v>
      </c>
      <c r="E2672" s="6" t="s">
        <v>39</v>
      </c>
      <c r="F2672" s="5"/>
      <c r="G2672" s="59">
        <v>368</v>
      </c>
      <c r="H2672" s="71" t="str">
        <f t="shared" si="44"/>
        <v xml:space="preserve"> </v>
      </c>
      <c r="I2672" s="12">
        <v>71.739130434782993</v>
      </c>
      <c r="J2672" s="4">
        <v>16.032608695652002</v>
      </c>
      <c r="K2672" s="4">
        <v>10.597826086956999</v>
      </c>
      <c r="L2672" s="13">
        <v>1.630434782609</v>
      </c>
    </row>
    <row r="2673" spans="3:12" x14ac:dyDescent="0.2">
      <c r="C2673" s="87"/>
      <c r="D2673" s="84"/>
      <c r="E2673" s="1" t="s">
        <v>40</v>
      </c>
      <c r="F2673" s="2"/>
      <c r="G2673" s="60">
        <v>1591</v>
      </c>
      <c r="H2673" s="72" t="str">
        <f t="shared" si="44"/>
        <v xml:space="preserve"> </v>
      </c>
      <c r="I2673" s="11">
        <v>77.561282212444993</v>
      </c>
      <c r="J2673" s="3">
        <v>14.016341923319001</v>
      </c>
      <c r="K2673" s="3">
        <v>7.102451288498</v>
      </c>
      <c r="L2673" s="8">
        <v>1.3199245757389999</v>
      </c>
    </row>
    <row r="2674" spans="3:12" x14ac:dyDescent="0.2">
      <c r="C2674" s="87"/>
      <c r="D2674" s="84"/>
      <c r="E2674" s="1" t="s">
        <v>41</v>
      </c>
      <c r="F2674" s="2"/>
      <c r="G2674" s="60">
        <v>151</v>
      </c>
      <c r="H2674" s="72" t="str">
        <f t="shared" si="44"/>
        <v xml:space="preserve"> </v>
      </c>
      <c r="I2674" s="11">
        <v>78.145695364237994</v>
      </c>
      <c r="J2674" s="3">
        <v>15.23178807947</v>
      </c>
      <c r="K2674" s="3">
        <v>5.9602649006619997</v>
      </c>
      <c r="L2674" s="8">
        <v>0.66225165562900001</v>
      </c>
    </row>
    <row r="2675" spans="3:12" x14ac:dyDescent="0.2">
      <c r="C2675" s="87"/>
      <c r="D2675" s="84"/>
      <c r="E2675" s="1" t="s">
        <v>42</v>
      </c>
      <c r="F2675" s="2"/>
      <c r="G2675" s="60">
        <v>884</v>
      </c>
      <c r="H2675" s="72" t="str">
        <f t="shared" si="44"/>
        <v xml:space="preserve"> </v>
      </c>
      <c r="I2675" s="11">
        <v>71.266968325792007</v>
      </c>
      <c r="J2675" s="3">
        <v>16.176470588234999</v>
      </c>
      <c r="K2675" s="3">
        <v>11.31221719457</v>
      </c>
      <c r="L2675" s="8">
        <v>1.2443438914030001</v>
      </c>
    </row>
    <row r="2676" spans="3:12" x14ac:dyDescent="0.2">
      <c r="C2676" s="87"/>
      <c r="D2676" s="84"/>
      <c r="E2676" s="1" t="s">
        <v>43</v>
      </c>
      <c r="F2676" s="2"/>
      <c r="G2676" s="60">
        <v>191</v>
      </c>
      <c r="H2676" s="72" t="str">
        <f t="shared" si="44"/>
        <v xml:space="preserve"> </v>
      </c>
      <c r="I2676" s="11">
        <v>68.586387434554993</v>
      </c>
      <c r="J2676" s="3">
        <v>14.13612565445</v>
      </c>
      <c r="K2676" s="3">
        <v>15.706806282723001</v>
      </c>
      <c r="L2676" s="8">
        <v>1.5706806282720001</v>
      </c>
    </row>
    <row r="2677" spans="3:12" x14ac:dyDescent="0.2">
      <c r="C2677" s="87"/>
      <c r="D2677" s="84"/>
      <c r="E2677" s="1" t="s">
        <v>44</v>
      </c>
      <c r="F2677" s="2"/>
      <c r="G2677" s="60">
        <v>239</v>
      </c>
      <c r="H2677" s="72" t="str">
        <f t="shared" si="44"/>
        <v xml:space="preserve"> </v>
      </c>
      <c r="I2677" s="11">
        <v>71.548117154812005</v>
      </c>
      <c r="J2677" s="3">
        <v>16.317991631799</v>
      </c>
      <c r="K2677" s="3">
        <v>10.041841004184</v>
      </c>
      <c r="L2677" s="8">
        <v>2.092050209205</v>
      </c>
    </row>
    <row r="2678" spans="3:12" x14ac:dyDescent="0.2">
      <c r="C2678" s="87"/>
      <c r="D2678" s="84"/>
      <c r="E2678" s="1" t="s">
        <v>45</v>
      </c>
      <c r="F2678" s="2"/>
      <c r="G2678" s="60">
        <v>58</v>
      </c>
      <c r="H2678" s="72" t="str">
        <f t="shared" si="44"/>
        <v xml:space="preserve"> </v>
      </c>
      <c r="I2678" s="11">
        <v>77.586206896552</v>
      </c>
      <c r="J2678" s="3">
        <v>10.344827586207</v>
      </c>
      <c r="K2678" s="3">
        <v>6.8965517241379999</v>
      </c>
      <c r="L2678" s="8">
        <v>5.1724137931029999</v>
      </c>
    </row>
    <row r="2679" spans="3:12" x14ac:dyDescent="0.2">
      <c r="C2679" s="87"/>
      <c r="D2679" s="84"/>
      <c r="E2679" s="1" t="s">
        <v>46</v>
      </c>
      <c r="F2679" s="2"/>
      <c r="G2679" s="60">
        <v>32</v>
      </c>
      <c r="H2679" s="72" t="str">
        <f t="shared" si="44"/>
        <v>*</v>
      </c>
      <c r="I2679" s="11">
        <v>34.375</v>
      </c>
      <c r="J2679" s="3">
        <v>18.75</v>
      </c>
      <c r="K2679" s="3">
        <v>46.875</v>
      </c>
      <c r="L2679" s="14">
        <v>0</v>
      </c>
    </row>
    <row r="2680" spans="3:12" x14ac:dyDescent="0.2">
      <c r="C2680" s="87"/>
      <c r="D2680" s="84"/>
      <c r="E2680" s="1" t="s">
        <v>32</v>
      </c>
      <c r="F2680" s="2"/>
      <c r="G2680" s="60">
        <v>50</v>
      </c>
      <c r="H2680" s="72" t="str">
        <f t="shared" si="44"/>
        <v xml:space="preserve"> </v>
      </c>
      <c r="I2680" s="11">
        <v>70</v>
      </c>
      <c r="J2680" s="3">
        <v>12</v>
      </c>
      <c r="K2680" s="3">
        <v>18</v>
      </c>
      <c r="L2680" s="14">
        <v>0</v>
      </c>
    </row>
    <row r="2681" spans="3:12" ht="24" x14ac:dyDescent="0.2">
      <c r="C2681" s="88" t="s">
        <v>47</v>
      </c>
      <c r="D2681" s="83" t="s">
        <v>17</v>
      </c>
      <c r="E2681" s="6" t="s">
        <v>48</v>
      </c>
      <c r="F2681" s="5"/>
      <c r="G2681" s="59">
        <v>93</v>
      </c>
      <c r="H2681" s="71" t="str">
        <f t="shared" si="44"/>
        <v xml:space="preserve"> </v>
      </c>
      <c r="I2681" s="12">
        <v>72.043010752688005</v>
      </c>
      <c r="J2681" s="4">
        <v>18.279569892472999</v>
      </c>
      <c r="K2681" s="4">
        <v>6.4516129032259997</v>
      </c>
      <c r="L2681" s="13">
        <v>3.2258064516129998</v>
      </c>
    </row>
    <row r="2682" spans="3:12" ht="24" x14ac:dyDescent="0.2">
      <c r="C2682" s="87"/>
      <c r="D2682" s="84"/>
      <c r="E2682" s="1" t="s">
        <v>49</v>
      </c>
      <c r="F2682" s="2"/>
      <c r="G2682" s="60">
        <v>143</v>
      </c>
      <c r="H2682" s="72" t="str">
        <f t="shared" si="44"/>
        <v xml:space="preserve"> </v>
      </c>
      <c r="I2682" s="11">
        <v>73.426573426573</v>
      </c>
      <c r="J2682" s="3">
        <v>17.482517482517</v>
      </c>
      <c r="K2682" s="3">
        <v>7.6923076923079998</v>
      </c>
      <c r="L2682" s="8">
        <v>1.398601398601</v>
      </c>
    </row>
    <row r="2683" spans="3:12" x14ac:dyDescent="0.2">
      <c r="C2683" s="87"/>
      <c r="D2683" s="84"/>
      <c r="E2683" s="1" t="s">
        <v>50</v>
      </c>
      <c r="F2683" s="2"/>
      <c r="G2683" s="60">
        <v>148</v>
      </c>
      <c r="H2683" s="72" t="str">
        <f t="shared" si="44"/>
        <v xml:space="preserve"> </v>
      </c>
      <c r="I2683" s="11">
        <v>81.081081081080995</v>
      </c>
      <c r="J2683" s="3">
        <v>16.216216216216001</v>
      </c>
      <c r="K2683" s="3">
        <v>2.0270270270270001</v>
      </c>
      <c r="L2683" s="8">
        <v>0.67567567567599995</v>
      </c>
    </row>
    <row r="2684" spans="3:12" x14ac:dyDescent="0.2">
      <c r="C2684" s="87"/>
      <c r="D2684" s="84"/>
      <c r="E2684" s="1" t="s">
        <v>51</v>
      </c>
      <c r="F2684" s="2"/>
      <c r="G2684" s="60">
        <v>198</v>
      </c>
      <c r="H2684" s="72" t="str">
        <f t="shared" si="44"/>
        <v xml:space="preserve"> </v>
      </c>
      <c r="I2684" s="11">
        <v>82.323232323232006</v>
      </c>
      <c r="J2684" s="3">
        <v>15.656565656566</v>
      </c>
      <c r="K2684" s="3">
        <v>1.010101010101</v>
      </c>
      <c r="L2684" s="8">
        <v>1.010101010101</v>
      </c>
    </row>
    <row r="2685" spans="3:12" ht="24" x14ac:dyDescent="0.2">
      <c r="C2685" s="87"/>
      <c r="D2685" s="84"/>
      <c r="E2685" s="1" t="s">
        <v>52</v>
      </c>
      <c r="F2685" s="2"/>
      <c r="G2685" s="60">
        <v>318</v>
      </c>
      <c r="H2685" s="72" t="str">
        <f t="shared" si="44"/>
        <v xml:space="preserve"> </v>
      </c>
      <c r="I2685" s="11">
        <v>83.962264150943</v>
      </c>
      <c r="J2685" s="3">
        <v>11.635220125786001</v>
      </c>
      <c r="K2685" s="3">
        <v>3.7735849056599999</v>
      </c>
      <c r="L2685" s="8">
        <v>0.62893081761000003</v>
      </c>
    </row>
    <row r="2686" spans="3:12" ht="24" x14ac:dyDescent="0.2">
      <c r="C2686" s="87"/>
      <c r="D2686" s="84"/>
      <c r="E2686" s="1" t="s">
        <v>53</v>
      </c>
      <c r="F2686" s="2"/>
      <c r="G2686" s="60">
        <v>900</v>
      </c>
      <c r="H2686" s="72" t="str">
        <f t="shared" si="44"/>
        <v xml:space="preserve"> </v>
      </c>
      <c r="I2686" s="11">
        <v>80.222222222222001</v>
      </c>
      <c r="J2686" s="3">
        <v>14.888888888888999</v>
      </c>
      <c r="K2686" s="3">
        <v>3.7777777777780002</v>
      </c>
      <c r="L2686" s="8">
        <v>1.1111111111109999</v>
      </c>
    </row>
    <row r="2687" spans="3:12" ht="24" x14ac:dyDescent="0.2">
      <c r="C2687" s="87"/>
      <c r="D2687" s="84"/>
      <c r="E2687" s="1" t="s">
        <v>54</v>
      </c>
      <c r="F2687" s="2"/>
      <c r="G2687" s="60">
        <v>1493</v>
      </c>
      <c r="H2687" s="72" t="str">
        <f t="shared" si="44"/>
        <v xml:space="preserve"> </v>
      </c>
      <c r="I2687" s="11">
        <v>70.261219022103006</v>
      </c>
      <c r="J2687" s="3">
        <v>14.802411252512</v>
      </c>
      <c r="K2687" s="3">
        <v>13.328868050903999</v>
      </c>
      <c r="L2687" s="8">
        <v>1.607501674481</v>
      </c>
    </row>
    <row r="2688" spans="3:12" x14ac:dyDescent="0.2">
      <c r="C2688" s="87"/>
      <c r="D2688" s="84"/>
      <c r="E2688" s="1" t="s">
        <v>32</v>
      </c>
      <c r="F2688" s="2"/>
      <c r="G2688" s="60">
        <v>42</v>
      </c>
      <c r="H2688" s="72" t="str">
        <f t="shared" si="44"/>
        <v>*</v>
      </c>
      <c r="I2688" s="11">
        <v>76.190476190476005</v>
      </c>
      <c r="J2688" s="3">
        <v>2.3809523809519999</v>
      </c>
      <c r="K2688" s="3">
        <v>11.904761904761999</v>
      </c>
      <c r="L2688" s="8">
        <v>9.5238095238099998</v>
      </c>
    </row>
    <row r="2689" spans="3:12" ht="24" x14ac:dyDescent="0.2">
      <c r="C2689" s="88" t="s">
        <v>55</v>
      </c>
      <c r="D2689" s="83" t="s">
        <v>17</v>
      </c>
      <c r="E2689" s="6" t="s">
        <v>48</v>
      </c>
      <c r="F2689" s="5"/>
      <c r="G2689" s="59">
        <v>118</v>
      </c>
      <c r="H2689" s="71" t="str">
        <f t="shared" si="44"/>
        <v xml:space="preserve"> </v>
      </c>
      <c r="I2689" s="12">
        <v>61.016949152541997</v>
      </c>
      <c r="J2689" s="4">
        <v>16.101694915254001</v>
      </c>
      <c r="K2689" s="4">
        <v>19.491525423729001</v>
      </c>
      <c r="L2689" s="13">
        <v>3.3898305084749998</v>
      </c>
    </row>
    <row r="2690" spans="3:12" ht="24" x14ac:dyDescent="0.2">
      <c r="C2690" s="87"/>
      <c r="D2690" s="84"/>
      <c r="E2690" s="1" t="s">
        <v>49</v>
      </c>
      <c r="F2690" s="2"/>
      <c r="G2690" s="60">
        <v>262</v>
      </c>
      <c r="H2690" s="72" t="str">
        <f t="shared" si="44"/>
        <v xml:space="preserve"> </v>
      </c>
      <c r="I2690" s="11">
        <v>66.030534351144993</v>
      </c>
      <c r="J2690" s="3">
        <v>16.793893129771</v>
      </c>
      <c r="K2690" s="3">
        <v>16.793893129771</v>
      </c>
      <c r="L2690" s="8">
        <v>0.38167938931299999</v>
      </c>
    </row>
    <row r="2691" spans="3:12" x14ac:dyDescent="0.2">
      <c r="C2691" s="87"/>
      <c r="D2691" s="84"/>
      <c r="E2691" s="1" t="s">
        <v>50</v>
      </c>
      <c r="F2691" s="2"/>
      <c r="G2691" s="60">
        <v>486</v>
      </c>
      <c r="H2691" s="72" t="str">
        <f t="shared" si="44"/>
        <v xml:space="preserve"> </v>
      </c>
      <c r="I2691" s="11">
        <v>77.572016460905004</v>
      </c>
      <c r="J2691" s="3">
        <v>14.40329218107</v>
      </c>
      <c r="K2691" s="3">
        <v>6.1728395061730001</v>
      </c>
      <c r="L2691" s="8">
        <v>1.851851851852</v>
      </c>
    </row>
    <row r="2692" spans="3:12" x14ac:dyDescent="0.2">
      <c r="C2692" s="87"/>
      <c r="D2692" s="84"/>
      <c r="E2692" s="1" t="s">
        <v>51</v>
      </c>
      <c r="F2692" s="2"/>
      <c r="G2692" s="60">
        <v>888</v>
      </c>
      <c r="H2692" s="72" t="str">
        <f t="shared" ref="H2692:H2739" si="45">IF(G2692&lt;49,"*"," ")</f>
        <v xml:space="preserve"> </v>
      </c>
      <c r="I2692" s="11">
        <v>78.941441441441</v>
      </c>
      <c r="J2692" s="3">
        <v>14.076576576577001</v>
      </c>
      <c r="K2692" s="3">
        <v>6.4189189189190001</v>
      </c>
      <c r="L2692" s="8">
        <v>0.56306306306300002</v>
      </c>
    </row>
    <row r="2693" spans="3:12" ht="24" x14ac:dyDescent="0.2">
      <c r="C2693" s="87"/>
      <c r="D2693" s="84"/>
      <c r="E2693" s="1" t="s">
        <v>52</v>
      </c>
      <c r="F2693" s="2"/>
      <c r="G2693" s="60">
        <v>323</v>
      </c>
      <c r="H2693" s="72" t="str">
        <f t="shared" si="45"/>
        <v xml:space="preserve"> </v>
      </c>
      <c r="I2693" s="11">
        <v>74.922600619194995</v>
      </c>
      <c r="J2693" s="3">
        <v>15.170278637771</v>
      </c>
      <c r="K2693" s="3">
        <v>8.0495356037150003</v>
      </c>
      <c r="L2693" s="8">
        <v>1.8575851393189999</v>
      </c>
    </row>
    <row r="2694" spans="3:12" x14ac:dyDescent="0.2">
      <c r="C2694" s="87"/>
      <c r="D2694" s="84"/>
      <c r="E2694" s="1" t="s">
        <v>56</v>
      </c>
      <c r="F2694" s="2"/>
      <c r="G2694" s="60">
        <v>275</v>
      </c>
      <c r="H2694" s="72" t="str">
        <f t="shared" si="45"/>
        <v xml:space="preserve"> </v>
      </c>
      <c r="I2694" s="11">
        <v>69.090909090908994</v>
      </c>
      <c r="J2694" s="3">
        <v>13.454545454545</v>
      </c>
      <c r="K2694" s="3">
        <v>15.272727272727</v>
      </c>
      <c r="L2694" s="8">
        <v>2.181818181818</v>
      </c>
    </row>
    <row r="2695" spans="3:12" x14ac:dyDescent="0.2">
      <c r="C2695" s="87"/>
      <c r="D2695" s="84"/>
      <c r="E2695" s="1" t="s">
        <v>57</v>
      </c>
      <c r="F2695" s="2"/>
      <c r="G2695" s="60">
        <v>32</v>
      </c>
      <c r="H2695" s="72" t="str">
        <f t="shared" si="45"/>
        <v>*</v>
      </c>
      <c r="I2695" s="11">
        <v>37.5</v>
      </c>
      <c r="J2695" s="3">
        <v>21.875</v>
      </c>
      <c r="K2695" s="3">
        <v>31.25</v>
      </c>
      <c r="L2695" s="8">
        <v>9.375</v>
      </c>
    </row>
    <row r="2696" spans="3:12" x14ac:dyDescent="0.2">
      <c r="C2696" s="87"/>
      <c r="D2696" s="84"/>
      <c r="E2696" s="1" t="s">
        <v>32</v>
      </c>
      <c r="F2696" s="2"/>
      <c r="G2696" s="60">
        <v>51</v>
      </c>
      <c r="H2696" s="72" t="str">
        <f t="shared" si="45"/>
        <v xml:space="preserve"> </v>
      </c>
      <c r="I2696" s="11">
        <v>70.588235294117993</v>
      </c>
      <c r="J2696" s="3">
        <v>9.8039215686270005</v>
      </c>
      <c r="K2696" s="3">
        <v>11.764705882353001</v>
      </c>
      <c r="L2696" s="8">
        <v>7.8431372549020004</v>
      </c>
    </row>
    <row r="2697" spans="3:12" x14ac:dyDescent="0.2">
      <c r="C2697" s="88" t="s">
        <v>58</v>
      </c>
      <c r="D2697" s="83" t="s">
        <v>17</v>
      </c>
      <c r="E2697" s="6" t="s">
        <v>59</v>
      </c>
      <c r="F2697" s="5"/>
      <c r="G2697" s="59">
        <v>1814</v>
      </c>
      <c r="H2697" s="71" t="str">
        <f t="shared" si="45"/>
        <v xml:space="preserve"> </v>
      </c>
      <c r="I2697" s="12">
        <v>73.759647188534004</v>
      </c>
      <c r="J2697" s="4">
        <v>14.608599779493</v>
      </c>
      <c r="K2697" s="4">
        <v>9.9779492833520003</v>
      </c>
      <c r="L2697" s="13">
        <v>1.6538037486220001</v>
      </c>
    </row>
    <row r="2698" spans="3:12" ht="24" x14ac:dyDescent="0.2">
      <c r="C2698" s="87"/>
      <c r="D2698" s="84"/>
      <c r="E2698" s="1" t="s">
        <v>60</v>
      </c>
      <c r="F2698" s="2"/>
      <c r="G2698" s="60">
        <v>307</v>
      </c>
      <c r="H2698" s="72" t="str">
        <f t="shared" si="45"/>
        <v xml:space="preserve"> </v>
      </c>
      <c r="I2698" s="11">
        <v>83.061889250814005</v>
      </c>
      <c r="J2698" s="3">
        <v>12.052117263844</v>
      </c>
      <c r="K2698" s="3">
        <v>4.560260586319</v>
      </c>
      <c r="L2698" s="8">
        <v>0.32573289902300001</v>
      </c>
    </row>
    <row r="2699" spans="3:12" x14ac:dyDescent="0.2">
      <c r="C2699" s="87"/>
      <c r="D2699" s="84"/>
      <c r="E2699" s="1" t="s">
        <v>61</v>
      </c>
      <c r="F2699" s="2"/>
      <c r="G2699" s="60">
        <v>49</v>
      </c>
      <c r="H2699" s="72" t="s">
        <v>678</v>
      </c>
      <c r="I2699" s="11">
        <v>67.346938775509997</v>
      </c>
      <c r="J2699" s="3">
        <v>14.285714285714</v>
      </c>
      <c r="K2699" s="3">
        <v>16.326530612245001</v>
      </c>
      <c r="L2699" s="8">
        <v>2.040816326531</v>
      </c>
    </row>
    <row r="2700" spans="3:12" ht="36" x14ac:dyDescent="0.2">
      <c r="C2700" s="87"/>
      <c r="D2700" s="84"/>
      <c r="E2700" s="1" t="s">
        <v>62</v>
      </c>
      <c r="F2700" s="2"/>
      <c r="G2700" s="60">
        <v>211</v>
      </c>
      <c r="H2700" s="72" t="str">
        <f t="shared" si="45"/>
        <v xml:space="preserve"> </v>
      </c>
      <c r="I2700" s="11">
        <v>73.45971563981</v>
      </c>
      <c r="J2700" s="3">
        <v>17.061611374407999</v>
      </c>
      <c r="K2700" s="3">
        <v>7.5829383886260002</v>
      </c>
      <c r="L2700" s="8">
        <v>1.895734597156</v>
      </c>
    </row>
    <row r="2701" spans="3:12" ht="24" x14ac:dyDescent="0.2">
      <c r="C2701" s="87"/>
      <c r="D2701" s="84"/>
      <c r="E2701" s="1" t="s">
        <v>63</v>
      </c>
      <c r="F2701" s="2"/>
      <c r="G2701" s="60">
        <v>8</v>
      </c>
      <c r="H2701" s="72" t="str">
        <f t="shared" si="45"/>
        <v>*</v>
      </c>
      <c r="I2701" s="11">
        <v>75</v>
      </c>
      <c r="J2701" s="3">
        <v>12.5</v>
      </c>
      <c r="K2701" s="7">
        <v>0</v>
      </c>
      <c r="L2701" s="8">
        <v>12.5</v>
      </c>
    </row>
    <row r="2702" spans="3:12" x14ac:dyDescent="0.2">
      <c r="C2702" s="87"/>
      <c r="D2702" s="84"/>
      <c r="E2702" s="1" t="s">
        <v>64</v>
      </c>
      <c r="F2702" s="2"/>
      <c r="G2702" s="60">
        <v>24</v>
      </c>
      <c r="H2702" s="72" t="str">
        <f t="shared" si="45"/>
        <v>*</v>
      </c>
      <c r="I2702" s="11">
        <v>20.833333333333002</v>
      </c>
      <c r="J2702" s="3">
        <v>20.833333333333002</v>
      </c>
      <c r="K2702" s="3">
        <v>54.166666666666998</v>
      </c>
      <c r="L2702" s="8">
        <v>4.166666666667</v>
      </c>
    </row>
    <row r="2703" spans="3:12" x14ac:dyDescent="0.2">
      <c r="C2703" s="87"/>
      <c r="D2703" s="84"/>
      <c r="E2703" s="1" t="s">
        <v>46</v>
      </c>
      <c r="F2703" s="2"/>
      <c r="G2703" s="60">
        <v>17</v>
      </c>
      <c r="H2703" s="72" t="str">
        <f t="shared" si="45"/>
        <v>*</v>
      </c>
      <c r="I2703" s="11">
        <v>47.058823529412003</v>
      </c>
      <c r="J2703" s="3">
        <v>29.411764705882</v>
      </c>
      <c r="K2703" s="3">
        <v>23.529411764706001</v>
      </c>
      <c r="L2703" s="14">
        <v>0</v>
      </c>
    </row>
    <row r="2704" spans="3:12" x14ac:dyDescent="0.2">
      <c r="C2704" s="87"/>
      <c r="D2704" s="84"/>
      <c r="E2704" s="1" t="s">
        <v>32</v>
      </c>
      <c r="F2704" s="2"/>
      <c r="G2704" s="60">
        <v>5</v>
      </c>
      <c r="H2704" s="72" t="str">
        <f t="shared" si="45"/>
        <v>*</v>
      </c>
      <c r="I2704" s="11">
        <v>60</v>
      </c>
      <c r="J2704" s="7">
        <v>0</v>
      </c>
      <c r="K2704" s="3">
        <v>40</v>
      </c>
      <c r="L2704" s="14">
        <v>0</v>
      </c>
    </row>
    <row r="2705" spans="3:12" x14ac:dyDescent="0.2">
      <c r="C2705" s="87"/>
      <c r="D2705" s="84"/>
      <c r="E2705" s="1" t="s">
        <v>65</v>
      </c>
      <c r="F2705" s="2"/>
      <c r="G2705" s="60">
        <v>2121</v>
      </c>
      <c r="H2705" s="72" t="str">
        <f t="shared" si="45"/>
        <v xml:space="preserve"> </v>
      </c>
      <c r="I2705" s="11">
        <v>75.106082036775007</v>
      </c>
      <c r="J2705" s="3">
        <v>14.238566713814</v>
      </c>
      <c r="K2705" s="3">
        <v>9.1937765205089992</v>
      </c>
      <c r="L2705" s="8">
        <v>1.4615747289009999</v>
      </c>
    </row>
    <row r="2706" spans="3:12" x14ac:dyDescent="0.2">
      <c r="C2706" s="87"/>
      <c r="D2706" s="84"/>
      <c r="E2706" s="1" t="s">
        <v>66</v>
      </c>
      <c r="F2706" s="2"/>
      <c r="G2706" s="60">
        <v>260</v>
      </c>
      <c r="H2706" s="72" t="str">
        <f t="shared" si="45"/>
        <v xml:space="preserve"> </v>
      </c>
      <c r="I2706" s="11">
        <v>72.307692307691994</v>
      </c>
      <c r="J2706" s="3">
        <v>16.538461538461998</v>
      </c>
      <c r="K2706" s="3">
        <v>9.2307692307690008</v>
      </c>
      <c r="L2706" s="8">
        <v>1.923076923077</v>
      </c>
    </row>
    <row r="2707" spans="3:12" ht="24" x14ac:dyDescent="0.2">
      <c r="C2707" s="88" t="s">
        <v>67</v>
      </c>
      <c r="D2707" s="83" t="s">
        <v>17</v>
      </c>
      <c r="E2707" s="6" t="s">
        <v>68</v>
      </c>
      <c r="F2707" s="5"/>
      <c r="G2707" s="59">
        <v>303</v>
      </c>
      <c r="H2707" s="71" t="str">
        <f t="shared" si="45"/>
        <v xml:space="preserve"> </v>
      </c>
      <c r="I2707" s="12">
        <v>76.897689768977003</v>
      </c>
      <c r="J2707" s="4">
        <v>13.201320132013</v>
      </c>
      <c r="K2707" s="4">
        <v>8.580858085809</v>
      </c>
      <c r="L2707" s="13">
        <v>1.3201320132009999</v>
      </c>
    </row>
    <row r="2708" spans="3:12" ht="36" x14ac:dyDescent="0.2">
      <c r="C2708" s="87"/>
      <c r="D2708" s="84"/>
      <c r="E2708" s="1" t="s">
        <v>69</v>
      </c>
      <c r="F2708" s="2"/>
      <c r="G2708" s="60">
        <v>1347</v>
      </c>
      <c r="H2708" s="72" t="str">
        <f t="shared" si="45"/>
        <v xml:space="preserve"> </v>
      </c>
      <c r="I2708" s="11">
        <v>75.872308834446997</v>
      </c>
      <c r="J2708" s="3">
        <v>14.402375649592001</v>
      </c>
      <c r="K2708" s="3">
        <v>8.3147735708979997</v>
      </c>
      <c r="L2708" s="8">
        <v>1.4105419450629999</v>
      </c>
    </row>
    <row r="2709" spans="3:12" ht="24" x14ac:dyDescent="0.2">
      <c r="C2709" s="87"/>
      <c r="D2709" s="84"/>
      <c r="E2709" s="1" t="s">
        <v>70</v>
      </c>
      <c r="F2709" s="2"/>
      <c r="G2709" s="60">
        <v>596</v>
      </c>
      <c r="H2709" s="72" t="str">
        <f t="shared" si="45"/>
        <v xml:space="preserve"> </v>
      </c>
      <c r="I2709" s="11">
        <v>70.973154362415997</v>
      </c>
      <c r="J2709" s="3">
        <v>15.604026845638</v>
      </c>
      <c r="K2709" s="3">
        <v>11.073825503356</v>
      </c>
      <c r="L2709" s="8">
        <v>2.3489932885910001</v>
      </c>
    </row>
    <row r="2710" spans="3:12" ht="24" x14ac:dyDescent="0.2">
      <c r="C2710" s="87"/>
      <c r="D2710" s="84"/>
      <c r="E2710" s="1" t="s">
        <v>71</v>
      </c>
      <c r="F2710" s="2"/>
      <c r="G2710" s="60">
        <v>181</v>
      </c>
      <c r="H2710" s="72" t="str">
        <f t="shared" si="45"/>
        <v xml:space="preserve"> </v>
      </c>
      <c r="I2710" s="11">
        <v>66.298342541436</v>
      </c>
      <c r="J2710" s="3">
        <v>14.917127071823</v>
      </c>
      <c r="K2710" s="3">
        <v>18.232044198895</v>
      </c>
      <c r="L2710" s="8">
        <v>0.55248618784500003</v>
      </c>
    </row>
    <row r="2711" spans="3:12" x14ac:dyDescent="0.2">
      <c r="C2711" s="87"/>
      <c r="D2711" s="84"/>
      <c r="E2711" s="1" t="s">
        <v>32</v>
      </c>
      <c r="F2711" s="2"/>
      <c r="G2711" s="60">
        <v>8</v>
      </c>
      <c r="H2711" s="72" t="str">
        <f t="shared" si="45"/>
        <v>*</v>
      </c>
      <c r="I2711" s="11">
        <v>62.5</v>
      </c>
      <c r="J2711" s="3">
        <v>25</v>
      </c>
      <c r="K2711" s="3">
        <v>12.5</v>
      </c>
      <c r="L2711" s="14">
        <v>0</v>
      </c>
    </row>
    <row r="2712" spans="3:12" ht="24" x14ac:dyDescent="0.2">
      <c r="C2712" s="88" t="s">
        <v>72</v>
      </c>
      <c r="D2712" s="83" t="s">
        <v>17</v>
      </c>
      <c r="E2712" s="6" t="s">
        <v>73</v>
      </c>
      <c r="F2712" s="5"/>
      <c r="G2712" s="59">
        <v>52</v>
      </c>
      <c r="H2712" s="71" t="str">
        <f t="shared" si="45"/>
        <v xml:space="preserve"> </v>
      </c>
      <c r="I2712" s="12">
        <v>61.538461538462002</v>
      </c>
      <c r="J2712" s="4">
        <v>17.307692307692001</v>
      </c>
      <c r="K2712" s="4">
        <v>13.461538461538</v>
      </c>
      <c r="L2712" s="13">
        <v>7.6923076923079998</v>
      </c>
    </row>
    <row r="2713" spans="3:12" ht="36" x14ac:dyDescent="0.2">
      <c r="C2713" s="87"/>
      <c r="D2713" s="84"/>
      <c r="E2713" s="1" t="s">
        <v>74</v>
      </c>
      <c r="F2713" s="2"/>
      <c r="G2713" s="60">
        <v>186</v>
      </c>
      <c r="H2713" s="72" t="str">
        <f t="shared" si="45"/>
        <v xml:space="preserve"> </v>
      </c>
      <c r="I2713" s="11">
        <v>57.526881720429998</v>
      </c>
      <c r="J2713" s="3">
        <v>17.204301075269001</v>
      </c>
      <c r="K2713" s="3">
        <v>23.655913978495001</v>
      </c>
      <c r="L2713" s="8">
        <v>1.6129032258060001</v>
      </c>
    </row>
    <row r="2714" spans="3:12" ht="36" x14ac:dyDescent="0.2">
      <c r="C2714" s="87"/>
      <c r="D2714" s="84"/>
      <c r="E2714" s="1" t="s">
        <v>75</v>
      </c>
      <c r="F2714" s="2"/>
      <c r="G2714" s="60">
        <v>336</v>
      </c>
      <c r="H2714" s="72" t="str">
        <f t="shared" si="45"/>
        <v xml:space="preserve"> </v>
      </c>
      <c r="I2714" s="11">
        <v>66.071428571428996</v>
      </c>
      <c r="J2714" s="3">
        <v>16.964285714286</v>
      </c>
      <c r="K2714" s="3">
        <v>15.47619047619</v>
      </c>
      <c r="L2714" s="8">
        <v>1.4880952380950001</v>
      </c>
    </row>
    <row r="2715" spans="3:12" ht="36" x14ac:dyDescent="0.2">
      <c r="C2715" s="87"/>
      <c r="D2715" s="84"/>
      <c r="E2715" s="1" t="s">
        <v>76</v>
      </c>
      <c r="F2715" s="2"/>
      <c r="G2715" s="60">
        <v>411</v>
      </c>
      <c r="H2715" s="72" t="str">
        <f t="shared" si="45"/>
        <v xml:space="preserve"> </v>
      </c>
      <c r="I2715" s="11">
        <v>73.965936739659</v>
      </c>
      <c r="J2715" s="3">
        <v>14.598540145985</v>
      </c>
      <c r="K2715" s="3">
        <v>10.21897810219</v>
      </c>
      <c r="L2715" s="8">
        <v>1.2165450121650001</v>
      </c>
    </row>
    <row r="2716" spans="3:12" ht="36" x14ac:dyDescent="0.2">
      <c r="C2716" s="87"/>
      <c r="D2716" s="84"/>
      <c r="E2716" s="1" t="s">
        <v>77</v>
      </c>
      <c r="F2716" s="2"/>
      <c r="G2716" s="60">
        <v>425</v>
      </c>
      <c r="H2716" s="72" t="str">
        <f t="shared" si="45"/>
        <v xml:space="preserve"> </v>
      </c>
      <c r="I2716" s="11">
        <v>75.529411764705998</v>
      </c>
      <c r="J2716" s="3">
        <v>14.823529411765</v>
      </c>
      <c r="K2716" s="3">
        <v>8</v>
      </c>
      <c r="L2716" s="8">
        <v>1.647058823529</v>
      </c>
    </row>
    <row r="2717" spans="3:12" ht="36" x14ac:dyDescent="0.2">
      <c r="C2717" s="87"/>
      <c r="D2717" s="84"/>
      <c r="E2717" s="1" t="s">
        <v>78</v>
      </c>
      <c r="F2717" s="2"/>
      <c r="G2717" s="60">
        <v>328</v>
      </c>
      <c r="H2717" s="72" t="str">
        <f t="shared" si="45"/>
        <v xml:space="preserve"> </v>
      </c>
      <c r="I2717" s="11">
        <v>82.317073170732002</v>
      </c>
      <c r="J2717" s="3">
        <v>10.060975609755999</v>
      </c>
      <c r="K2717" s="3">
        <v>6.7073170731709997</v>
      </c>
      <c r="L2717" s="8">
        <v>0.91463414634100004</v>
      </c>
    </row>
    <row r="2718" spans="3:12" ht="36" x14ac:dyDescent="0.2">
      <c r="C2718" s="87"/>
      <c r="D2718" s="84"/>
      <c r="E2718" s="1" t="s">
        <v>79</v>
      </c>
      <c r="F2718" s="2"/>
      <c r="G2718" s="60">
        <v>294</v>
      </c>
      <c r="H2718" s="72" t="str">
        <f t="shared" si="45"/>
        <v xml:space="preserve"> </v>
      </c>
      <c r="I2718" s="11">
        <v>82.993197278912007</v>
      </c>
      <c r="J2718" s="3">
        <v>12.585034013605</v>
      </c>
      <c r="K2718" s="3">
        <v>3.7414965986389999</v>
      </c>
      <c r="L2718" s="8">
        <v>0.68027210884400002</v>
      </c>
    </row>
    <row r="2719" spans="3:12" ht="36" x14ac:dyDescent="0.2">
      <c r="C2719" s="87"/>
      <c r="D2719" s="84"/>
      <c r="E2719" s="1" t="s">
        <v>80</v>
      </c>
      <c r="F2719" s="2"/>
      <c r="G2719" s="60">
        <v>194</v>
      </c>
      <c r="H2719" s="72" t="str">
        <f t="shared" si="45"/>
        <v xml:space="preserve"> </v>
      </c>
      <c r="I2719" s="11">
        <v>75.773195876288995</v>
      </c>
      <c r="J2719" s="3">
        <v>18.041237113402001</v>
      </c>
      <c r="K2719" s="3">
        <v>3.6082474226799999</v>
      </c>
      <c r="L2719" s="8">
        <v>2.5773195876289998</v>
      </c>
    </row>
    <row r="2720" spans="3:12" ht="36" x14ac:dyDescent="0.2">
      <c r="C2720" s="87"/>
      <c r="D2720" s="84"/>
      <c r="E2720" s="1" t="s">
        <v>81</v>
      </c>
      <c r="F2720" s="2"/>
      <c r="G2720" s="60">
        <v>50</v>
      </c>
      <c r="H2720" s="72" t="str">
        <f t="shared" si="45"/>
        <v xml:space="preserve"> </v>
      </c>
      <c r="I2720" s="11">
        <v>82</v>
      </c>
      <c r="J2720" s="3">
        <v>16</v>
      </c>
      <c r="K2720" s="3">
        <v>2</v>
      </c>
      <c r="L2720" s="14">
        <v>0</v>
      </c>
    </row>
    <row r="2721" spans="3:12" ht="24" x14ac:dyDescent="0.2">
      <c r="C2721" s="87"/>
      <c r="D2721" s="84"/>
      <c r="E2721" s="1" t="s">
        <v>82</v>
      </c>
      <c r="F2721" s="2"/>
      <c r="G2721" s="60">
        <v>48</v>
      </c>
      <c r="H2721" s="72" t="str">
        <f t="shared" si="45"/>
        <v>*</v>
      </c>
      <c r="I2721" s="11">
        <v>83.333333333333002</v>
      </c>
      <c r="J2721" s="3">
        <v>12.5</v>
      </c>
      <c r="K2721" s="3">
        <v>4.166666666667</v>
      </c>
      <c r="L2721" s="14">
        <v>0</v>
      </c>
    </row>
    <row r="2722" spans="3:12" x14ac:dyDescent="0.2">
      <c r="C2722" s="87"/>
      <c r="D2722" s="84"/>
      <c r="E2722" s="1" t="s">
        <v>83</v>
      </c>
      <c r="F2722" s="2"/>
      <c r="G2722" s="60">
        <v>46</v>
      </c>
      <c r="H2722" s="72" t="str">
        <f t="shared" si="45"/>
        <v>*</v>
      </c>
      <c r="I2722" s="11">
        <v>58.695652173912997</v>
      </c>
      <c r="J2722" s="3">
        <v>19.565217391304</v>
      </c>
      <c r="K2722" s="3">
        <v>15.217391304348</v>
      </c>
      <c r="L2722" s="8">
        <v>6.5217391304349999</v>
      </c>
    </row>
    <row r="2723" spans="3:12" x14ac:dyDescent="0.2">
      <c r="C2723" s="87"/>
      <c r="D2723" s="84"/>
      <c r="E2723" s="1" t="s">
        <v>32</v>
      </c>
      <c r="F2723" s="2"/>
      <c r="G2723" s="60">
        <v>65</v>
      </c>
      <c r="H2723" s="72" t="str">
        <f t="shared" si="45"/>
        <v xml:space="preserve"> </v>
      </c>
      <c r="I2723" s="11">
        <v>73.846153846153996</v>
      </c>
      <c r="J2723" s="3">
        <v>10.769230769230999</v>
      </c>
      <c r="K2723" s="3">
        <v>13.846153846153999</v>
      </c>
      <c r="L2723" s="8">
        <v>1.538461538462</v>
      </c>
    </row>
    <row r="2724" spans="3:12" x14ac:dyDescent="0.2">
      <c r="C2724" s="88" t="s">
        <v>84</v>
      </c>
      <c r="D2724" s="83" t="s">
        <v>17</v>
      </c>
      <c r="E2724" s="6" t="s">
        <v>85</v>
      </c>
      <c r="F2724" s="5"/>
      <c r="G2724" s="59">
        <v>315</v>
      </c>
      <c r="H2724" s="71" t="str">
        <f t="shared" si="45"/>
        <v xml:space="preserve"> </v>
      </c>
      <c r="I2724" s="12">
        <v>89.841269841270005</v>
      </c>
      <c r="J2724" s="4">
        <v>7.9365079365079998</v>
      </c>
      <c r="K2724" s="4">
        <v>2.2222222222219998</v>
      </c>
      <c r="L2724" s="27">
        <v>0</v>
      </c>
    </row>
    <row r="2725" spans="3:12" x14ac:dyDescent="0.2">
      <c r="C2725" s="87"/>
      <c r="D2725" s="84"/>
      <c r="E2725" s="1" t="s">
        <v>86</v>
      </c>
      <c r="F2725" s="2"/>
      <c r="G2725" s="60">
        <v>493</v>
      </c>
      <c r="H2725" s="72" t="str">
        <f t="shared" si="45"/>
        <v xml:space="preserve"> </v>
      </c>
      <c r="I2725" s="11">
        <v>84.584178498986006</v>
      </c>
      <c r="J2725" s="3">
        <v>10.141987829614999</v>
      </c>
      <c r="K2725" s="3">
        <v>3.8539553752539999</v>
      </c>
      <c r="L2725" s="8">
        <v>1.4198782961459999</v>
      </c>
    </row>
    <row r="2726" spans="3:12" x14ac:dyDescent="0.2">
      <c r="C2726" s="87"/>
      <c r="D2726" s="84"/>
      <c r="E2726" s="1" t="s">
        <v>87</v>
      </c>
      <c r="F2726" s="2"/>
      <c r="G2726" s="60">
        <v>981</v>
      </c>
      <c r="H2726" s="72" t="str">
        <f t="shared" si="45"/>
        <v xml:space="preserve"> </v>
      </c>
      <c r="I2726" s="11">
        <v>75.433231396533998</v>
      </c>
      <c r="J2726" s="3">
        <v>18.042813455657001</v>
      </c>
      <c r="K2726" s="3">
        <v>5.096839959225</v>
      </c>
      <c r="L2726" s="8">
        <v>1.427115188583</v>
      </c>
    </row>
    <row r="2727" spans="3:12" x14ac:dyDescent="0.2">
      <c r="C2727" s="87"/>
      <c r="D2727" s="84"/>
      <c r="E2727" s="1" t="s">
        <v>88</v>
      </c>
      <c r="F2727" s="2"/>
      <c r="G2727" s="60">
        <v>525</v>
      </c>
      <c r="H2727" s="72" t="str">
        <f t="shared" si="45"/>
        <v xml:space="preserve"> </v>
      </c>
      <c r="I2727" s="11">
        <v>59.809523809524002</v>
      </c>
      <c r="J2727" s="3">
        <v>17.714285714286</v>
      </c>
      <c r="K2727" s="3">
        <v>19.809523809523998</v>
      </c>
      <c r="L2727" s="8">
        <v>2.666666666667</v>
      </c>
    </row>
    <row r="2728" spans="3:12" x14ac:dyDescent="0.2">
      <c r="C2728" s="87"/>
      <c r="D2728" s="84"/>
      <c r="E2728" s="1" t="s">
        <v>89</v>
      </c>
      <c r="F2728" s="2"/>
      <c r="G2728" s="60">
        <v>113</v>
      </c>
      <c r="H2728" s="72" t="str">
        <f t="shared" si="45"/>
        <v xml:space="preserve"> </v>
      </c>
      <c r="I2728" s="11">
        <v>37.168141592920001</v>
      </c>
      <c r="J2728" s="3">
        <v>9.7345132743360008</v>
      </c>
      <c r="K2728" s="3">
        <v>51.327433628319</v>
      </c>
      <c r="L2728" s="8">
        <v>1.769911504425</v>
      </c>
    </row>
    <row r="2729" spans="3:12" x14ac:dyDescent="0.2">
      <c r="C2729" s="87"/>
      <c r="D2729" s="84"/>
      <c r="E2729" s="1" t="s">
        <v>32</v>
      </c>
      <c r="F2729" s="2"/>
      <c r="G2729" s="60">
        <v>8</v>
      </c>
      <c r="H2729" s="72" t="str">
        <f t="shared" si="45"/>
        <v>*</v>
      </c>
      <c r="I2729" s="11">
        <v>87.5</v>
      </c>
      <c r="J2729" s="7">
        <v>0</v>
      </c>
      <c r="K2729" s="7">
        <v>0</v>
      </c>
      <c r="L2729" s="8">
        <v>12.5</v>
      </c>
    </row>
    <row r="2730" spans="3:12" ht="24" x14ac:dyDescent="0.2">
      <c r="C2730" s="88" t="s">
        <v>90</v>
      </c>
      <c r="D2730" s="83" t="s">
        <v>17</v>
      </c>
      <c r="E2730" s="6" t="s">
        <v>91</v>
      </c>
      <c r="F2730" s="5"/>
      <c r="G2730" s="59">
        <v>608</v>
      </c>
      <c r="H2730" s="71" t="str">
        <f t="shared" si="45"/>
        <v xml:space="preserve"> </v>
      </c>
      <c r="I2730" s="12">
        <v>78.125</v>
      </c>
      <c r="J2730" s="4">
        <v>12.828947368421</v>
      </c>
      <c r="K2730" s="4">
        <v>7.7302631578950001</v>
      </c>
      <c r="L2730" s="13">
        <v>1.3157894736839999</v>
      </c>
    </row>
    <row r="2731" spans="3:12" ht="24" x14ac:dyDescent="0.2">
      <c r="C2731" s="87"/>
      <c r="D2731" s="84"/>
      <c r="E2731" s="1" t="s">
        <v>92</v>
      </c>
      <c r="F2731" s="2"/>
      <c r="G2731" s="60">
        <v>1036</v>
      </c>
      <c r="H2731" s="72" t="str">
        <f t="shared" si="45"/>
        <v xml:space="preserve"> </v>
      </c>
      <c r="I2731" s="11">
        <v>75</v>
      </c>
      <c r="J2731" s="3">
        <v>13.416988416988</v>
      </c>
      <c r="K2731" s="3">
        <v>10.038610038610001</v>
      </c>
      <c r="L2731" s="8">
        <v>1.5444015444020001</v>
      </c>
    </row>
    <row r="2732" spans="3:12" ht="24" x14ac:dyDescent="0.2">
      <c r="C2732" s="87"/>
      <c r="D2732" s="84"/>
      <c r="E2732" s="1" t="s">
        <v>93</v>
      </c>
      <c r="F2732" s="2"/>
      <c r="G2732" s="60">
        <v>567</v>
      </c>
      <c r="H2732" s="72" t="str">
        <f t="shared" si="45"/>
        <v xml:space="preserve"> </v>
      </c>
      <c r="I2732" s="11">
        <v>70.723104056436995</v>
      </c>
      <c r="J2732" s="3">
        <v>16.754850088183002</v>
      </c>
      <c r="K2732" s="3">
        <v>11.111111111111001</v>
      </c>
      <c r="L2732" s="8">
        <v>1.410934744268</v>
      </c>
    </row>
    <row r="2733" spans="3:12" x14ac:dyDescent="0.2">
      <c r="C2733" s="87"/>
      <c r="D2733" s="84"/>
      <c r="E2733" s="1" t="s">
        <v>94</v>
      </c>
      <c r="F2733" s="2"/>
      <c r="G2733" s="60">
        <v>224</v>
      </c>
      <c r="H2733" s="72" t="str">
        <f t="shared" si="45"/>
        <v xml:space="preserve"> </v>
      </c>
      <c r="I2733" s="11">
        <v>66.964285714286007</v>
      </c>
      <c r="J2733" s="3">
        <v>19.642857142857</v>
      </c>
      <c r="K2733" s="3">
        <v>10.714285714286</v>
      </c>
      <c r="L2733" s="8">
        <v>2.6785714285709998</v>
      </c>
    </row>
    <row r="2734" spans="3:12" x14ac:dyDescent="0.2">
      <c r="C2734" s="88" t="s">
        <v>95</v>
      </c>
      <c r="D2734" s="83" t="s">
        <v>17</v>
      </c>
      <c r="E2734" s="6" t="s">
        <v>96</v>
      </c>
      <c r="F2734" s="5"/>
      <c r="G2734" s="59">
        <v>308</v>
      </c>
      <c r="H2734" s="71" t="str">
        <f t="shared" si="45"/>
        <v xml:space="preserve"> </v>
      </c>
      <c r="I2734" s="12">
        <v>71.103896103896005</v>
      </c>
      <c r="J2734" s="4">
        <v>18.831168831168998</v>
      </c>
      <c r="K2734" s="4">
        <v>8.4415584415579996</v>
      </c>
      <c r="L2734" s="13">
        <v>1.6233766233769999</v>
      </c>
    </row>
    <row r="2735" spans="3:12" x14ac:dyDescent="0.2">
      <c r="C2735" s="89"/>
      <c r="D2735" s="84"/>
      <c r="E2735" s="1" t="s">
        <v>97</v>
      </c>
      <c r="F2735" s="2"/>
      <c r="G2735" s="60">
        <v>728</v>
      </c>
      <c r="H2735" s="72" t="str">
        <f t="shared" si="45"/>
        <v xml:space="preserve"> </v>
      </c>
      <c r="I2735" s="11">
        <v>80.906593406593004</v>
      </c>
      <c r="J2735" s="3">
        <v>9.6153846153850004</v>
      </c>
      <c r="K2735" s="3">
        <v>8.1043956043960002</v>
      </c>
      <c r="L2735" s="8">
        <v>1.3736263736259999</v>
      </c>
    </row>
    <row r="2736" spans="3:12" ht="24" x14ac:dyDescent="0.2">
      <c r="C2736" s="89"/>
      <c r="D2736" s="84"/>
      <c r="E2736" s="1" t="s">
        <v>98</v>
      </c>
      <c r="F2736" s="2"/>
      <c r="G2736" s="60">
        <v>474</v>
      </c>
      <c r="H2736" s="72" t="str">
        <f t="shared" si="45"/>
        <v xml:space="preserve"> </v>
      </c>
      <c r="I2736" s="11">
        <v>67.721518987341994</v>
      </c>
      <c r="J2736" s="3">
        <v>19.409282700422001</v>
      </c>
      <c r="K2736" s="3">
        <v>11.392405063290999</v>
      </c>
      <c r="L2736" s="8">
        <v>1.476793248945</v>
      </c>
    </row>
    <row r="2737" spans="2:12" x14ac:dyDescent="0.2">
      <c r="C2737" s="89"/>
      <c r="D2737" s="84"/>
      <c r="E2737" s="1" t="s">
        <v>99</v>
      </c>
      <c r="F2737" s="2"/>
      <c r="G2737" s="60">
        <v>402</v>
      </c>
      <c r="H2737" s="72" t="str">
        <f t="shared" si="45"/>
        <v xml:space="preserve"> </v>
      </c>
      <c r="I2737" s="11">
        <v>75.870646766169003</v>
      </c>
      <c r="J2737" s="3">
        <v>12.686567164178999</v>
      </c>
      <c r="K2737" s="3">
        <v>10.199004975124</v>
      </c>
      <c r="L2737" s="8">
        <v>1.243781094527</v>
      </c>
    </row>
    <row r="2738" spans="2:12" x14ac:dyDescent="0.2">
      <c r="C2738" s="89"/>
      <c r="D2738" s="84"/>
      <c r="E2738" s="1" t="s">
        <v>100</v>
      </c>
      <c r="F2738" s="2"/>
      <c r="G2738" s="60">
        <v>231</v>
      </c>
      <c r="H2738" s="72" t="str">
        <f t="shared" si="45"/>
        <v xml:space="preserve"> </v>
      </c>
      <c r="I2738" s="11">
        <v>68.398268398268002</v>
      </c>
      <c r="J2738" s="3">
        <v>15.584415584416</v>
      </c>
      <c r="K2738" s="3">
        <v>12.121212121212</v>
      </c>
      <c r="L2738" s="8">
        <v>3.896103896104</v>
      </c>
    </row>
    <row r="2739" spans="2:12" x14ac:dyDescent="0.2">
      <c r="C2739" s="90"/>
      <c r="D2739" s="85"/>
      <c r="E2739" s="29" t="s">
        <v>101</v>
      </c>
      <c r="F2739" s="28"/>
      <c r="G2739" s="61">
        <v>292</v>
      </c>
      <c r="H2739" s="73" t="str">
        <f t="shared" si="45"/>
        <v xml:space="preserve"> </v>
      </c>
      <c r="I2739" s="35">
        <v>72.260273972603002</v>
      </c>
      <c r="J2739" s="16">
        <v>16.780821917808002</v>
      </c>
      <c r="K2739" s="16">
        <v>10.273972602740001</v>
      </c>
      <c r="L2739" s="36">
        <v>0.68493150684899995</v>
      </c>
    </row>
    <row r="2740" spans="2:12" x14ac:dyDescent="0.2">
      <c r="G2740" s="62"/>
      <c r="H2740" s="74"/>
    </row>
    <row r="2741" spans="2:12" x14ac:dyDescent="0.2">
      <c r="B2741" s="25" t="str">
        <f xml:space="preserve"> HYPERLINK("#'目次'!B30", "[24]")</f>
        <v>[24]</v>
      </c>
      <c r="C2741" s="17" t="s">
        <v>239</v>
      </c>
      <c r="G2741" s="62"/>
      <c r="H2741" s="74"/>
    </row>
    <row r="2742" spans="2:12" x14ac:dyDescent="0.2">
      <c r="G2742" s="62"/>
      <c r="H2742" s="74"/>
    </row>
    <row r="2743" spans="2:12" x14ac:dyDescent="0.2">
      <c r="G2743" s="62"/>
      <c r="H2743" s="74"/>
    </row>
    <row r="2744" spans="2:12" x14ac:dyDescent="0.2">
      <c r="C2744" s="17" t="s">
        <v>12</v>
      </c>
      <c r="G2744" s="62"/>
      <c r="H2744" s="74"/>
    </row>
    <row r="2745" spans="2:12" ht="24" x14ac:dyDescent="0.2">
      <c r="C2745" s="91"/>
      <c r="D2745" s="92"/>
      <c r="E2745" s="92"/>
      <c r="F2745" s="92"/>
      <c r="G2745" s="56" t="s">
        <v>13</v>
      </c>
      <c r="H2745" s="68"/>
      <c r="I2745" s="22" t="s">
        <v>228</v>
      </c>
      <c r="J2745" s="10" t="s">
        <v>229</v>
      </c>
      <c r="K2745" s="10" t="s">
        <v>230</v>
      </c>
      <c r="L2745" s="23" t="s">
        <v>32</v>
      </c>
    </row>
    <row r="2746" spans="2:12" x14ac:dyDescent="0.2">
      <c r="C2746" s="93"/>
      <c r="D2746" s="94"/>
      <c r="E2746" s="94"/>
      <c r="F2746" s="94"/>
      <c r="G2746" s="57"/>
      <c r="H2746" s="69"/>
      <c r="I2746" s="26"/>
      <c r="J2746" s="9"/>
      <c r="K2746" s="9"/>
      <c r="L2746" s="24"/>
    </row>
    <row r="2747" spans="2:12" x14ac:dyDescent="0.2">
      <c r="C2747" s="31"/>
      <c r="D2747" s="33"/>
      <c r="E2747" s="32" t="s">
        <v>13</v>
      </c>
      <c r="F2747" s="30"/>
      <c r="G2747" s="58">
        <v>2435</v>
      </c>
      <c r="H2747" s="70" t="str">
        <f t="shared" ref="H2747:H2810" si="46">IF(G2747&lt;49,"*"," ")</f>
        <v xml:space="preserve"> </v>
      </c>
      <c r="I2747" s="15">
        <v>81.806981519507005</v>
      </c>
      <c r="J2747" s="15">
        <v>6.2422997946610002</v>
      </c>
      <c r="K2747" s="15">
        <v>10.595482546201</v>
      </c>
      <c r="L2747" s="34">
        <v>1.3552361396299999</v>
      </c>
    </row>
    <row r="2748" spans="2:12" x14ac:dyDescent="0.2">
      <c r="C2748" s="86" t="s">
        <v>16</v>
      </c>
      <c r="D2748" s="83" t="s">
        <v>17</v>
      </c>
      <c r="E2748" s="6" t="s">
        <v>14</v>
      </c>
      <c r="F2748" s="5"/>
      <c r="G2748" s="59">
        <v>1188</v>
      </c>
      <c r="H2748" s="71" t="str">
        <f t="shared" si="46"/>
        <v xml:space="preserve"> </v>
      </c>
      <c r="I2748" s="12">
        <v>86.447811447811006</v>
      </c>
      <c r="J2748" s="4">
        <v>5.8922558922560002</v>
      </c>
      <c r="K2748" s="4">
        <v>6.0606060606060002</v>
      </c>
      <c r="L2748" s="13">
        <v>1.5993265993270001</v>
      </c>
    </row>
    <row r="2749" spans="2:12" x14ac:dyDescent="0.2">
      <c r="C2749" s="87"/>
      <c r="D2749" s="84"/>
      <c r="E2749" s="1" t="s">
        <v>15</v>
      </c>
      <c r="F2749" s="2"/>
      <c r="G2749" s="60">
        <v>1247</v>
      </c>
      <c r="H2749" s="72" t="str">
        <f t="shared" si="46"/>
        <v xml:space="preserve"> </v>
      </c>
      <c r="I2749" s="11">
        <v>77.385725741780007</v>
      </c>
      <c r="J2749" s="3">
        <v>6.5757818765040001</v>
      </c>
      <c r="K2749" s="3">
        <v>14.915797914996</v>
      </c>
      <c r="L2749" s="8">
        <v>1.1226944667200001</v>
      </c>
    </row>
    <row r="2750" spans="2:12" x14ac:dyDescent="0.2">
      <c r="C2750" s="88" t="s">
        <v>18</v>
      </c>
      <c r="D2750" s="88" t="s">
        <v>19</v>
      </c>
      <c r="E2750" s="6" t="s">
        <v>20</v>
      </c>
      <c r="F2750" s="5"/>
      <c r="G2750" s="59">
        <v>386</v>
      </c>
      <c r="H2750" s="71" t="str">
        <f t="shared" si="46"/>
        <v xml:space="preserve"> </v>
      </c>
      <c r="I2750" s="12">
        <v>94.818652849740999</v>
      </c>
      <c r="J2750" s="4">
        <v>2.8497409326419998</v>
      </c>
      <c r="K2750" s="4">
        <v>1.813471502591</v>
      </c>
      <c r="L2750" s="13">
        <v>0.51813471502599995</v>
      </c>
    </row>
    <row r="2751" spans="2:12" x14ac:dyDescent="0.2">
      <c r="C2751" s="87"/>
      <c r="D2751" s="89"/>
      <c r="E2751" s="1" t="s">
        <v>21</v>
      </c>
      <c r="F2751" s="2"/>
      <c r="G2751" s="60">
        <v>484</v>
      </c>
      <c r="H2751" s="72" t="str">
        <f t="shared" si="46"/>
        <v xml:space="preserve"> </v>
      </c>
      <c r="I2751" s="11">
        <v>90.702479338843006</v>
      </c>
      <c r="J2751" s="3">
        <v>5.3719008264459998</v>
      </c>
      <c r="K2751" s="3">
        <v>3.0991735537189999</v>
      </c>
      <c r="L2751" s="8">
        <v>0.82644628099200002</v>
      </c>
    </row>
    <row r="2752" spans="2:12" x14ac:dyDescent="0.2">
      <c r="C2752" s="87"/>
      <c r="D2752" s="89"/>
      <c r="E2752" s="1" t="s">
        <v>22</v>
      </c>
      <c r="F2752" s="2"/>
      <c r="G2752" s="60">
        <v>626</v>
      </c>
      <c r="H2752" s="72" t="str">
        <f t="shared" si="46"/>
        <v xml:space="preserve"> </v>
      </c>
      <c r="I2752" s="11">
        <v>87.380191693290996</v>
      </c>
      <c r="J2752" s="3">
        <v>7.5079872204470002</v>
      </c>
      <c r="K2752" s="3">
        <v>4.153354632588</v>
      </c>
      <c r="L2752" s="8">
        <v>0.95846645367399996</v>
      </c>
    </row>
    <row r="2753" spans="3:12" x14ac:dyDescent="0.2">
      <c r="C2753" s="87"/>
      <c r="D2753" s="89"/>
      <c r="E2753" s="1" t="s">
        <v>23</v>
      </c>
      <c r="F2753" s="2"/>
      <c r="G2753" s="60">
        <v>400</v>
      </c>
      <c r="H2753" s="72" t="str">
        <f t="shared" si="46"/>
        <v xml:space="preserve"> </v>
      </c>
      <c r="I2753" s="11">
        <v>83.5</v>
      </c>
      <c r="J2753" s="3">
        <v>6.5</v>
      </c>
      <c r="K2753" s="3">
        <v>8.75</v>
      </c>
      <c r="L2753" s="8">
        <v>1.25</v>
      </c>
    </row>
    <row r="2754" spans="3:12" x14ac:dyDescent="0.2">
      <c r="C2754" s="87"/>
      <c r="D2754" s="89"/>
      <c r="E2754" s="1" t="s">
        <v>24</v>
      </c>
      <c r="F2754" s="2"/>
      <c r="G2754" s="60">
        <v>539</v>
      </c>
      <c r="H2754" s="72" t="str">
        <f t="shared" si="46"/>
        <v xml:space="preserve"> </v>
      </c>
      <c r="I2754" s="11">
        <v>56.771799628941999</v>
      </c>
      <c r="J2754" s="3">
        <v>7.792207792208</v>
      </c>
      <c r="K2754" s="3">
        <v>32.467532467532003</v>
      </c>
      <c r="L2754" s="8">
        <v>2.9684601113169999</v>
      </c>
    </row>
    <row r="2755" spans="3:12" x14ac:dyDescent="0.2">
      <c r="C2755" s="87"/>
      <c r="D2755" s="89"/>
      <c r="E2755" s="1" t="s">
        <v>25</v>
      </c>
      <c r="F2755" s="2"/>
      <c r="G2755" s="60">
        <v>2049</v>
      </c>
      <c r="H2755" s="72" t="str">
        <f t="shared" si="46"/>
        <v xml:space="preserve"> </v>
      </c>
      <c r="I2755" s="11">
        <v>79.355783308930995</v>
      </c>
      <c r="J2755" s="3">
        <v>6.8814055636899996</v>
      </c>
      <c r="K2755" s="3">
        <v>12.249877989263</v>
      </c>
      <c r="L2755" s="8">
        <v>1.5129331381160001</v>
      </c>
    </row>
    <row r="2756" spans="3:12" x14ac:dyDescent="0.2">
      <c r="C2756" s="87"/>
      <c r="D2756" s="89"/>
      <c r="E2756" s="1" t="s">
        <v>26</v>
      </c>
      <c r="F2756" s="2"/>
      <c r="G2756" s="60">
        <v>939</v>
      </c>
      <c r="H2756" s="72" t="str">
        <f t="shared" si="46"/>
        <v xml:space="preserve"> </v>
      </c>
      <c r="I2756" s="11">
        <v>68.157614483493006</v>
      </c>
      <c r="J2756" s="3">
        <v>7.2417465388710003</v>
      </c>
      <c r="K2756" s="3">
        <v>22.364217252395999</v>
      </c>
      <c r="L2756" s="8">
        <v>2.23642172524</v>
      </c>
    </row>
    <row r="2757" spans="3:12" x14ac:dyDescent="0.2">
      <c r="C2757" s="87"/>
      <c r="D2757" s="88" t="s">
        <v>14</v>
      </c>
      <c r="E2757" s="6" t="s">
        <v>20</v>
      </c>
      <c r="F2757" s="5"/>
      <c r="G2757" s="59">
        <v>204</v>
      </c>
      <c r="H2757" s="71" t="str">
        <f t="shared" si="46"/>
        <v xml:space="preserve"> </v>
      </c>
      <c r="I2757" s="12">
        <v>93.627450980391998</v>
      </c>
      <c r="J2757" s="4">
        <v>3.9215686274510002</v>
      </c>
      <c r="K2757" s="4">
        <v>1.9607843137250001</v>
      </c>
      <c r="L2757" s="13">
        <v>0.49019607843099999</v>
      </c>
    </row>
    <row r="2758" spans="3:12" x14ac:dyDescent="0.2">
      <c r="C2758" s="87"/>
      <c r="D2758" s="89"/>
      <c r="E2758" s="1" t="s">
        <v>21</v>
      </c>
      <c r="F2758" s="2"/>
      <c r="G2758" s="60">
        <v>254</v>
      </c>
      <c r="H2758" s="72" t="str">
        <f t="shared" si="46"/>
        <v xml:space="preserve"> </v>
      </c>
      <c r="I2758" s="11">
        <v>93.307086614173002</v>
      </c>
      <c r="J2758" s="3">
        <v>3.543307086614</v>
      </c>
      <c r="K2758" s="3">
        <v>2.3622047244090001</v>
      </c>
      <c r="L2758" s="8">
        <v>0.78740157480299999</v>
      </c>
    </row>
    <row r="2759" spans="3:12" x14ac:dyDescent="0.2">
      <c r="C2759" s="87"/>
      <c r="D2759" s="89"/>
      <c r="E2759" s="1" t="s">
        <v>22</v>
      </c>
      <c r="F2759" s="2"/>
      <c r="G2759" s="60">
        <v>311</v>
      </c>
      <c r="H2759" s="72" t="str">
        <f t="shared" si="46"/>
        <v xml:space="preserve"> </v>
      </c>
      <c r="I2759" s="11">
        <v>88.424437299035006</v>
      </c>
      <c r="J2759" s="3">
        <v>6.4308681672030001</v>
      </c>
      <c r="K2759" s="3">
        <v>3.858520900322</v>
      </c>
      <c r="L2759" s="8">
        <v>1.2861736334410001</v>
      </c>
    </row>
    <row r="2760" spans="3:12" x14ac:dyDescent="0.2">
      <c r="C2760" s="87"/>
      <c r="D2760" s="89"/>
      <c r="E2760" s="1" t="s">
        <v>23</v>
      </c>
      <c r="F2760" s="2"/>
      <c r="G2760" s="60">
        <v>202</v>
      </c>
      <c r="H2760" s="72" t="str">
        <f t="shared" si="46"/>
        <v xml:space="preserve"> </v>
      </c>
      <c r="I2760" s="11">
        <v>85.148514851485004</v>
      </c>
      <c r="J2760" s="3">
        <v>7.4257425742569998</v>
      </c>
      <c r="K2760" s="3">
        <v>6.4356435643559999</v>
      </c>
      <c r="L2760" s="8">
        <v>0.99009900990099997</v>
      </c>
    </row>
    <row r="2761" spans="3:12" x14ac:dyDescent="0.2">
      <c r="C2761" s="87"/>
      <c r="D2761" s="89"/>
      <c r="E2761" s="1" t="s">
        <v>24</v>
      </c>
      <c r="F2761" s="2"/>
      <c r="G2761" s="60">
        <v>217</v>
      </c>
      <c r="H2761" s="72" t="str">
        <f t="shared" si="46"/>
        <v xml:space="preserve"> </v>
      </c>
      <c r="I2761" s="11">
        <v>70.046082949308996</v>
      </c>
      <c r="J2761" s="3">
        <v>8.2949308755760001</v>
      </c>
      <c r="K2761" s="3">
        <v>17.050691244239999</v>
      </c>
      <c r="L2761" s="8">
        <v>4.6082949308760002</v>
      </c>
    </row>
    <row r="2762" spans="3:12" x14ac:dyDescent="0.2">
      <c r="C2762" s="87"/>
      <c r="D2762" s="89"/>
      <c r="E2762" s="1" t="s">
        <v>25</v>
      </c>
      <c r="F2762" s="2"/>
      <c r="G2762" s="60">
        <v>984</v>
      </c>
      <c r="H2762" s="72" t="str">
        <f t="shared" si="46"/>
        <v xml:space="preserve"> </v>
      </c>
      <c r="I2762" s="11">
        <v>84.959349593496</v>
      </c>
      <c r="J2762" s="3">
        <v>6.3008130081299996</v>
      </c>
      <c r="K2762" s="3">
        <v>6.9105691056909997</v>
      </c>
      <c r="L2762" s="8">
        <v>1.829268292683</v>
      </c>
    </row>
    <row r="2763" spans="3:12" x14ac:dyDescent="0.2">
      <c r="C2763" s="87"/>
      <c r="D2763" s="89"/>
      <c r="E2763" s="1" t="s">
        <v>26</v>
      </c>
      <c r="F2763" s="2"/>
      <c r="G2763" s="60">
        <v>419</v>
      </c>
      <c r="H2763" s="72" t="str">
        <f t="shared" si="46"/>
        <v xml:space="preserve"> </v>
      </c>
      <c r="I2763" s="11">
        <v>77.326968973747</v>
      </c>
      <c r="J2763" s="3">
        <v>7.8758949880670004</v>
      </c>
      <c r="K2763" s="3">
        <v>11.933174224344</v>
      </c>
      <c r="L2763" s="8">
        <v>2.8639618138420002</v>
      </c>
    </row>
    <row r="2764" spans="3:12" x14ac:dyDescent="0.2">
      <c r="C2764" s="87"/>
      <c r="D2764" s="88" t="s">
        <v>15</v>
      </c>
      <c r="E2764" s="6" t="s">
        <v>20</v>
      </c>
      <c r="F2764" s="5"/>
      <c r="G2764" s="59">
        <v>182</v>
      </c>
      <c r="H2764" s="71" t="str">
        <f t="shared" si="46"/>
        <v xml:space="preserve"> </v>
      </c>
      <c r="I2764" s="12">
        <v>96.153846153846004</v>
      </c>
      <c r="J2764" s="4">
        <v>1.648351648352</v>
      </c>
      <c r="K2764" s="4">
        <v>1.648351648352</v>
      </c>
      <c r="L2764" s="13">
        <v>0.54945054945100003</v>
      </c>
    </row>
    <row r="2765" spans="3:12" x14ac:dyDescent="0.2">
      <c r="C2765" s="87"/>
      <c r="D2765" s="89"/>
      <c r="E2765" s="1" t="s">
        <v>21</v>
      </c>
      <c r="F2765" s="2"/>
      <c r="G2765" s="60">
        <v>230</v>
      </c>
      <c r="H2765" s="72" t="str">
        <f t="shared" si="46"/>
        <v xml:space="preserve"> </v>
      </c>
      <c r="I2765" s="11">
        <v>87.826086956522005</v>
      </c>
      <c r="J2765" s="3">
        <v>7.3913043478259999</v>
      </c>
      <c r="K2765" s="3">
        <v>3.9130434782610002</v>
      </c>
      <c r="L2765" s="8">
        <v>0.86956521739100001</v>
      </c>
    </row>
    <row r="2766" spans="3:12" x14ac:dyDescent="0.2">
      <c r="C2766" s="87"/>
      <c r="D2766" s="89"/>
      <c r="E2766" s="1" t="s">
        <v>22</v>
      </c>
      <c r="F2766" s="2"/>
      <c r="G2766" s="60">
        <v>315</v>
      </c>
      <c r="H2766" s="72" t="str">
        <f t="shared" si="46"/>
        <v xml:space="preserve"> </v>
      </c>
      <c r="I2766" s="11">
        <v>86.349206349206</v>
      </c>
      <c r="J2766" s="3">
        <v>8.5714285714289993</v>
      </c>
      <c r="K2766" s="3">
        <v>4.4444444444439997</v>
      </c>
      <c r="L2766" s="8">
        <v>0.63492063492100004</v>
      </c>
    </row>
    <row r="2767" spans="3:12" x14ac:dyDescent="0.2">
      <c r="C2767" s="87"/>
      <c r="D2767" s="89"/>
      <c r="E2767" s="1" t="s">
        <v>23</v>
      </c>
      <c r="F2767" s="2"/>
      <c r="G2767" s="60">
        <v>198</v>
      </c>
      <c r="H2767" s="72" t="str">
        <f t="shared" si="46"/>
        <v xml:space="preserve"> </v>
      </c>
      <c r="I2767" s="11">
        <v>81.818181818181998</v>
      </c>
      <c r="J2767" s="3">
        <v>5.5555555555560003</v>
      </c>
      <c r="K2767" s="3">
        <v>11.111111111111001</v>
      </c>
      <c r="L2767" s="8">
        <v>1.5151515151520001</v>
      </c>
    </row>
    <row r="2768" spans="3:12" x14ac:dyDescent="0.2">
      <c r="C2768" s="87"/>
      <c r="D2768" s="89"/>
      <c r="E2768" s="1" t="s">
        <v>24</v>
      </c>
      <c r="F2768" s="2"/>
      <c r="G2768" s="60">
        <v>322</v>
      </c>
      <c r="H2768" s="72" t="str">
        <f t="shared" si="46"/>
        <v xml:space="preserve"> </v>
      </c>
      <c r="I2768" s="11">
        <v>47.826086956521998</v>
      </c>
      <c r="J2768" s="3">
        <v>7.4534161490680004</v>
      </c>
      <c r="K2768" s="3">
        <v>42.857142857143003</v>
      </c>
      <c r="L2768" s="8">
        <v>1.8633540372670001</v>
      </c>
    </row>
    <row r="2769" spans="3:12" x14ac:dyDescent="0.2">
      <c r="C2769" s="87"/>
      <c r="D2769" s="89"/>
      <c r="E2769" s="1" t="s">
        <v>25</v>
      </c>
      <c r="F2769" s="2"/>
      <c r="G2769" s="60">
        <v>1065</v>
      </c>
      <c r="H2769" s="72" t="str">
        <f t="shared" si="46"/>
        <v xml:space="preserve"> </v>
      </c>
      <c r="I2769" s="11">
        <v>74.178403755868999</v>
      </c>
      <c r="J2769" s="3">
        <v>7.4178403755869997</v>
      </c>
      <c r="K2769" s="3">
        <v>17.183098591549001</v>
      </c>
      <c r="L2769" s="8">
        <v>1.2206572769949999</v>
      </c>
    </row>
    <row r="2770" spans="3:12" x14ac:dyDescent="0.2">
      <c r="C2770" s="87"/>
      <c r="D2770" s="89"/>
      <c r="E2770" s="1" t="s">
        <v>26</v>
      </c>
      <c r="F2770" s="2"/>
      <c r="G2770" s="60">
        <v>520</v>
      </c>
      <c r="H2770" s="72" t="str">
        <f t="shared" si="46"/>
        <v xml:space="preserve"> </v>
      </c>
      <c r="I2770" s="11">
        <v>60.769230769231001</v>
      </c>
      <c r="J2770" s="3">
        <v>6.7307692307689999</v>
      </c>
      <c r="K2770" s="3">
        <v>30.769230769231001</v>
      </c>
      <c r="L2770" s="8">
        <v>1.7307692307689999</v>
      </c>
    </row>
    <row r="2771" spans="3:12" x14ac:dyDescent="0.2">
      <c r="C2771" s="88" t="s">
        <v>27</v>
      </c>
      <c r="D2771" s="88" t="s">
        <v>19</v>
      </c>
      <c r="E2771" s="6" t="s">
        <v>28</v>
      </c>
      <c r="F2771" s="5"/>
      <c r="G2771" s="59">
        <v>147</v>
      </c>
      <c r="H2771" s="71" t="str">
        <f t="shared" si="46"/>
        <v xml:space="preserve"> </v>
      </c>
      <c r="I2771" s="12">
        <v>78.911564625850005</v>
      </c>
      <c r="J2771" s="4">
        <v>6.8027210884349998</v>
      </c>
      <c r="K2771" s="4">
        <v>12.244897959184</v>
      </c>
      <c r="L2771" s="13">
        <v>2.040816326531</v>
      </c>
    </row>
    <row r="2772" spans="3:12" ht="24" x14ac:dyDescent="0.2">
      <c r="C2772" s="87"/>
      <c r="D2772" s="89"/>
      <c r="E2772" s="1" t="s">
        <v>29</v>
      </c>
      <c r="F2772" s="2"/>
      <c r="G2772" s="60">
        <v>1706</v>
      </c>
      <c r="H2772" s="72" t="str">
        <f t="shared" si="46"/>
        <v xml:space="preserve"> </v>
      </c>
      <c r="I2772" s="11">
        <v>85.287221570925993</v>
      </c>
      <c r="J2772" s="3">
        <v>6.0375146541619999</v>
      </c>
      <c r="K2772" s="3">
        <v>7.5029308323560002</v>
      </c>
      <c r="L2772" s="8">
        <v>1.1723329425560001</v>
      </c>
    </row>
    <row r="2773" spans="3:12" ht="24" x14ac:dyDescent="0.2">
      <c r="C2773" s="87"/>
      <c r="D2773" s="89"/>
      <c r="E2773" s="1" t="s">
        <v>30</v>
      </c>
      <c r="F2773" s="2"/>
      <c r="G2773" s="60">
        <v>137</v>
      </c>
      <c r="H2773" s="72" t="str">
        <f t="shared" si="46"/>
        <v xml:space="preserve"> </v>
      </c>
      <c r="I2773" s="11">
        <v>89.051094890510996</v>
      </c>
      <c r="J2773" s="3">
        <v>5.8394160583939998</v>
      </c>
      <c r="K2773" s="3">
        <v>4.3795620437959997</v>
      </c>
      <c r="L2773" s="8">
        <v>0.72992700729899995</v>
      </c>
    </row>
    <row r="2774" spans="3:12" ht="24" x14ac:dyDescent="0.2">
      <c r="C2774" s="87"/>
      <c r="D2774" s="89"/>
      <c r="E2774" s="1" t="s">
        <v>31</v>
      </c>
      <c r="F2774" s="2"/>
      <c r="G2774" s="60">
        <v>440</v>
      </c>
      <c r="H2774" s="72" t="str">
        <f t="shared" si="46"/>
        <v xml:space="preserve"> </v>
      </c>
      <c r="I2774" s="11">
        <v>66.818181818181998</v>
      </c>
      <c r="J2774" s="3">
        <v>7.0454545454549997</v>
      </c>
      <c r="K2774" s="3">
        <v>24.090909090909001</v>
      </c>
      <c r="L2774" s="8">
        <v>2.0454545454550002</v>
      </c>
    </row>
    <row r="2775" spans="3:12" x14ac:dyDescent="0.2">
      <c r="C2775" s="87"/>
      <c r="D2775" s="89"/>
      <c r="E2775" s="1" t="s">
        <v>32</v>
      </c>
      <c r="F2775" s="2"/>
      <c r="G2775" s="60">
        <v>5</v>
      </c>
      <c r="H2775" s="72" t="str">
        <f t="shared" si="46"/>
        <v>*</v>
      </c>
      <c r="I2775" s="11">
        <v>100</v>
      </c>
      <c r="J2775" s="7">
        <v>0</v>
      </c>
      <c r="K2775" s="7">
        <v>0</v>
      </c>
      <c r="L2775" s="14">
        <v>0</v>
      </c>
    </row>
    <row r="2776" spans="3:12" x14ac:dyDescent="0.2">
      <c r="C2776" s="87"/>
      <c r="D2776" s="88" t="s">
        <v>14</v>
      </c>
      <c r="E2776" s="6" t="s">
        <v>28</v>
      </c>
      <c r="F2776" s="5"/>
      <c r="G2776" s="59">
        <v>95</v>
      </c>
      <c r="H2776" s="71" t="str">
        <f t="shared" si="46"/>
        <v xml:space="preserve"> </v>
      </c>
      <c r="I2776" s="12">
        <v>78.947368421053</v>
      </c>
      <c r="J2776" s="4">
        <v>8.4210526315790002</v>
      </c>
      <c r="K2776" s="4">
        <v>9.4736842105260006</v>
      </c>
      <c r="L2776" s="13">
        <v>3.1578947368420001</v>
      </c>
    </row>
    <row r="2777" spans="3:12" ht="24" x14ac:dyDescent="0.2">
      <c r="C2777" s="87"/>
      <c r="D2777" s="89"/>
      <c r="E2777" s="1" t="s">
        <v>29</v>
      </c>
      <c r="F2777" s="2"/>
      <c r="G2777" s="60">
        <v>953</v>
      </c>
      <c r="H2777" s="72" t="str">
        <f t="shared" si="46"/>
        <v xml:space="preserve"> </v>
      </c>
      <c r="I2777" s="11">
        <v>87.303252885624005</v>
      </c>
      <c r="J2777" s="3">
        <v>5.5613850996850003</v>
      </c>
      <c r="K2777" s="3">
        <v>5.8761804826860002</v>
      </c>
      <c r="L2777" s="8">
        <v>1.2591815320040001</v>
      </c>
    </row>
    <row r="2778" spans="3:12" ht="24" x14ac:dyDescent="0.2">
      <c r="C2778" s="87"/>
      <c r="D2778" s="89"/>
      <c r="E2778" s="1" t="s">
        <v>30</v>
      </c>
      <c r="F2778" s="2"/>
      <c r="G2778" s="60">
        <v>60</v>
      </c>
      <c r="H2778" s="72" t="str">
        <f t="shared" si="46"/>
        <v xml:space="preserve"> </v>
      </c>
      <c r="I2778" s="11">
        <v>90</v>
      </c>
      <c r="J2778" s="3">
        <v>8.333333333333</v>
      </c>
      <c r="K2778" s="7">
        <v>0</v>
      </c>
      <c r="L2778" s="8">
        <v>1.666666666667</v>
      </c>
    </row>
    <row r="2779" spans="3:12" ht="24" x14ac:dyDescent="0.2">
      <c r="C2779" s="87"/>
      <c r="D2779" s="89"/>
      <c r="E2779" s="1" t="s">
        <v>31</v>
      </c>
      <c r="F2779" s="2"/>
      <c r="G2779" s="60">
        <v>77</v>
      </c>
      <c r="H2779" s="72" t="str">
        <f t="shared" si="46"/>
        <v xml:space="preserve"> </v>
      </c>
      <c r="I2779" s="11">
        <v>81.818181818181998</v>
      </c>
      <c r="J2779" s="3">
        <v>5.1948051948050002</v>
      </c>
      <c r="K2779" s="3">
        <v>9.0909090909089993</v>
      </c>
      <c r="L2779" s="8">
        <v>3.896103896104</v>
      </c>
    </row>
    <row r="2780" spans="3:12" x14ac:dyDescent="0.2">
      <c r="C2780" s="87"/>
      <c r="D2780" s="89"/>
      <c r="E2780" s="1" t="s">
        <v>32</v>
      </c>
      <c r="F2780" s="2"/>
      <c r="G2780" s="60">
        <v>3</v>
      </c>
      <c r="H2780" s="72" t="str">
        <f t="shared" si="46"/>
        <v>*</v>
      </c>
      <c r="I2780" s="11">
        <v>100</v>
      </c>
      <c r="J2780" s="7">
        <v>0</v>
      </c>
      <c r="K2780" s="7">
        <v>0</v>
      </c>
      <c r="L2780" s="14">
        <v>0</v>
      </c>
    </row>
    <row r="2781" spans="3:12" x14ac:dyDescent="0.2">
      <c r="C2781" s="87"/>
      <c r="D2781" s="88" t="s">
        <v>15</v>
      </c>
      <c r="E2781" s="6" t="s">
        <v>28</v>
      </c>
      <c r="F2781" s="5"/>
      <c r="G2781" s="59">
        <v>52</v>
      </c>
      <c r="H2781" s="71" t="str">
        <f t="shared" si="46"/>
        <v xml:space="preserve"> </v>
      </c>
      <c r="I2781" s="12">
        <v>78.846153846153996</v>
      </c>
      <c r="J2781" s="4">
        <v>3.8461538461539999</v>
      </c>
      <c r="K2781" s="4">
        <v>17.307692307692001</v>
      </c>
      <c r="L2781" s="27">
        <v>0</v>
      </c>
    </row>
    <row r="2782" spans="3:12" ht="24" x14ac:dyDescent="0.2">
      <c r="C2782" s="87"/>
      <c r="D2782" s="89"/>
      <c r="E2782" s="1" t="s">
        <v>29</v>
      </c>
      <c r="F2782" s="2"/>
      <c r="G2782" s="60">
        <v>753</v>
      </c>
      <c r="H2782" s="72" t="str">
        <f t="shared" si="46"/>
        <v xml:space="preserve"> </v>
      </c>
      <c r="I2782" s="11">
        <v>82.735723771579998</v>
      </c>
      <c r="J2782" s="3">
        <v>6.6401062416999999</v>
      </c>
      <c r="K2782" s="3">
        <v>9.5617529880479992</v>
      </c>
      <c r="L2782" s="8">
        <v>1.062416998672</v>
      </c>
    </row>
    <row r="2783" spans="3:12" ht="24" x14ac:dyDescent="0.2">
      <c r="C2783" s="87"/>
      <c r="D2783" s="89"/>
      <c r="E2783" s="1" t="s">
        <v>30</v>
      </c>
      <c r="F2783" s="2"/>
      <c r="G2783" s="60">
        <v>77</v>
      </c>
      <c r="H2783" s="72" t="str">
        <f t="shared" si="46"/>
        <v xml:space="preserve"> </v>
      </c>
      <c r="I2783" s="11">
        <v>88.311688311688002</v>
      </c>
      <c r="J2783" s="3">
        <v>3.896103896104</v>
      </c>
      <c r="K2783" s="3">
        <v>7.792207792208</v>
      </c>
      <c r="L2783" s="14">
        <v>0</v>
      </c>
    </row>
    <row r="2784" spans="3:12" ht="24" x14ac:dyDescent="0.2">
      <c r="C2784" s="87"/>
      <c r="D2784" s="89"/>
      <c r="E2784" s="1" t="s">
        <v>31</v>
      </c>
      <c r="F2784" s="2"/>
      <c r="G2784" s="60">
        <v>363</v>
      </c>
      <c r="H2784" s="72" t="str">
        <f t="shared" si="46"/>
        <v xml:space="preserve"> </v>
      </c>
      <c r="I2784" s="11">
        <v>63.636363636364003</v>
      </c>
      <c r="J2784" s="3">
        <v>7.4380165289260001</v>
      </c>
      <c r="K2784" s="3">
        <v>27.272727272727</v>
      </c>
      <c r="L2784" s="8">
        <v>1.6528925619829999</v>
      </c>
    </row>
    <row r="2785" spans="3:12" x14ac:dyDescent="0.2">
      <c r="C2785" s="87"/>
      <c r="D2785" s="89"/>
      <c r="E2785" s="1" t="s">
        <v>32</v>
      </c>
      <c r="F2785" s="2"/>
      <c r="G2785" s="60">
        <v>2</v>
      </c>
      <c r="H2785" s="72" t="str">
        <f t="shared" si="46"/>
        <v>*</v>
      </c>
      <c r="I2785" s="11">
        <v>100</v>
      </c>
      <c r="J2785" s="7">
        <v>0</v>
      </c>
      <c r="K2785" s="7">
        <v>0</v>
      </c>
      <c r="L2785" s="14">
        <v>0</v>
      </c>
    </row>
    <row r="2786" spans="3:12" x14ac:dyDescent="0.2">
      <c r="C2786" s="88" t="s">
        <v>33</v>
      </c>
      <c r="D2786" s="83" t="s">
        <v>17</v>
      </c>
      <c r="E2786" s="6" t="s">
        <v>34</v>
      </c>
      <c r="F2786" s="5"/>
      <c r="G2786" s="59">
        <v>341</v>
      </c>
      <c r="H2786" s="71" t="str">
        <f t="shared" si="46"/>
        <v xml:space="preserve"> </v>
      </c>
      <c r="I2786" s="12">
        <v>70.381231671554005</v>
      </c>
      <c r="J2786" s="4">
        <v>9.9706744868040005</v>
      </c>
      <c r="K2786" s="4">
        <v>15.542521994135001</v>
      </c>
      <c r="L2786" s="13">
        <v>4.105571847507</v>
      </c>
    </row>
    <row r="2787" spans="3:12" x14ac:dyDescent="0.2">
      <c r="C2787" s="87"/>
      <c r="D2787" s="84"/>
      <c r="E2787" s="1" t="s">
        <v>35</v>
      </c>
      <c r="F2787" s="2"/>
      <c r="G2787" s="60">
        <v>1149</v>
      </c>
      <c r="H2787" s="72" t="str">
        <f t="shared" si="46"/>
        <v xml:space="preserve"> </v>
      </c>
      <c r="I2787" s="11">
        <v>85.465622280244006</v>
      </c>
      <c r="J2787" s="3">
        <v>5.5700609225409998</v>
      </c>
      <c r="K2787" s="3">
        <v>8.2680591818969997</v>
      </c>
      <c r="L2787" s="8">
        <v>0.69625761531800001</v>
      </c>
    </row>
    <row r="2788" spans="3:12" ht="24" x14ac:dyDescent="0.2">
      <c r="C2788" s="87"/>
      <c r="D2788" s="84"/>
      <c r="E2788" s="1" t="s">
        <v>36</v>
      </c>
      <c r="F2788" s="2"/>
      <c r="G2788" s="60">
        <v>659</v>
      </c>
      <c r="H2788" s="72" t="str">
        <f t="shared" si="46"/>
        <v xml:space="preserve"> </v>
      </c>
      <c r="I2788" s="11">
        <v>82.094081942336999</v>
      </c>
      <c r="J2788" s="3">
        <v>4.7040971168440002</v>
      </c>
      <c r="K2788" s="3">
        <v>12.594840667678</v>
      </c>
      <c r="L2788" s="8">
        <v>0.606980273141</v>
      </c>
    </row>
    <row r="2789" spans="3:12" x14ac:dyDescent="0.2">
      <c r="C2789" s="87"/>
      <c r="D2789" s="84"/>
      <c r="E2789" s="1" t="s">
        <v>37</v>
      </c>
      <c r="F2789" s="2"/>
      <c r="G2789" s="60">
        <v>274</v>
      </c>
      <c r="H2789" s="72" t="str">
        <f t="shared" si="46"/>
        <v xml:space="preserve"> </v>
      </c>
      <c r="I2789" s="11">
        <v>79.927007299270002</v>
      </c>
      <c r="J2789" s="3">
        <v>8.3941605839419999</v>
      </c>
      <c r="K2789" s="3">
        <v>9.4890510948909998</v>
      </c>
      <c r="L2789" s="8">
        <v>2.1897810218979998</v>
      </c>
    </row>
    <row r="2790" spans="3:12" x14ac:dyDescent="0.2">
      <c r="C2790" s="87"/>
      <c r="D2790" s="84"/>
      <c r="E2790" s="1" t="s">
        <v>32</v>
      </c>
      <c r="F2790" s="2"/>
      <c r="G2790" s="60">
        <v>12</v>
      </c>
      <c r="H2790" s="72" t="str">
        <f t="shared" si="46"/>
        <v>*</v>
      </c>
      <c r="I2790" s="11">
        <v>83.333333333333002</v>
      </c>
      <c r="J2790" s="7">
        <v>0</v>
      </c>
      <c r="K2790" s="3">
        <v>8.333333333333</v>
      </c>
      <c r="L2790" s="8">
        <v>8.333333333333</v>
      </c>
    </row>
    <row r="2791" spans="3:12" x14ac:dyDescent="0.2">
      <c r="C2791" s="88" t="s">
        <v>38</v>
      </c>
      <c r="D2791" s="83" t="s">
        <v>17</v>
      </c>
      <c r="E2791" s="6" t="s">
        <v>39</v>
      </c>
      <c r="F2791" s="5"/>
      <c r="G2791" s="59">
        <v>368</v>
      </c>
      <c r="H2791" s="71" t="str">
        <f t="shared" si="46"/>
        <v xml:space="preserve"> </v>
      </c>
      <c r="I2791" s="12">
        <v>83.152173913043001</v>
      </c>
      <c r="J2791" s="4">
        <v>7.0652173913040004</v>
      </c>
      <c r="K2791" s="4">
        <v>8.9673913043480002</v>
      </c>
      <c r="L2791" s="13">
        <v>0.81521739130399995</v>
      </c>
    </row>
    <row r="2792" spans="3:12" x14ac:dyDescent="0.2">
      <c r="C2792" s="87"/>
      <c r="D2792" s="84"/>
      <c r="E2792" s="1" t="s">
        <v>40</v>
      </c>
      <c r="F2792" s="2"/>
      <c r="G2792" s="60">
        <v>1591</v>
      </c>
      <c r="H2792" s="72" t="str">
        <f t="shared" si="46"/>
        <v xml:space="preserve"> </v>
      </c>
      <c r="I2792" s="11">
        <v>85.795097423003995</v>
      </c>
      <c r="J2792" s="3">
        <v>5.8453802639849997</v>
      </c>
      <c r="K2792" s="3">
        <v>7.4167190446260003</v>
      </c>
      <c r="L2792" s="8">
        <v>0.94280326838499995</v>
      </c>
    </row>
    <row r="2793" spans="3:12" x14ac:dyDescent="0.2">
      <c r="C2793" s="87"/>
      <c r="D2793" s="84"/>
      <c r="E2793" s="1" t="s">
        <v>41</v>
      </c>
      <c r="F2793" s="2"/>
      <c r="G2793" s="60">
        <v>151</v>
      </c>
      <c r="H2793" s="72" t="str">
        <f t="shared" si="46"/>
        <v xml:space="preserve"> </v>
      </c>
      <c r="I2793" s="11">
        <v>91.390728476820996</v>
      </c>
      <c r="J2793" s="3">
        <v>3.9735099337749999</v>
      </c>
      <c r="K2793" s="3">
        <v>2.6490066225170001</v>
      </c>
      <c r="L2793" s="8">
        <v>1.9867549668869999</v>
      </c>
    </row>
    <row r="2794" spans="3:12" x14ac:dyDescent="0.2">
      <c r="C2794" s="87"/>
      <c r="D2794" s="84"/>
      <c r="E2794" s="1" t="s">
        <v>42</v>
      </c>
      <c r="F2794" s="2"/>
      <c r="G2794" s="60">
        <v>884</v>
      </c>
      <c r="H2794" s="72" t="str">
        <f t="shared" si="46"/>
        <v xml:space="preserve"> </v>
      </c>
      <c r="I2794" s="11">
        <v>79.185520361990996</v>
      </c>
      <c r="J2794" s="3">
        <v>5.9954751131219997</v>
      </c>
      <c r="K2794" s="3">
        <v>13.68778280543</v>
      </c>
      <c r="L2794" s="8">
        <v>1.131221719457</v>
      </c>
    </row>
    <row r="2795" spans="3:12" x14ac:dyDescent="0.2">
      <c r="C2795" s="87"/>
      <c r="D2795" s="84"/>
      <c r="E2795" s="1" t="s">
        <v>43</v>
      </c>
      <c r="F2795" s="2"/>
      <c r="G2795" s="60">
        <v>191</v>
      </c>
      <c r="H2795" s="72" t="str">
        <f t="shared" si="46"/>
        <v xml:space="preserve"> </v>
      </c>
      <c r="I2795" s="11">
        <v>70.157068062826994</v>
      </c>
      <c r="J2795" s="3">
        <v>8.9005235602090007</v>
      </c>
      <c r="K2795" s="3">
        <v>19.371727748691001</v>
      </c>
      <c r="L2795" s="8">
        <v>1.5706806282720001</v>
      </c>
    </row>
    <row r="2796" spans="3:12" x14ac:dyDescent="0.2">
      <c r="C2796" s="87"/>
      <c r="D2796" s="84"/>
      <c r="E2796" s="1" t="s">
        <v>44</v>
      </c>
      <c r="F2796" s="2"/>
      <c r="G2796" s="60">
        <v>239</v>
      </c>
      <c r="H2796" s="72" t="str">
        <f t="shared" si="46"/>
        <v xml:space="preserve"> </v>
      </c>
      <c r="I2796" s="11">
        <v>76.569037656904001</v>
      </c>
      <c r="J2796" s="3">
        <v>7.1129707112969998</v>
      </c>
      <c r="K2796" s="3">
        <v>14.644351464434999</v>
      </c>
      <c r="L2796" s="8">
        <v>1.673640167364</v>
      </c>
    </row>
    <row r="2797" spans="3:12" x14ac:dyDescent="0.2">
      <c r="C2797" s="87"/>
      <c r="D2797" s="84"/>
      <c r="E2797" s="1" t="s">
        <v>45</v>
      </c>
      <c r="F2797" s="2"/>
      <c r="G2797" s="60">
        <v>58</v>
      </c>
      <c r="H2797" s="72" t="str">
        <f t="shared" si="46"/>
        <v xml:space="preserve"> </v>
      </c>
      <c r="I2797" s="11">
        <v>72.413793103448</v>
      </c>
      <c r="J2797" s="3">
        <v>8.6206896551720007</v>
      </c>
      <c r="K2797" s="3">
        <v>15.517241379310001</v>
      </c>
      <c r="L2797" s="8">
        <v>3.4482758620689999</v>
      </c>
    </row>
    <row r="2798" spans="3:12" x14ac:dyDescent="0.2">
      <c r="C2798" s="87"/>
      <c r="D2798" s="84"/>
      <c r="E2798" s="1" t="s">
        <v>46</v>
      </c>
      <c r="F2798" s="2"/>
      <c r="G2798" s="60">
        <v>32</v>
      </c>
      <c r="H2798" s="72" t="str">
        <f t="shared" si="46"/>
        <v>*</v>
      </c>
      <c r="I2798" s="11">
        <v>40.625</v>
      </c>
      <c r="J2798" s="3">
        <v>9.375</v>
      </c>
      <c r="K2798" s="3">
        <v>50</v>
      </c>
      <c r="L2798" s="14">
        <v>0</v>
      </c>
    </row>
    <row r="2799" spans="3:12" x14ac:dyDescent="0.2">
      <c r="C2799" s="87"/>
      <c r="D2799" s="84"/>
      <c r="E2799" s="1" t="s">
        <v>32</v>
      </c>
      <c r="F2799" s="2"/>
      <c r="G2799" s="60">
        <v>50</v>
      </c>
      <c r="H2799" s="72" t="str">
        <f t="shared" si="46"/>
        <v xml:space="preserve"> </v>
      </c>
      <c r="I2799" s="11">
        <v>78</v>
      </c>
      <c r="J2799" s="3">
        <v>4</v>
      </c>
      <c r="K2799" s="3">
        <v>16</v>
      </c>
      <c r="L2799" s="8">
        <v>2</v>
      </c>
    </row>
    <row r="2800" spans="3:12" ht="24" x14ac:dyDescent="0.2">
      <c r="C2800" s="88" t="s">
        <v>47</v>
      </c>
      <c r="D2800" s="83" t="s">
        <v>17</v>
      </c>
      <c r="E2800" s="6" t="s">
        <v>48</v>
      </c>
      <c r="F2800" s="5"/>
      <c r="G2800" s="59">
        <v>93</v>
      </c>
      <c r="H2800" s="71" t="str">
        <f t="shared" si="46"/>
        <v xml:space="preserve"> </v>
      </c>
      <c r="I2800" s="12">
        <v>89.247311827957006</v>
      </c>
      <c r="J2800" s="4">
        <v>4.3010752688169998</v>
      </c>
      <c r="K2800" s="4">
        <v>4.3010752688169998</v>
      </c>
      <c r="L2800" s="13">
        <v>2.1505376344089999</v>
      </c>
    </row>
    <row r="2801" spans="3:12" ht="24" x14ac:dyDescent="0.2">
      <c r="C2801" s="87"/>
      <c r="D2801" s="84"/>
      <c r="E2801" s="1" t="s">
        <v>49</v>
      </c>
      <c r="F2801" s="2"/>
      <c r="G2801" s="60">
        <v>143</v>
      </c>
      <c r="H2801" s="72" t="str">
        <f t="shared" si="46"/>
        <v xml:space="preserve"> </v>
      </c>
      <c r="I2801" s="11">
        <v>87.412587412587001</v>
      </c>
      <c r="J2801" s="3">
        <v>6.9930069930069996</v>
      </c>
      <c r="K2801" s="3">
        <v>4.8951048951049998</v>
      </c>
      <c r="L2801" s="8">
        <v>0.69930069930100003</v>
      </c>
    </row>
    <row r="2802" spans="3:12" x14ac:dyDescent="0.2">
      <c r="C2802" s="87"/>
      <c r="D2802" s="84"/>
      <c r="E2802" s="1" t="s">
        <v>50</v>
      </c>
      <c r="F2802" s="2"/>
      <c r="G2802" s="60">
        <v>148</v>
      </c>
      <c r="H2802" s="72" t="str">
        <f t="shared" si="46"/>
        <v xml:space="preserve"> </v>
      </c>
      <c r="I2802" s="11">
        <v>93.918918918919005</v>
      </c>
      <c r="J2802" s="3">
        <v>2.7027027027030002</v>
      </c>
      <c r="K2802" s="3">
        <v>2.7027027027030002</v>
      </c>
      <c r="L2802" s="8">
        <v>0.67567567567599995</v>
      </c>
    </row>
    <row r="2803" spans="3:12" x14ac:dyDescent="0.2">
      <c r="C2803" s="87"/>
      <c r="D2803" s="84"/>
      <c r="E2803" s="1" t="s">
        <v>51</v>
      </c>
      <c r="F2803" s="2"/>
      <c r="G2803" s="60">
        <v>198</v>
      </c>
      <c r="H2803" s="72" t="str">
        <f t="shared" si="46"/>
        <v xml:space="preserve"> </v>
      </c>
      <c r="I2803" s="11">
        <v>96.464646464645995</v>
      </c>
      <c r="J2803" s="3">
        <v>3.0303030303030001</v>
      </c>
      <c r="K2803" s="7">
        <v>0</v>
      </c>
      <c r="L2803" s="8">
        <v>0.50505050505100002</v>
      </c>
    </row>
    <row r="2804" spans="3:12" ht="24" x14ac:dyDescent="0.2">
      <c r="C2804" s="87"/>
      <c r="D2804" s="84"/>
      <c r="E2804" s="1" t="s">
        <v>52</v>
      </c>
      <c r="F2804" s="2"/>
      <c r="G2804" s="60">
        <v>318</v>
      </c>
      <c r="H2804" s="72" t="str">
        <f t="shared" si="46"/>
        <v xml:space="preserve"> </v>
      </c>
      <c r="I2804" s="11">
        <v>94.025157232704004</v>
      </c>
      <c r="J2804" s="3">
        <v>3.4591194968550001</v>
      </c>
      <c r="K2804" s="3">
        <v>1.2578616352200001</v>
      </c>
      <c r="L2804" s="8">
        <v>1.2578616352200001</v>
      </c>
    </row>
    <row r="2805" spans="3:12" ht="24" x14ac:dyDescent="0.2">
      <c r="C2805" s="87"/>
      <c r="D2805" s="84"/>
      <c r="E2805" s="1" t="s">
        <v>53</v>
      </c>
      <c r="F2805" s="2"/>
      <c r="G2805" s="60">
        <v>900</v>
      </c>
      <c r="H2805" s="72" t="str">
        <f t="shared" si="46"/>
        <v xml:space="preserve"> </v>
      </c>
      <c r="I2805" s="11">
        <v>93</v>
      </c>
      <c r="J2805" s="3">
        <v>3.8888888888889999</v>
      </c>
      <c r="K2805" s="3">
        <v>2.1111111111110001</v>
      </c>
      <c r="L2805" s="8">
        <v>1</v>
      </c>
    </row>
    <row r="2806" spans="3:12" ht="24" x14ac:dyDescent="0.2">
      <c r="C2806" s="87"/>
      <c r="D2806" s="84"/>
      <c r="E2806" s="1" t="s">
        <v>54</v>
      </c>
      <c r="F2806" s="2"/>
      <c r="G2806" s="60">
        <v>1493</v>
      </c>
      <c r="H2806" s="72" t="str">
        <f t="shared" si="46"/>
        <v xml:space="preserve"> </v>
      </c>
      <c r="I2806" s="11">
        <v>75.418620227728994</v>
      </c>
      <c r="J2806" s="3">
        <v>7.568653717348</v>
      </c>
      <c r="K2806" s="3">
        <v>15.606162089752001</v>
      </c>
      <c r="L2806" s="8">
        <v>1.406563965171</v>
      </c>
    </row>
    <row r="2807" spans="3:12" x14ac:dyDescent="0.2">
      <c r="C2807" s="87"/>
      <c r="D2807" s="84"/>
      <c r="E2807" s="1" t="s">
        <v>32</v>
      </c>
      <c r="F2807" s="2"/>
      <c r="G2807" s="60">
        <v>42</v>
      </c>
      <c r="H2807" s="72" t="str">
        <f t="shared" si="46"/>
        <v>*</v>
      </c>
      <c r="I2807" s="11">
        <v>69.047619047618994</v>
      </c>
      <c r="J2807" s="3">
        <v>9.5238095238099998</v>
      </c>
      <c r="K2807" s="3">
        <v>14.285714285714</v>
      </c>
      <c r="L2807" s="8">
        <v>7.1428571428570002</v>
      </c>
    </row>
    <row r="2808" spans="3:12" ht="24" x14ac:dyDescent="0.2">
      <c r="C2808" s="88" t="s">
        <v>55</v>
      </c>
      <c r="D2808" s="83" t="s">
        <v>17</v>
      </c>
      <c r="E2808" s="6" t="s">
        <v>48</v>
      </c>
      <c r="F2808" s="5"/>
      <c r="G2808" s="59">
        <v>118</v>
      </c>
      <c r="H2808" s="71" t="str">
        <f t="shared" si="46"/>
        <v xml:space="preserve"> </v>
      </c>
      <c r="I2808" s="12">
        <v>68.644067796610003</v>
      </c>
      <c r="J2808" s="4">
        <v>6.7796610169490004</v>
      </c>
      <c r="K2808" s="4">
        <v>20.338983050846998</v>
      </c>
      <c r="L2808" s="13">
        <v>4.2372881355930003</v>
      </c>
    </row>
    <row r="2809" spans="3:12" ht="24" x14ac:dyDescent="0.2">
      <c r="C2809" s="87"/>
      <c r="D2809" s="84"/>
      <c r="E2809" s="1" t="s">
        <v>49</v>
      </c>
      <c r="F2809" s="2"/>
      <c r="G2809" s="60">
        <v>262</v>
      </c>
      <c r="H2809" s="72" t="str">
        <f t="shared" si="46"/>
        <v xml:space="preserve"> </v>
      </c>
      <c r="I2809" s="11">
        <v>74.809160305343994</v>
      </c>
      <c r="J2809" s="3">
        <v>7.251908396947</v>
      </c>
      <c r="K2809" s="3">
        <v>16.412213740458</v>
      </c>
      <c r="L2809" s="8">
        <v>1.526717557252</v>
      </c>
    </row>
    <row r="2810" spans="3:12" x14ac:dyDescent="0.2">
      <c r="C2810" s="87"/>
      <c r="D2810" s="84"/>
      <c r="E2810" s="1" t="s">
        <v>50</v>
      </c>
      <c r="F2810" s="2"/>
      <c r="G2810" s="60">
        <v>486</v>
      </c>
      <c r="H2810" s="72" t="str">
        <f t="shared" si="46"/>
        <v xml:space="preserve"> </v>
      </c>
      <c r="I2810" s="11">
        <v>86.419753086420002</v>
      </c>
      <c r="J2810" s="3">
        <v>6.5843621399180003</v>
      </c>
      <c r="K2810" s="3">
        <v>5.3497942386829997</v>
      </c>
      <c r="L2810" s="8">
        <v>1.646090534979</v>
      </c>
    </row>
    <row r="2811" spans="3:12" x14ac:dyDescent="0.2">
      <c r="C2811" s="87"/>
      <c r="D2811" s="84"/>
      <c r="E2811" s="1" t="s">
        <v>51</v>
      </c>
      <c r="F2811" s="2"/>
      <c r="G2811" s="60">
        <v>888</v>
      </c>
      <c r="H2811" s="72" t="str">
        <f t="shared" ref="H2811:H2858" si="47">IF(G2811&lt;49,"*"," ")</f>
        <v xml:space="preserve"> </v>
      </c>
      <c r="I2811" s="11">
        <v>88.626126126125996</v>
      </c>
      <c r="J2811" s="3">
        <v>5.2927927927929996</v>
      </c>
      <c r="K2811" s="3">
        <v>5.7432432432429996</v>
      </c>
      <c r="L2811" s="8">
        <v>0.33783783783799998</v>
      </c>
    </row>
    <row r="2812" spans="3:12" ht="24" x14ac:dyDescent="0.2">
      <c r="C2812" s="87"/>
      <c r="D2812" s="84"/>
      <c r="E2812" s="1" t="s">
        <v>52</v>
      </c>
      <c r="F2812" s="2"/>
      <c r="G2812" s="60">
        <v>323</v>
      </c>
      <c r="H2812" s="72" t="str">
        <f t="shared" si="47"/>
        <v xml:space="preserve"> </v>
      </c>
      <c r="I2812" s="11">
        <v>81.424148606811002</v>
      </c>
      <c r="J2812" s="3">
        <v>7.4303405572759997</v>
      </c>
      <c r="K2812" s="3">
        <v>10.526315789473999</v>
      </c>
      <c r="L2812" s="8">
        <v>0.61919504644000001</v>
      </c>
    </row>
    <row r="2813" spans="3:12" x14ac:dyDescent="0.2">
      <c r="C2813" s="87"/>
      <c r="D2813" s="84"/>
      <c r="E2813" s="1" t="s">
        <v>56</v>
      </c>
      <c r="F2813" s="2"/>
      <c r="G2813" s="60">
        <v>275</v>
      </c>
      <c r="H2813" s="72" t="str">
        <f t="shared" si="47"/>
        <v xml:space="preserve"> </v>
      </c>
      <c r="I2813" s="11">
        <v>72.727272727273004</v>
      </c>
      <c r="J2813" s="3">
        <v>5.0909090909090002</v>
      </c>
      <c r="K2813" s="3">
        <v>21.090909090909001</v>
      </c>
      <c r="L2813" s="8">
        <v>1.090909090909</v>
      </c>
    </row>
    <row r="2814" spans="3:12" x14ac:dyDescent="0.2">
      <c r="C2814" s="87"/>
      <c r="D2814" s="84"/>
      <c r="E2814" s="1" t="s">
        <v>57</v>
      </c>
      <c r="F2814" s="2"/>
      <c r="G2814" s="60">
        <v>32</v>
      </c>
      <c r="H2814" s="72" t="str">
        <f t="shared" si="47"/>
        <v>*</v>
      </c>
      <c r="I2814" s="11">
        <v>40.625</v>
      </c>
      <c r="J2814" s="3">
        <v>12.5</v>
      </c>
      <c r="K2814" s="3">
        <v>34.375</v>
      </c>
      <c r="L2814" s="8">
        <v>12.5</v>
      </c>
    </row>
    <row r="2815" spans="3:12" x14ac:dyDescent="0.2">
      <c r="C2815" s="87"/>
      <c r="D2815" s="84"/>
      <c r="E2815" s="1" t="s">
        <v>32</v>
      </c>
      <c r="F2815" s="2"/>
      <c r="G2815" s="60">
        <v>51</v>
      </c>
      <c r="H2815" s="72" t="str">
        <f t="shared" si="47"/>
        <v xml:space="preserve"> </v>
      </c>
      <c r="I2815" s="11">
        <v>62.745098039216003</v>
      </c>
      <c r="J2815" s="3">
        <v>7.8431372549020004</v>
      </c>
      <c r="K2815" s="3">
        <v>21.568627450979999</v>
      </c>
      <c r="L2815" s="8">
        <v>7.8431372549020004</v>
      </c>
    </row>
    <row r="2816" spans="3:12" x14ac:dyDescent="0.2">
      <c r="C2816" s="88" t="s">
        <v>58</v>
      </c>
      <c r="D2816" s="83" t="s">
        <v>17</v>
      </c>
      <c r="E2816" s="6" t="s">
        <v>59</v>
      </c>
      <c r="F2816" s="5"/>
      <c r="G2816" s="59">
        <v>1814</v>
      </c>
      <c r="H2816" s="71" t="str">
        <f t="shared" si="47"/>
        <v xml:space="preserve"> </v>
      </c>
      <c r="I2816" s="12">
        <v>82.028665931643005</v>
      </c>
      <c r="J2816" s="4">
        <v>6.229327453142</v>
      </c>
      <c r="K2816" s="4">
        <v>10.363836824697</v>
      </c>
      <c r="L2816" s="13">
        <v>1.3781697905179999</v>
      </c>
    </row>
    <row r="2817" spans="3:12" ht="24" x14ac:dyDescent="0.2">
      <c r="C2817" s="87"/>
      <c r="D2817" s="84"/>
      <c r="E2817" s="1" t="s">
        <v>60</v>
      </c>
      <c r="F2817" s="2"/>
      <c r="G2817" s="60">
        <v>307</v>
      </c>
      <c r="H2817" s="72" t="str">
        <f t="shared" si="47"/>
        <v xml:space="preserve"> </v>
      </c>
      <c r="I2817" s="11">
        <v>89.250814332247998</v>
      </c>
      <c r="J2817" s="3">
        <v>3.2573289902279998</v>
      </c>
      <c r="K2817" s="3">
        <v>5.8631921824099997</v>
      </c>
      <c r="L2817" s="8">
        <v>1.6286644951139999</v>
      </c>
    </row>
    <row r="2818" spans="3:12" x14ac:dyDescent="0.2">
      <c r="C2818" s="87"/>
      <c r="D2818" s="84"/>
      <c r="E2818" s="1" t="s">
        <v>61</v>
      </c>
      <c r="F2818" s="2"/>
      <c r="G2818" s="60">
        <v>49</v>
      </c>
      <c r="H2818" s="72" t="s">
        <v>678</v>
      </c>
      <c r="I2818" s="11">
        <v>75.510204081633006</v>
      </c>
      <c r="J2818" s="3">
        <v>8.1632653061219997</v>
      </c>
      <c r="K2818" s="3">
        <v>16.326530612245001</v>
      </c>
      <c r="L2818" s="14">
        <v>0</v>
      </c>
    </row>
    <row r="2819" spans="3:12" ht="36" x14ac:dyDescent="0.2">
      <c r="C2819" s="87"/>
      <c r="D2819" s="84"/>
      <c r="E2819" s="1" t="s">
        <v>62</v>
      </c>
      <c r="F2819" s="2"/>
      <c r="G2819" s="60">
        <v>211</v>
      </c>
      <c r="H2819" s="72" t="str">
        <f t="shared" si="47"/>
        <v xml:space="preserve"> </v>
      </c>
      <c r="I2819" s="11">
        <v>81.990521327013994</v>
      </c>
      <c r="J2819" s="3">
        <v>9.0047393364929995</v>
      </c>
      <c r="K2819" s="3">
        <v>8.0568720379149994</v>
      </c>
      <c r="L2819" s="8">
        <v>0.94786729857800001</v>
      </c>
    </row>
    <row r="2820" spans="3:12" ht="24" x14ac:dyDescent="0.2">
      <c r="C2820" s="87"/>
      <c r="D2820" s="84"/>
      <c r="E2820" s="1" t="s">
        <v>63</v>
      </c>
      <c r="F2820" s="2"/>
      <c r="G2820" s="60">
        <v>8</v>
      </c>
      <c r="H2820" s="72" t="str">
        <f t="shared" si="47"/>
        <v>*</v>
      </c>
      <c r="I2820" s="11">
        <v>87.5</v>
      </c>
      <c r="J2820" s="3">
        <v>12.5</v>
      </c>
      <c r="K2820" s="7">
        <v>0</v>
      </c>
      <c r="L2820" s="14">
        <v>0</v>
      </c>
    </row>
    <row r="2821" spans="3:12" x14ac:dyDescent="0.2">
      <c r="C2821" s="87"/>
      <c r="D2821" s="84"/>
      <c r="E2821" s="1" t="s">
        <v>64</v>
      </c>
      <c r="F2821" s="2"/>
      <c r="G2821" s="60">
        <v>24</v>
      </c>
      <c r="H2821" s="72" t="str">
        <f t="shared" si="47"/>
        <v>*</v>
      </c>
      <c r="I2821" s="11">
        <v>8.333333333333</v>
      </c>
      <c r="J2821" s="3">
        <v>4.166666666667</v>
      </c>
      <c r="K2821" s="3">
        <v>83.333333333333002</v>
      </c>
      <c r="L2821" s="8">
        <v>4.166666666667</v>
      </c>
    </row>
    <row r="2822" spans="3:12" x14ac:dyDescent="0.2">
      <c r="C2822" s="87"/>
      <c r="D2822" s="84"/>
      <c r="E2822" s="1" t="s">
        <v>46</v>
      </c>
      <c r="F2822" s="2"/>
      <c r="G2822" s="60">
        <v>17</v>
      </c>
      <c r="H2822" s="72" t="str">
        <f t="shared" si="47"/>
        <v>*</v>
      </c>
      <c r="I2822" s="11">
        <v>52.941176470587997</v>
      </c>
      <c r="J2822" s="3">
        <v>17.647058823529001</v>
      </c>
      <c r="K2822" s="3">
        <v>29.411764705882</v>
      </c>
      <c r="L2822" s="14">
        <v>0</v>
      </c>
    </row>
    <row r="2823" spans="3:12" x14ac:dyDescent="0.2">
      <c r="C2823" s="87"/>
      <c r="D2823" s="84"/>
      <c r="E2823" s="1" t="s">
        <v>32</v>
      </c>
      <c r="F2823" s="2"/>
      <c r="G2823" s="60">
        <v>5</v>
      </c>
      <c r="H2823" s="72" t="str">
        <f t="shared" si="47"/>
        <v>*</v>
      </c>
      <c r="I2823" s="11">
        <v>40</v>
      </c>
      <c r="J2823" s="3">
        <v>20</v>
      </c>
      <c r="K2823" s="3">
        <v>40</v>
      </c>
      <c r="L2823" s="14">
        <v>0</v>
      </c>
    </row>
    <row r="2824" spans="3:12" x14ac:dyDescent="0.2">
      <c r="C2824" s="87"/>
      <c r="D2824" s="84"/>
      <c r="E2824" s="1" t="s">
        <v>65</v>
      </c>
      <c r="F2824" s="2"/>
      <c r="G2824" s="60">
        <v>2121</v>
      </c>
      <c r="H2824" s="72" t="str">
        <f t="shared" si="47"/>
        <v xml:space="preserve"> </v>
      </c>
      <c r="I2824" s="11">
        <v>83.074021687883004</v>
      </c>
      <c r="J2824" s="3">
        <v>5.7991513437059998</v>
      </c>
      <c r="K2824" s="3">
        <v>9.7123998114100001</v>
      </c>
      <c r="L2824" s="8">
        <v>1.4144271570010001</v>
      </c>
    </row>
    <row r="2825" spans="3:12" x14ac:dyDescent="0.2">
      <c r="C2825" s="87"/>
      <c r="D2825" s="84"/>
      <c r="E2825" s="1" t="s">
        <v>66</v>
      </c>
      <c r="F2825" s="2"/>
      <c r="G2825" s="60">
        <v>260</v>
      </c>
      <c r="H2825" s="72" t="str">
        <f t="shared" si="47"/>
        <v xml:space="preserve"> </v>
      </c>
      <c r="I2825" s="11">
        <v>80.769230769231001</v>
      </c>
      <c r="J2825" s="3">
        <v>8.8461538461539995</v>
      </c>
      <c r="K2825" s="3">
        <v>9.6153846153850004</v>
      </c>
      <c r="L2825" s="8">
        <v>0.76923076923099998</v>
      </c>
    </row>
    <row r="2826" spans="3:12" ht="24" x14ac:dyDescent="0.2">
      <c r="C2826" s="88" t="s">
        <v>67</v>
      </c>
      <c r="D2826" s="83" t="s">
        <v>17</v>
      </c>
      <c r="E2826" s="6" t="s">
        <v>68</v>
      </c>
      <c r="F2826" s="5"/>
      <c r="G2826" s="59">
        <v>303</v>
      </c>
      <c r="H2826" s="71" t="str">
        <f t="shared" si="47"/>
        <v xml:space="preserve"> </v>
      </c>
      <c r="I2826" s="12">
        <v>84.818481848185002</v>
      </c>
      <c r="J2826" s="4">
        <v>4.6204620462049997</v>
      </c>
      <c r="K2826" s="4">
        <v>9.5709570957099999</v>
      </c>
      <c r="L2826" s="13">
        <v>0.99009900990099997</v>
      </c>
    </row>
    <row r="2827" spans="3:12" ht="36" x14ac:dyDescent="0.2">
      <c r="C2827" s="87"/>
      <c r="D2827" s="84"/>
      <c r="E2827" s="1" t="s">
        <v>69</v>
      </c>
      <c r="F2827" s="2"/>
      <c r="G2827" s="60">
        <v>1347</v>
      </c>
      <c r="H2827" s="72" t="str">
        <f t="shared" si="47"/>
        <v xml:space="preserve"> </v>
      </c>
      <c r="I2827" s="11">
        <v>84.261321455084996</v>
      </c>
      <c r="J2827" s="3">
        <v>5.2709725315520002</v>
      </c>
      <c r="K2827" s="3">
        <v>9.5025983667409992</v>
      </c>
      <c r="L2827" s="8">
        <v>0.96510764662199999</v>
      </c>
    </row>
    <row r="2828" spans="3:12" ht="24" x14ac:dyDescent="0.2">
      <c r="C2828" s="87"/>
      <c r="D2828" s="84"/>
      <c r="E2828" s="1" t="s">
        <v>70</v>
      </c>
      <c r="F2828" s="2"/>
      <c r="G2828" s="60">
        <v>596</v>
      </c>
      <c r="H2828" s="72" t="str">
        <f t="shared" si="47"/>
        <v xml:space="preserve"> </v>
      </c>
      <c r="I2828" s="11">
        <v>78.355704697986994</v>
      </c>
      <c r="J2828" s="3">
        <v>8.7248322147649997</v>
      </c>
      <c r="K2828" s="3">
        <v>10.402684563757999</v>
      </c>
      <c r="L2828" s="8">
        <v>2.5167785234900002</v>
      </c>
    </row>
    <row r="2829" spans="3:12" ht="24" x14ac:dyDescent="0.2">
      <c r="C2829" s="87"/>
      <c r="D2829" s="84"/>
      <c r="E2829" s="1" t="s">
        <v>71</v>
      </c>
      <c r="F2829" s="2"/>
      <c r="G2829" s="60">
        <v>181</v>
      </c>
      <c r="H2829" s="72" t="str">
        <f t="shared" si="47"/>
        <v xml:space="preserve"> </v>
      </c>
      <c r="I2829" s="11">
        <v>70.718232044198999</v>
      </c>
      <c r="J2829" s="3">
        <v>8.2872928176799991</v>
      </c>
      <c r="K2829" s="3">
        <v>19.889502762431</v>
      </c>
      <c r="L2829" s="8">
        <v>1.1049723756909999</v>
      </c>
    </row>
    <row r="2830" spans="3:12" x14ac:dyDescent="0.2">
      <c r="C2830" s="87"/>
      <c r="D2830" s="84"/>
      <c r="E2830" s="1" t="s">
        <v>32</v>
      </c>
      <c r="F2830" s="2"/>
      <c r="G2830" s="60">
        <v>8</v>
      </c>
      <c r="H2830" s="72" t="str">
        <f t="shared" si="47"/>
        <v>*</v>
      </c>
      <c r="I2830" s="11">
        <v>62.5</v>
      </c>
      <c r="J2830" s="7">
        <v>0</v>
      </c>
      <c r="K2830" s="3">
        <v>37.5</v>
      </c>
      <c r="L2830" s="14">
        <v>0</v>
      </c>
    </row>
    <row r="2831" spans="3:12" ht="24" x14ac:dyDescent="0.2">
      <c r="C2831" s="88" t="s">
        <v>72</v>
      </c>
      <c r="D2831" s="83" t="s">
        <v>17</v>
      </c>
      <c r="E2831" s="6" t="s">
        <v>73</v>
      </c>
      <c r="F2831" s="5"/>
      <c r="G2831" s="59">
        <v>52</v>
      </c>
      <c r="H2831" s="71" t="str">
        <f t="shared" si="47"/>
        <v xml:space="preserve"> </v>
      </c>
      <c r="I2831" s="12">
        <v>65.384615384615003</v>
      </c>
      <c r="J2831" s="4">
        <v>7.6923076923079998</v>
      </c>
      <c r="K2831" s="4">
        <v>23.076923076922998</v>
      </c>
      <c r="L2831" s="13">
        <v>3.8461538461539999</v>
      </c>
    </row>
    <row r="2832" spans="3:12" ht="36" x14ac:dyDescent="0.2">
      <c r="C2832" s="87"/>
      <c r="D2832" s="84"/>
      <c r="E2832" s="1" t="s">
        <v>74</v>
      </c>
      <c r="F2832" s="2"/>
      <c r="G2832" s="60">
        <v>186</v>
      </c>
      <c r="H2832" s="72" t="str">
        <f t="shared" si="47"/>
        <v xml:space="preserve"> </v>
      </c>
      <c r="I2832" s="11">
        <v>61.827956989246999</v>
      </c>
      <c r="J2832" s="3">
        <v>8.0645161290320004</v>
      </c>
      <c r="K2832" s="3">
        <v>27.419354838709999</v>
      </c>
      <c r="L2832" s="8">
        <v>2.6881720430109999</v>
      </c>
    </row>
    <row r="2833" spans="3:12" ht="36" x14ac:dyDescent="0.2">
      <c r="C2833" s="87"/>
      <c r="D2833" s="84"/>
      <c r="E2833" s="1" t="s">
        <v>75</v>
      </c>
      <c r="F2833" s="2"/>
      <c r="G2833" s="60">
        <v>336</v>
      </c>
      <c r="H2833" s="72" t="str">
        <f t="shared" si="47"/>
        <v xml:space="preserve"> </v>
      </c>
      <c r="I2833" s="11">
        <v>75.297619047618994</v>
      </c>
      <c r="J2833" s="3">
        <v>8.0357142857140005</v>
      </c>
      <c r="K2833" s="3">
        <v>14.880952380951999</v>
      </c>
      <c r="L2833" s="8">
        <v>1.785714285714</v>
      </c>
    </row>
    <row r="2834" spans="3:12" ht="36" x14ac:dyDescent="0.2">
      <c r="C2834" s="87"/>
      <c r="D2834" s="84"/>
      <c r="E2834" s="1" t="s">
        <v>76</v>
      </c>
      <c r="F2834" s="2"/>
      <c r="G2834" s="60">
        <v>411</v>
      </c>
      <c r="H2834" s="72" t="str">
        <f t="shared" si="47"/>
        <v xml:space="preserve"> </v>
      </c>
      <c r="I2834" s="11">
        <v>79.075425790753997</v>
      </c>
      <c r="J2834" s="3">
        <v>8.5158150851579997</v>
      </c>
      <c r="K2834" s="3">
        <v>11.192214111922</v>
      </c>
      <c r="L2834" s="8">
        <v>1.2165450121650001</v>
      </c>
    </row>
    <row r="2835" spans="3:12" ht="36" x14ac:dyDescent="0.2">
      <c r="C2835" s="87"/>
      <c r="D2835" s="84"/>
      <c r="E2835" s="1" t="s">
        <v>77</v>
      </c>
      <c r="F2835" s="2"/>
      <c r="G2835" s="60">
        <v>425</v>
      </c>
      <c r="H2835" s="72" t="str">
        <f t="shared" si="47"/>
        <v xml:space="preserve"> </v>
      </c>
      <c r="I2835" s="11">
        <v>84</v>
      </c>
      <c r="J2835" s="3">
        <v>4.9411764705880001</v>
      </c>
      <c r="K2835" s="3">
        <v>9.8823529411760003</v>
      </c>
      <c r="L2835" s="8">
        <v>1.1764705882349999</v>
      </c>
    </row>
    <row r="2836" spans="3:12" ht="36" x14ac:dyDescent="0.2">
      <c r="C2836" s="87"/>
      <c r="D2836" s="84"/>
      <c r="E2836" s="1" t="s">
        <v>78</v>
      </c>
      <c r="F2836" s="2"/>
      <c r="G2836" s="60">
        <v>328</v>
      </c>
      <c r="H2836" s="72" t="str">
        <f t="shared" si="47"/>
        <v xml:space="preserve"> </v>
      </c>
      <c r="I2836" s="11">
        <v>89.329268292682997</v>
      </c>
      <c r="J2836" s="3">
        <v>4.8780487804880002</v>
      </c>
      <c r="K2836" s="3">
        <v>5.4878048780490003</v>
      </c>
      <c r="L2836" s="8">
        <v>0.30487804878000002</v>
      </c>
    </row>
    <row r="2837" spans="3:12" ht="36" x14ac:dyDescent="0.2">
      <c r="C2837" s="87"/>
      <c r="D2837" s="84"/>
      <c r="E2837" s="1" t="s">
        <v>79</v>
      </c>
      <c r="F2837" s="2"/>
      <c r="G2837" s="60">
        <v>294</v>
      </c>
      <c r="H2837" s="72" t="str">
        <f t="shared" si="47"/>
        <v xml:space="preserve"> </v>
      </c>
      <c r="I2837" s="11">
        <v>92.857142857143003</v>
      </c>
      <c r="J2837" s="3">
        <v>4.7619047619049999</v>
      </c>
      <c r="K2837" s="3">
        <v>2.3809523809519999</v>
      </c>
      <c r="L2837" s="14">
        <v>0</v>
      </c>
    </row>
    <row r="2838" spans="3:12" ht="36" x14ac:dyDescent="0.2">
      <c r="C2838" s="87"/>
      <c r="D2838" s="84"/>
      <c r="E2838" s="1" t="s">
        <v>80</v>
      </c>
      <c r="F2838" s="2"/>
      <c r="G2838" s="60">
        <v>194</v>
      </c>
      <c r="H2838" s="72" t="str">
        <f t="shared" si="47"/>
        <v xml:space="preserve"> </v>
      </c>
      <c r="I2838" s="11">
        <v>94.329896907215996</v>
      </c>
      <c r="J2838" s="3">
        <v>1.5463917525769999</v>
      </c>
      <c r="K2838" s="3">
        <v>2.5773195876289998</v>
      </c>
      <c r="L2838" s="8">
        <v>1.5463917525769999</v>
      </c>
    </row>
    <row r="2839" spans="3:12" ht="36" x14ac:dyDescent="0.2">
      <c r="C2839" s="87"/>
      <c r="D2839" s="84"/>
      <c r="E2839" s="1" t="s">
        <v>81</v>
      </c>
      <c r="F2839" s="2"/>
      <c r="G2839" s="60">
        <v>50</v>
      </c>
      <c r="H2839" s="72" t="str">
        <f t="shared" si="47"/>
        <v xml:space="preserve"> </v>
      </c>
      <c r="I2839" s="11">
        <v>92</v>
      </c>
      <c r="J2839" s="3">
        <v>6</v>
      </c>
      <c r="K2839" s="3">
        <v>2</v>
      </c>
      <c r="L2839" s="14">
        <v>0</v>
      </c>
    </row>
    <row r="2840" spans="3:12" ht="24" x14ac:dyDescent="0.2">
      <c r="C2840" s="87"/>
      <c r="D2840" s="84"/>
      <c r="E2840" s="1" t="s">
        <v>82</v>
      </c>
      <c r="F2840" s="2"/>
      <c r="G2840" s="60">
        <v>48</v>
      </c>
      <c r="H2840" s="72" t="str">
        <f t="shared" si="47"/>
        <v>*</v>
      </c>
      <c r="I2840" s="11">
        <v>91.666666666666998</v>
      </c>
      <c r="J2840" s="3">
        <v>6.25</v>
      </c>
      <c r="K2840" s="7">
        <v>0</v>
      </c>
      <c r="L2840" s="8">
        <v>2.083333333333</v>
      </c>
    </row>
    <row r="2841" spans="3:12" x14ac:dyDescent="0.2">
      <c r="C2841" s="87"/>
      <c r="D2841" s="84"/>
      <c r="E2841" s="1" t="s">
        <v>83</v>
      </c>
      <c r="F2841" s="2"/>
      <c r="G2841" s="60">
        <v>46</v>
      </c>
      <c r="H2841" s="72" t="str">
        <f t="shared" si="47"/>
        <v>*</v>
      </c>
      <c r="I2841" s="11">
        <v>58.695652173912997</v>
      </c>
      <c r="J2841" s="3">
        <v>13.04347826087</v>
      </c>
      <c r="K2841" s="3">
        <v>23.913043478260999</v>
      </c>
      <c r="L2841" s="8">
        <v>4.3478260869570002</v>
      </c>
    </row>
    <row r="2842" spans="3:12" x14ac:dyDescent="0.2">
      <c r="C2842" s="87"/>
      <c r="D2842" s="84"/>
      <c r="E2842" s="1" t="s">
        <v>32</v>
      </c>
      <c r="F2842" s="2"/>
      <c r="G2842" s="60">
        <v>65</v>
      </c>
      <c r="H2842" s="72" t="str">
        <f t="shared" si="47"/>
        <v xml:space="preserve"> </v>
      </c>
      <c r="I2842" s="11">
        <v>64.615384615384997</v>
      </c>
      <c r="J2842" s="3">
        <v>7.6923076923079998</v>
      </c>
      <c r="K2842" s="3">
        <v>23.076923076922998</v>
      </c>
      <c r="L2842" s="8">
        <v>4.6153846153850004</v>
      </c>
    </row>
    <row r="2843" spans="3:12" x14ac:dyDescent="0.2">
      <c r="C2843" s="88" t="s">
        <v>84</v>
      </c>
      <c r="D2843" s="83" t="s">
        <v>17</v>
      </c>
      <c r="E2843" s="6" t="s">
        <v>85</v>
      </c>
      <c r="F2843" s="5"/>
      <c r="G2843" s="59">
        <v>315</v>
      </c>
      <c r="H2843" s="71" t="str">
        <f t="shared" si="47"/>
        <v xml:space="preserve"> </v>
      </c>
      <c r="I2843" s="12">
        <v>94.285714285713993</v>
      </c>
      <c r="J2843" s="4">
        <v>1.587301587302</v>
      </c>
      <c r="K2843" s="4">
        <v>3.492063492063</v>
      </c>
      <c r="L2843" s="13">
        <v>0.63492063492100004</v>
      </c>
    </row>
    <row r="2844" spans="3:12" x14ac:dyDescent="0.2">
      <c r="C2844" s="87"/>
      <c r="D2844" s="84"/>
      <c r="E2844" s="1" t="s">
        <v>86</v>
      </c>
      <c r="F2844" s="2"/>
      <c r="G2844" s="60">
        <v>493</v>
      </c>
      <c r="H2844" s="72" t="str">
        <f t="shared" si="47"/>
        <v xml:space="preserve"> </v>
      </c>
      <c r="I2844" s="11">
        <v>91.886409736307996</v>
      </c>
      <c r="J2844" s="3">
        <v>3.2454361054769998</v>
      </c>
      <c r="K2844" s="3">
        <v>3.8539553752539999</v>
      </c>
      <c r="L2844" s="8">
        <v>1.014198782961</v>
      </c>
    </row>
    <row r="2845" spans="3:12" x14ac:dyDescent="0.2">
      <c r="C2845" s="87"/>
      <c r="D2845" s="84"/>
      <c r="E2845" s="1" t="s">
        <v>87</v>
      </c>
      <c r="F2845" s="2"/>
      <c r="G2845" s="60">
        <v>981</v>
      </c>
      <c r="H2845" s="72" t="str">
        <f t="shared" si="47"/>
        <v xml:space="preserve"> </v>
      </c>
      <c r="I2845" s="11">
        <v>83.690112130478994</v>
      </c>
      <c r="J2845" s="3">
        <v>7.7471967380219997</v>
      </c>
      <c r="K2845" s="3">
        <v>7.5433231396530003</v>
      </c>
      <c r="L2845" s="8">
        <v>1.019367991845</v>
      </c>
    </row>
    <row r="2846" spans="3:12" x14ac:dyDescent="0.2">
      <c r="C2846" s="87"/>
      <c r="D2846" s="84"/>
      <c r="E2846" s="1" t="s">
        <v>88</v>
      </c>
      <c r="F2846" s="2"/>
      <c r="G2846" s="60">
        <v>525</v>
      </c>
      <c r="H2846" s="72" t="str">
        <f t="shared" si="47"/>
        <v xml:space="preserve"> </v>
      </c>
      <c r="I2846" s="11">
        <v>70.095238095238003</v>
      </c>
      <c r="J2846" s="3">
        <v>8.9523809523810005</v>
      </c>
      <c r="K2846" s="3">
        <v>18.285714285714</v>
      </c>
      <c r="L2846" s="8">
        <v>2.666666666667</v>
      </c>
    </row>
    <row r="2847" spans="3:12" x14ac:dyDescent="0.2">
      <c r="C2847" s="87"/>
      <c r="D2847" s="84"/>
      <c r="E2847" s="1" t="s">
        <v>89</v>
      </c>
      <c r="F2847" s="2"/>
      <c r="G2847" s="60">
        <v>113</v>
      </c>
      <c r="H2847" s="72" t="str">
        <f t="shared" si="47"/>
        <v xml:space="preserve"> </v>
      </c>
      <c r="I2847" s="11">
        <v>42.477876106194998</v>
      </c>
      <c r="J2847" s="3">
        <v>6.194690265487</v>
      </c>
      <c r="K2847" s="3">
        <v>49.557522123894003</v>
      </c>
      <c r="L2847" s="8">
        <v>1.769911504425</v>
      </c>
    </row>
    <row r="2848" spans="3:12" x14ac:dyDescent="0.2">
      <c r="C2848" s="87"/>
      <c r="D2848" s="84"/>
      <c r="E2848" s="1" t="s">
        <v>32</v>
      </c>
      <c r="F2848" s="2"/>
      <c r="G2848" s="60">
        <v>8</v>
      </c>
      <c r="H2848" s="72" t="str">
        <f t="shared" si="47"/>
        <v>*</v>
      </c>
      <c r="I2848" s="11">
        <v>62.5</v>
      </c>
      <c r="J2848" s="3">
        <v>12.5</v>
      </c>
      <c r="K2848" s="3">
        <v>25</v>
      </c>
      <c r="L2848" s="14">
        <v>0</v>
      </c>
    </row>
    <row r="2849" spans="2:12" ht="24" x14ac:dyDescent="0.2">
      <c r="C2849" s="88" t="s">
        <v>90</v>
      </c>
      <c r="D2849" s="83" t="s">
        <v>17</v>
      </c>
      <c r="E2849" s="6" t="s">
        <v>91</v>
      </c>
      <c r="F2849" s="5"/>
      <c r="G2849" s="59">
        <v>608</v>
      </c>
      <c r="H2849" s="71" t="str">
        <f t="shared" si="47"/>
        <v xml:space="preserve"> </v>
      </c>
      <c r="I2849" s="12">
        <v>82.401315789473998</v>
      </c>
      <c r="J2849" s="4">
        <v>6.7434210526319998</v>
      </c>
      <c r="K2849" s="4">
        <v>9.5394736842109999</v>
      </c>
      <c r="L2849" s="13">
        <v>1.3157894736839999</v>
      </c>
    </row>
    <row r="2850" spans="2:12" ht="24" x14ac:dyDescent="0.2">
      <c r="C2850" s="87"/>
      <c r="D2850" s="84"/>
      <c r="E2850" s="1" t="s">
        <v>92</v>
      </c>
      <c r="F2850" s="2"/>
      <c r="G2850" s="60">
        <v>1036</v>
      </c>
      <c r="H2850" s="72" t="str">
        <f t="shared" si="47"/>
        <v xml:space="preserve"> </v>
      </c>
      <c r="I2850" s="11">
        <v>82.239382239381996</v>
      </c>
      <c r="J2850" s="3">
        <v>6.563706563707</v>
      </c>
      <c r="K2850" s="3">
        <v>9.7490347490349993</v>
      </c>
      <c r="L2850" s="8">
        <v>1.447876447876</v>
      </c>
    </row>
    <row r="2851" spans="2:12" ht="24" x14ac:dyDescent="0.2">
      <c r="C2851" s="87"/>
      <c r="D2851" s="84"/>
      <c r="E2851" s="1" t="s">
        <v>93</v>
      </c>
      <c r="F2851" s="2"/>
      <c r="G2851" s="60">
        <v>567</v>
      </c>
      <c r="H2851" s="72" t="str">
        <f t="shared" si="47"/>
        <v xml:space="preserve"> </v>
      </c>
      <c r="I2851" s="11">
        <v>80.952380952381006</v>
      </c>
      <c r="J2851" s="3">
        <v>5.4673721340389996</v>
      </c>
      <c r="K2851" s="3">
        <v>12.522045855379</v>
      </c>
      <c r="L2851" s="8">
        <v>1.058201058201</v>
      </c>
    </row>
    <row r="2852" spans="2:12" x14ac:dyDescent="0.2">
      <c r="C2852" s="87"/>
      <c r="D2852" s="84"/>
      <c r="E2852" s="1" t="s">
        <v>94</v>
      </c>
      <c r="F2852" s="2"/>
      <c r="G2852" s="60">
        <v>224</v>
      </c>
      <c r="H2852" s="72" t="str">
        <f t="shared" si="47"/>
        <v xml:space="preserve"> </v>
      </c>
      <c r="I2852" s="11">
        <v>80.357142857143003</v>
      </c>
      <c r="J2852" s="3">
        <v>5.3571428571429998</v>
      </c>
      <c r="K2852" s="3">
        <v>12.5</v>
      </c>
      <c r="L2852" s="8">
        <v>1.785714285714</v>
      </c>
    </row>
    <row r="2853" spans="2:12" x14ac:dyDescent="0.2">
      <c r="C2853" s="88" t="s">
        <v>95</v>
      </c>
      <c r="D2853" s="83" t="s">
        <v>17</v>
      </c>
      <c r="E2853" s="6" t="s">
        <v>96</v>
      </c>
      <c r="F2853" s="5"/>
      <c r="G2853" s="59">
        <v>308</v>
      </c>
      <c r="H2853" s="71" t="str">
        <f t="shared" si="47"/>
        <v xml:space="preserve"> </v>
      </c>
      <c r="I2853" s="12">
        <v>84.090909090908994</v>
      </c>
      <c r="J2853" s="4">
        <v>5.5194805194810002</v>
      </c>
      <c r="K2853" s="4">
        <v>9.0909090909089993</v>
      </c>
      <c r="L2853" s="13">
        <v>1.298701298701</v>
      </c>
    </row>
    <row r="2854" spans="2:12" x14ac:dyDescent="0.2">
      <c r="C2854" s="89"/>
      <c r="D2854" s="84"/>
      <c r="E2854" s="1" t="s">
        <v>97</v>
      </c>
      <c r="F2854" s="2"/>
      <c r="G2854" s="60">
        <v>728</v>
      </c>
      <c r="H2854" s="72" t="str">
        <f t="shared" si="47"/>
        <v xml:space="preserve"> </v>
      </c>
      <c r="I2854" s="11">
        <v>84.478021978021999</v>
      </c>
      <c r="J2854" s="3">
        <v>6.4560439560439997</v>
      </c>
      <c r="K2854" s="3">
        <v>8.3791208791210003</v>
      </c>
      <c r="L2854" s="8">
        <v>0.68681318681299997</v>
      </c>
    </row>
    <row r="2855" spans="2:12" ht="24" x14ac:dyDescent="0.2">
      <c r="C2855" s="89"/>
      <c r="D2855" s="84"/>
      <c r="E2855" s="1" t="s">
        <v>98</v>
      </c>
      <c r="F2855" s="2"/>
      <c r="G2855" s="60">
        <v>474</v>
      </c>
      <c r="H2855" s="72" t="str">
        <f t="shared" si="47"/>
        <v xml:space="preserve"> </v>
      </c>
      <c r="I2855" s="11">
        <v>80.590717299578003</v>
      </c>
      <c r="J2855" s="3">
        <v>6.7510548523210003</v>
      </c>
      <c r="K2855" s="3">
        <v>11.181434599156001</v>
      </c>
      <c r="L2855" s="8">
        <v>1.476793248945</v>
      </c>
    </row>
    <row r="2856" spans="2:12" x14ac:dyDescent="0.2">
      <c r="C2856" s="89"/>
      <c r="D2856" s="84"/>
      <c r="E2856" s="1" t="s">
        <v>99</v>
      </c>
      <c r="F2856" s="2"/>
      <c r="G2856" s="60">
        <v>402</v>
      </c>
      <c r="H2856" s="72" t="str">
        <f t="shared" si="47"/>
        <v xml:space="preserve"> </v>
      </c>
      <c r="I2856" s="11">
        <v>79.104477611939998</v>
      </c>
      <c r="J2856" s="3">
        <v>5.7213930348259998</v>
      </c>
      <c r="K2856" s="3">
        <v>14.179104477612</v>
      </c>
      <c r="L2856" s="8">
        <v>0.99502487562200004</v>
      </c>
    </row>
    <row r="2857" spans="2:12" x14ac:dyDescent="0.2">
      <c r="C2857" s="89"/>
      <c r="D2857" s="84"/>
      <c r="E2857" s="1" t="s">
        <v>100</v>
      </c>
      <c r="F2857" s="2"/>
      <c r="G2857" s="60">
        <v>231</v>
      </c>
      <c r="H2857" s="72" t="str">
        <f t="shared" si="47"/>
        <v xml:space="preserve"> </v>
      </c>
      <c r="I2857" s="11">
        <v>76.623376623376998</v>
      </c>
      <c r="J2857" s="3">
        <v>6.4935064935059996</v>
      </c>
      <c r="K2857" s="3">
        <v>12.987012987012999</v>
      </c>
      <c r="L2857" s="8">
        <v>3.896103896104</v>
      </c>
    </row>
    <row r="2858" spans="2:12" x14ac:dyDescent="0.2">
      <c r="C2858" s="90"/>
      <c r="D2858" s="85"/>
      <c r="E2858" s="29" t="s">
        <v>101</v>
      </c>
      <c r="F2858" s="28"/>
      <c r="G2858" s="61">
        <v>292</v>
      </c>
      <c r="H2858" s="73" t="str">
        <f t="shared" si="47"/>
        <v xml:space="preserve"> </v>
      </c>
      <c r="I2858" s="35">
        <v>82.534246575341996</v>
      </c>
      <c r="J2858" s="16">
        <v>6.1643835616439997</v>
      </c>
      <c r="K2858" s="16">
        <v>9.9315068493149994</v>
      </c>
      <c r="L2858" s="36">
        <v>1.369863013699</v>
      </c>
    </row>
    <row r="2859" spans="2:12" x14ac:dyDescent="0.2">
      <c r="G2859" s="62"/>
      <c r="H2859" s="74"/>
    </row>
    <row r="2860" spans="2:12" x14ac:dyDescent="0.2">
      <c r="B2860" s="25" t="str">
        <f xml:space="preserve"> HYPERLINK("#'目次'!B31", "[25]")</f>
        <v>[25]</v>
      </c>
      <c r="C2860" s="17" t="s">
        <v>242</v>
      </c>
      <c r="G2860" s="62"/>
      <c r="H2860" s="74"/>
    </row>
    <row r="2861" spans="2:12" x14ac:dyDescent="0.2">
      <c r="G2861" s="62"/>
      <c r="H2861" s="74"/>
    </row>
    <row r="2862" spans="2:12" x14ac:dyDescent="0.2">
      <c r="G2862" s="62"/>
      <c r="H2862" s="74"/>
    </row>
    <row r="2863" spans="2:12" x14ac:dyDescent="0.2">
      <c r="C2863" s="17" t="s">
        <v>12</v>
      </c>
      <c r="G2863" s="62"/>
      <c r="H2863" s="74"/>
    </row>
    <row r="2864" spans="2:12" ht="24" x14ac:dyDescent="0.2">
      <c r="C2864" s="91"/>
      <c r="D2864" s="92"/>
      <c r="E2864" s="92"/>
      <c r="F2864" s="92"/>
      <c r="G2864" s="56" t="s">
        <v>13</v>
      </c>
      <c r="H2864" s="68"/>
      <c r="I2864" s="22" t="s">
        <v>228</v>
      </c>
      <c r="J2864" s="10" t="s">
        <v>229</v>
      </c>
      <c r="K2864" s="10" t="s">
        <v>230</v>
      </c>
      <c r="L2864" s="23" t="s">
        <v>32</v>
      </c>
    </row>
    <row r="2865" spans="3:12" x14ac:dyDescent="0.2">
      <c r="C2865" s="93"/>
      <c r="D2865" s="94"/>
      <c r="E2865" s="94"/>
      <c r="F2865" s="94"/>
      <c r="G2865" s="57"/>
      <c r="H2865" s="69"/>
      <c r="I2865" s="26"/>
      <c r="J2865" s="9"/>
      <c r="K2865" s="9"/>
      <c r="L2865" s="24"/>
    </row>
    <row r="2866" spans="3:12" x14ac:dyDescent="0.2">
      <c r="C2866" s="31"/>
      <c r="D2866" s="33"/>
      <c r="E2866" s="32" t="s">
        <v>13</v>
      </c>
      <c r="F2866" s="30"/>
      <c r="G2866" s="58">
        <v>2435</v>
      </c>
      <c r="H2866" s="70" t="str">
        <f t="shared" ref="H2866:H2929" si="48">IF(G2866&lt;49,"*"," ")</f>
        <v xml:space="preserve"> </v>
      </c>
      <c r="I2866" s="15">
        <v>77.864476386036998</v>
      </c>
      <c r="J2866" s="15">
        <v>12.895277207392001</v>
      </c>
      <c r="K2866" s="15">
        <v>8.131416837782</v>
      </c>
      <c r="L2866" s="34">
        <v>1.108829568789</v>
      </c>
    </row>
    <row r="2867" spans="3:12" x14ac:dyDescent="0.2">
      <c r="C2867" s="86" t="s">
        <v>16</v>
      </c>
      <c r="D2867" s="83" t="s">
        <v>17</v>
      </c>
      <c r="E2867" s="6" t="s">
        <v>14</v>
      </c>
      <c r="F2867" s="5"/>
      <c r="G2867" s="59">
        <v>1188</v>
      </c>
      <c r="H2867" s="71" t="str">
        <f t="shared" si="48"/>
        <v xml:space="preserve"> </v>
      </c>
      <c r="I2867" s="12">
        <v>72.138047138047</v>
      </c>
      <c r="J2867" s="4">
        <v>20.454545454544999</v>
      </c>
      <c r="K2867" s="4">
        <v>6.0606060606060002</v>
      </c>
      <c r="L2867" s="13">
        <v>1.3468013468010001</v>
      </c>
    </row>
    <row r="2868" spans="3:12" x14ac:dyDescent="0.2">
      <c r="C2868" s="87"/>
      <c r="D2868" s="84"/>
      <c r="E2868" s="1" t="s">
        <v>15</v>
      </c>
      <c r="F2868" s="2"/>
      <c r="G2868" s="60">
        <v>1247</v>
      </c>
      <c r="H2868" s="72" t="str">
        <f t="shared" si="48"/>
        <v xml:space="preserve"> </v>
      </c>
      <c r="I2868" s="11">
        <v>83.319967923015</v>
      </c>
      <c r="J2868" s="3">
        <v>5.6936647955090001</v>
      </c>
      <c r="K2868" s="3">
        <v>10.104250200480999</v>
      </c>
      <c r="L2868" s="8">
        <v>0.88211708099399999</v>
      </c>
    </row>
    <row r="2869" spans="3:12" x14ac:dyDescent="0.2">
      <c r="C2869" s="88" t="s">
        <v>18</v>
      </c>
      <c r="D2869" s="88" t="s">
        <v>19</v>
      </c>
      <c r="E2869" s="6" t="s">
        <v>20</v>
      </c>
      <c r="F2869" s="5"/>
      <c r="G2869" s="59">
        <v>386</v>
      </c>
      <c r="H2869" s="71" t="str">
        <f t="shared" si="48"/>
        <v xml:space="preserve"> </v>
      </c>
      <c r="I2869" s="12">
        <v>89.637305699481999</v>
      </c>
      <c r="J2869" s="4">
        <v>8.0310880829020004</v>
      </c>
      <c r="K2869" s="4">
        <v>1.813471502591</v>
      </c>
      <c r="L2869" s="13">
        <v>0.51813471502599995</v>
      </c>
    </row>
    <row r="2870" spans="3:12" x14ac:dyDescent="0.2">
      <c r="C2870" s="87"/>
      <c r="D2870" s="89"/>
      <c r="E2870" s="1" t="s">
        <v>21</v>
      </c>
      <c r="F2870" s="2"/>
      <c r="G2870" s="60">
        <v>484</v>
      </c>
      <c r="H2870" s="72" t="str">
        <f t="shared" si="48"/>
        <v xml:space="preserve"> </v>
      </c>
      <c r="I2870" s="11">
        <v>86.776859504132005</v>
      </c>
      <c r="J2870" s="3">
        <v>10.330578512397</v>
      </c>
      <c r="K2870" s="3">
        <v>1.6528925619829999</v>
      </c>
      <c r="L2870" s="8">
        <v>1.239669421488</v>
      </c>
    </row>
    <row r="2871" spans="3:12" x14ac:dyDescent="0.2">
      <c r="C2871" s="87"/>
      <c r="D2871" s="89"/>
      <c r="E2871" s="1" t="s">
        <v>22</v>
      </c>
      <c r="F2871" s="2"/>
      <c r="G2871" s="60">
        <v>626</v>
      </c>
      <c r="H2871" s="72" t="str">
        <f t="shared" si="48"/>
        <v xml:space="preserve"> </v>
      </c>
      <c r="I2871" s="11">
        <v>82.268370607028999</v>
      </c>
      <c r="J2871" s="3">
        <v>13.578274760383</v>
      </c>
      <c r="K2871" s="3">
        <v>3.8338658146959999</v>
      </c>
      <c r="L2871" s="8">
        <v>0.31948881789099998</v>
      </c>
    </row>
    <row r="2872" spans="3:12" x14ac:dyDescent="0.2">
      <c r="C2872" s="87"/>
      <c r="D2872" s="89"/>
      <c r="E2872" s="1" t="s">
        <v>23</v>
      </c>
      <c r="F2872" s="2"/>
      <c r="G2872" s="60">
        <v>400</v>
      </c>
      <c r="H2872" s="72" t="str">
        <f t="shared" si="48"/>
        <v xml:space="preserve"> </v>
      </c>
      <c r="I2872" s="11">
        <v>77.75</v>
      </c>
      <c r="J2872" s="3">
        <v>15</v>
      </c>
      <c r="K2872" s="3">
        <v>6.25</v>
      </c>
      <c r="L2872" s="8">
        <v>1</v>
      </c>
    </row>
    <row r="2873" spans="3:12" x14ac:dyDescent="0.2">
      <c r="C2873" s="87"/>
      <c r="D2873" s="89"/>
      <c r="E2873" s="1" t="s">
        <v>24</v>
      </c>
      <c r="F2873" s="2"/>
      <c r="G2873" s="60">
        <v>539</v>
      </c>
      <c r="H2873" s="72" t="str">
        <f t="shared" si="48"/>
        <v xml:space="preserve"> </v>
      </c>
      <c r="I2873" s="11">
        <v>56.400742115028002</v>
      </c>
      <c r="J2873" s="3">
        <v>16.326530612245001</v>
      </c>
      <c r="K2873" s="3">
        <v>24.860853432281999</v>
      </c>
      <c r="L2873" s="8">
        <v>2.4118738404450002</v>
      </c>
    </row>
    <row r="2874" spans="3:12" x14ac:dyDescent="0.2">
      <c r="C2874" s="87"/>
      <c r="D2874" s="89"/>
      <c r="E2874" s="1" t="s">
        <v>25</v>
      </c>
      <c r="F2874" s="2"/>
      <c r="G2874" s="60">
        <v>2049</v>
      </c>
      <c r="H2874" s="72" t="str">
        <f t="shared" si="48"/>
        <v xml:space="preserve"> </v>
      </c>
      <c r="I2874" s="11">
        <v>75.646656905808001</v>
      </c>
      <c r="J2874" s="3">
        <v>13.811615422157001</v>
      </c>
      <c r="K2874" s="3">
        <v>9.3216203025870001</v>
      </c>
      <c r="L2874" s="8">
        <v>1.2201073694489999</v>
      </c>
    </row>
    <row r="2875" spans="3:12" x14ac:dyDescent="0.2">
      <c r="C2875" s="87"/>
      <c r="D2875" s="89"/>
      <c r="E2875" s="1" t="s">
        <v>26</v>
      </c>
      <c r="F2875" s="2"/>
      <c r="G2875" s="60">
        <v>939</v>
      </c>
      <c r="H2875" s="72" t="str">
        <f t="shared" si="48"/>
        <v xml:space="preserve"> </v>
      </c>
      <c r="I2875" s="11">
        <v>65.495207667732004</v>
      </c>
      <c r="J2875" s="3">
        <v>15.761448349308001</v>
      </c>
      <c r="K2875" s="3">
        <v>16.932907348242999</v>
      </c>
      <c r="L2875" s="8">
        <v>1.8104366347180001</v>
      </c>
    </row>
    <row r="2876" spans="3:12" x14ac:dyDescent="0.2">
      <c r="C2876" s="87"/>
      <c r="D2876" s="88" t="s">
        <v>14</v>
      </c>
      <c r="E2876" s="6" t="s">
        <v>20</v>
      </c>
      <c r="F2876" s="5"/>
      <c r="G2876" s="59">
        <v>204</v>
      </c>
      <c r="H2876" s="71" t="str">
        <f t="shared" si="48"/>
        <v xml:space="preserve"> </v>
      </c>
      <c r="I2876" s="12">
        <v>82.843137254902004</v>
      </c>
      <c r="J2876" s="4">
        <v>14.21568627451</v>
      </c>
      <c r="K2876" s="4">
        <v>2.4509803921570001</v>
      </c>
      <c r="L2876" s="13">
        <v>0.49019607843099999</v>
      </c>
    </row>
    <row r="2877" spans="3:12" x14ac:dyDescent="0.2">
      <c r="C2877" s="87"/>
      <c r="D2877" s="89"/>
      <c r="E2877" s="1" t="s">
        <v>21</v>
      </c>
      <c r="F2877" s="2"/>
      <c r="G2877" s="60">
        <v>254</v>
      </c>
      <c r="H2877" s="72" t="str">
        <f t="shared" si="48"/>
        <v xml:space="preserve"> </v>
      </c>
      <c r="I2877" s="11">
        <v>79.527559055118004</v>
      </c>
      <c r="J2877" s="3">
        <v>17.322834645669001</v>
      </c>
      <c r="K2877" s="3">
        <v>1.968503937008</v>
      </c>
      <c r="L2877" s="8">
        <v>1.1811023622050001</v>
      </c>
    </row>
    <row r="2878" spans="3:12" x14ac:dyDescent="0.2">
      <c r="C2878" s="87"/>
      <c r="D2878" s="89"/>
      <c r="E2878" s="1" t="s">
        <v>22</v>
      </c>
      <c r="F2878" s="2"/>
      <c r="G2878" s="60">
        <v>311</v>
      </c>
      <c r="H2878" s="72" t="str">
        <f t="shared" si="48"/>
        <v xml:space="preserve"> </v>
      </c>
      <c r="I2878" s="11">
        <v>71.061093247588005</v>
      </c>
      <c r="J2878" s="3">
        <v>23.472668810289001</v>
      </c>
      <c r="K2878" s="3">
        <v>4.8231511254020001</v>
      </c>
      <c r="L2878" s="8">
        <v>0.64308681672000001</v>
      </c>
    </row>
    <row r="2879" spans="3:12" x14ac:dyDescent="0.2">
      <c r="C2879" s="87"/>
      <c r="D2879" s="89"/>
      <c r="E2879" s="1" t="s">
        <v>23</v>
      </c>
      <c r="F2879" s="2"/>
      <c r="G2879" s="60">
        <v>202</v>
      </c>
      <c r="H2879" s="72" t="str">
        <f t="shared" si="48"/>
        <v xml:space="preserve"> </v>
      </c>
      <c r="I2879" s="11">
        <v>66.831683168316999</v>
      </c>
      <c r="J2879" s="3">
        <v>23.762376237624</v>
      </c>
      <c r="K2879" s="3">
        <v>7.9207920792079998</v>
      </c>
      <c r="L2879" s="8">
        <v>1.485148514851</v>
      </c>
    </row>
    <row r="2880" spans="3:12" x14ac:dyDescent="0.2">
      <c r="C2880" s="87"/>
      <c r="D2880" s="89"/>
      <c r="E2880" s="1" t="s">
        <v>24</v>
      </c>
      <c r="F2880" s="2"/>
      <c r="G2880" s="60">
        <v>217</v>
      </c>
      <c r="H2880" s="72" t="str">
        <f t="shared" si="48"/>
        <v xml:space="preserve"> </v>
      </c>
      <c r="I2880" s="11">
        <v>59.907834101382001</v>
      </c>
      <c r="J2880" s="3">
        <v>22.580645161290001</v>
      </c>
      <c r="K2880" s="3">
        <v>14.285714285714</v>
      </c>
      <c r="L2880" s="8">
        <v>3.2258064516129998</v>
      </c>
    </row>
    <row r="2881" spans="3:12" x14ac:dyDescent="0.2">
      <c r="C2881" s="87"/>
      <c r="D2881" s="89"/>
      <c r="E2881" s="1" t="s">
        <v>25</v>
      </c>
      <c r="F2881" s="2"/>
      <c r="G2881" s="60">
        <v>984</v>
      </c>
      <c r="H2881" s="72" t="str">
        <f t="shared" si="48"/>
        <v xml:space="preserve"> </v>
      </c>
      <c r="I2881" s="11">
        <v>69.918699186992001</v>
      </c>
      <c r="J2881" s="3">
        <v>21.747967479675001</v>
      </c>
      <c r="K2881" s="3">
        <v>6.8089430894309997</v>
      </c>
      <c r="L2881" s="8">
        <v>1.5243902439020001</v>
      </c>
    </row>
    <row r="2882" spans="3:12" x14ac:dyDescent="0.2">
      <c r="C2882" s="87"/>
      <c r="D2882" s="89"/>
      <c r="E2882" s="1" t="s">
        <v>26</v>
      </c>
      <c r="F2882" s="2"/>
      <c r="G2882" s="60">
        <v>419</v>
      </c>
      <c r="H2882" s="72" t="str">
        <f t="shared" si="48"/>
        <v xml:space="preserve"> </v>
      </c>
      <c r="I2882" s="11">
        <v>63.245823389020998</v>
      </c>
      <c r="J2882" s="3">
        <v>23.150357995227001</v>
      </c>
      <c r="K2882" s="3">
        <v>11.217183770883</v>
      </c>
      <c r="L2882" s="8">
        <v>2.386634844869</v>
      </c>
    </row>
    <row r="2883" spans="3:12" x14ac:dyDescent="0.2">
      <c r="C2883" s="87"/>
      <c r="D2883" s="88" t="s">
        <v>15</v>
      </c>
      <c r="E2883" s="6" t="s">
        <v>20</v>
      </c>
      <c r="F2883" s="5"/>
      <c r="G2883" s="59">
        <v>182</v>
      </c>
      <c r="H2883" s="71" t="str">
        <f t="shared" si="48"/>
        <v xml:space="preserve"> </v>
      </c>
      <c r="I2883" s="12">
        <v>97.252747252747</v>
      </c>
      <c r="J2883" s="4">
        <v>1.098901098901</v>
      </c>
      <c r="K2883" s="4">
        <v>1.098901098901</v>
      </c>
      <c r="L2883" s="13">
        <v>0.54945054945100003</v>
      </c>
    </row>
    <row r="2884" spans="3:12" x14ac:dyDescent="0.2">
      <c r="C2884" s="87"/>
      <c r="D2884" s="89"/>
      <c r="E2884" s="1" t="s">
        <v>21</v>
      </c>
      <c r="F2884" s="2"/>
      <c r="G2884" s="60">
        <v>230</v>
      </c>
      <c r="H2884" s="72" t="str">
        <f t="shared" si="48"/>
        <v xml:space="preserve"> </v>
      </c>
      <c r="I2884" s="11">
        <v>94.782608695652002</v>
      </c>
      <c r="J2884" s="3">
        <v>2.6086956521740001</v>
      </c>
      <c r="K2884" s="3">
        <v>1.3043478260870001</v>
      </c>
      <c r="L2884" s="8">
        <v>1.3043478260870001</v>
      </c>
    </row>
    <row r="2885" spans="3:12" x14ac:dyDescent="0.2">
      <c r="C2885" s="87"/>
      <c r="D2885" s="89"/>
      <c r="E2885" s="1" t="s">
        <v>22</v>
      </c>
      <c r="F2885" s="2"/>
      <c r="G2885" s="60">
        <v>315</v>
      </c>
      <c r="H2885" s="72" t="str">
        <f t="shared" si="48"/>
        <v xml:space="preserve"> </v>
      </c>
      <c r="I2885" s="11">
        <v>93.333333333333002</v>
      </c>
      <c r="J2885" s="3">
        <v>3.8095238095239998</v>
      </c>
      <c r="K2885" s="3">
        <v>2.8571428571430002</v>
      </c>
      <c r="L2885" s="14">
        <v>0</v>
      </c>
    </row>
    <row r="2886" spans="3:12" x14ac:dyDescent="0.2">
      <c r="C2886" s="87"/>
      <c r="D2886" s="89"/>
      <c r="E2886" s="1" t="s">
        <v>23</v>
      </c>
      <c r="F2886" s="2"/>
      <c r="G2886" s="60">
        <v>198</v>
      </c>
      <c r="H2886" s="72" t="str">
        <f t="shared" si="48"/>
        <v xml:space="preserve"> </v>
      </c>
      <c r="I2886" s="11">
        <v>88.888888888888999</v>
      </c>
      <c r="J2886" s="3">
        <v>6.0606060606060002</v>
      </c>
      <c r="K2886" s="3">
        <v>4.5454545454549997</v>
      </c>
      <c r="L2886" s="8">
        <v>0.50505050505100002</v>
      </c>
    </row>
    <row r="2887" spans="3:12" x14ac:dyDescent="0.2">
      <c r="C2887" s="87"/>
      <c r="D2887" s="89"/>
      <c r="E2887" s="1" t="s">
        <v>24</v>
      </c>
      <c r="F2887" s="2"/>
      <c r="G2887" s="60">
        <v>322</v>
      </c>
      <c r="H2887" s="72" t="str">
        <f t="shared" si="48"/>
        <v xml:space="preserve"> </v>
      </c>
      <c r="I2887" s="11">
        <v>54.037267080745004</v>
      </c>
      <c r="J2887" s="3">
        <v>12.111801242236</v>
      </c>
      <c r="K2887" s="3">
        <v>31.987577639752001</v>
      </c>
      <c r="L2887" s="8">
        <v>1.8633540372670001</v>
      </c>
    </row>
    <row r="2888" spans="3:12" x14ac:dyDescent="0.2">
      <c r="C2888" s="87"/>
      <c r="D2888" s="89"/>
      <c r="E2888" s="1" t="s">
        <v>25</v>
      </c>
      <c r="F2888" s="2"/>
      <c r="G2888" s="60">
        <v>1065</v>
      </c>
      <c r="H2888" s="72" t="str">
        <f t="shared" si="48"/>
        <v xml:space="preserve"> </v>
      </c>
      <c r="I2888" s="11">
        <v>80.938967136149998</v>
      </c>
      <c r="J2888" s="3">
        <v>6.4788732394370001</v>
      </c>
      <c r="K2888" s="3">
        <v>11.643192488263001</v>
      </c>
      <c r="L2888" s="8">
        <v>0.93896713615000005</v>
      </c>
    </row>
    <row r="2889" spans="3:12" x14ac:dyDescent="0.2">
      <c r="C2889" s="87"/>
      <c r="D2889" s="89"/>
      <c r="E2889" s="1" t="s">
        <v>26</v>
      </c>
      <c r="F2889" s="2"/>
      <c r="G2889" s="60">
        <v>520</v>
      </c>
      <c r="H2889" s="72" t="str">
        <f t="shared" si="48"/>
        <v xml:space="preserve"> </v>
      </c>
      <c r="I2889" s="11">
        <v>67.307692307691994</v>
      </c>
      <c r="J2889" s="3">
        <v>9.8076923076919993</v>
      </c>
      <c r="K2889" s="3">
        <v>21.538461538461998</v>
      </c>
      <c r="L2889" s="8">
        <v>1.3461538461539999</v>
      </c>
    </row>
    <row r="2890" spans="3:12" x14ac:dyDescent="0.2">
      <c r="C2890" s="88" t="s">
        <v>27</v>
      </c>
      <c r="D2890" s="88" t="s">
        <v>19</v>
      </c>
      <c r="E2890" s="6" t="s">
        <v>28</v>
      </c>
      <c r="F2890" s="5"/>
      <c r="G2890" s="59">
        <v>147</v>
      </c>
      <c r="H2890" s="71" t="str">
        <f t="shared" si="48"/>
        <v xml:space="preserve"> </v>
      </c>
      <c r="I2890" s="12">
        <v>83.673469387755006</v>
      </c>
      <c r="J2890" s="4">
        <v>2.7210884353739999</v>
      </c>
      <c r="K2890" s="4">
        <v>11.564625850340001</v>
      </c>
      <c r="L2890" s="13">
        <v>2.040816326531</v>
      </c>
    </row>
    <row r="2891" spans="3:12" ht="24" x14ac:dyDescent="0.2">
      <c r="C2891" s="87"/>
      <c r="D2891" s="89"/>
      <c r="E2891" s="1" t="s">
        <v>29</v>
      </c>
      <c r="F2891" s="2"/>
      <c r="G2891" s="60">
        <v>1706</v>
      </c>
      <c r="H2891" s="72" t="str">
        <f t="shared" si="48"/>
        <v xml:space="preserve"> </v>
      </c>
      <c r="I2891" s="11">
        <v>78.018757327081005</v>
      </c>
      <c r="J2891" s="3">
        <v>15.240328253224</v>
      </c>
      <c r="K2891" s="3">
        <v>5.685814771395</v>
      </c>
      <c r="L2891" s="8">
        <v>1.0550996482999999</v>
      </c>
    </row>
    <row r="2892" spans="3:12" ht="24" x14ac:dyDescent="0.2">
      <c r="C2892" s="87"/>
      <c r="D2892" s="89"/>
      <c r="E2892" s="1" t="s">
        <v>30</v>
      </c>
      <c r="F2892" s="2"/>
      <c r="G2892" s="60">
        <v>137</v>
      </c>
      <c r="H2892" s="72" t="str">
        <f t="shared" si="48"/>
        <v xml:space="preserve"> </v>
      </c>
      <c r="I2892" s="11">
        <v>91.970802919708007</v>
      </c>
      <c r="J2892" s="3">
        <v>5.8394160583939998</v>
      </c>
      <c r="K2892" s="3">
        <v>2.1897810218979998</v>
      </c>
      <c r="L2892" s="14">
        <v>0</v>
      </c>
    </row>
    <row r="2893" spans="3:12" ht="24" x14ac:dyDescent="0.2">
      <c r="C2893" s="87"/>
      <c r="D2893" s="89"/>
      <c r="E2893" s="1" t="s">
        <v>31</v>
      </c>
      <c r="F2893" s="2"/>
      <c r="G2893" s="60">
        <v>440</v>
      </c>
      <c r="H2893" s="72" t="str">
        <f t="shared" si="48"/>
        <v xml:space="preserve"> </v>
      </c>
      <c r="I2893" s="11">
        <v>71.136363636363996</v>
      </c>
      <c r="J2893" s="3">
        <v>9.3181818181819995</v>
      </c>
      <c r="K2893" s="3">
        <v>18.409090909090999</v>
      </c>
      <c r="L2893" s="8">
        <v>1.136363636364</v>
      </c>
    </row>
    <row r="2894" spans="3:12" x14ac:dyDescent="0.2">
      <c r="C2894" s="87"/>
      <c r="D2894" s="89"/>
      <c r="E2894" s="1" t="s">
        <v>32</v>
      </c>
      <c r="F2894" s="2"/>
      <c r="G2894" s="60">
        <v>5</v>
      </c>
      <c r="H2894" s="72" t="str">
        <f t="shared" si="48"/>
        <v>*</v>
      </c>
      <c r="I2894" s="11">
        <v>60</v>
      </c>
      <c r="J2894" s="3">
        <v>20</v>
      </c>
      <c r="K2894" s="7">
        <v>0</v>
      </c>
      <c r="L2894" s="8">
        <v>20</v>
      </c>
    </row>
    <row r="2895" spans="3:12" x14ac:dyDescent="0.2">
      <c r="C2895" s="87"/>
      <c r="D2895" s="88" t="s">
        <v>14</v>
      </c>
      <c r="E2895" s="6" t="s">
        <v>28</v>
      </c>
      <c r="F2895" s="5"/>
      <c r="G2895" s="59">
        <v>95</v>
      </c>
      <c r="H2895" s="71" t="str">
        <f t="shared" si="48"/>
        <v xml:space="preserve"> </v>
      </c>
      <c r="I2895" s="12">
        <v>86.315789473684006</v>
      </c>
      <c r="J2895" s="20">
        <v>0</v>
      </c>
      <c r="K2895" s="4">
        <v>10.526315789473999</v>
      </c>
      <c r="L2895" s="13">
        <v>3.1578947368420001</v>
      </c>
    </row>
    <row r="2896" spans="3:12" ht="24" x14ac:dyDescent="0.2">
      <c r="C2896" s="87"/>
      <c r="D2896" s="89"/>
      <c r="E2896" s="1" t="s">
        <v>29</v>
      </c>
      <c r="F2896" s="2"/>
      <c r="G2896" s="60">
        <v>953</v>
      </c>
      <c r="H2896" s="72" t="str">
        <f t="shared" si="48"/>
        <v xml:space="preserve"> </v>
      </c>
      <c r="I2896" s="11">
        <v>68.730325288562</v>
      </c>
      <c r="J2896" s="3">
        <v>24.239244491080999</v>
      </c>
      <c r="K2896" s="3">
        <v>5.8761804826860002</v>
      </c>
      <c r="L2896" s="8">
        <v>1.1542497376709999</v>
      </c>
    </row>
    <row r="2897" spans="3:12" ht="24" x14ac:dyDescent="0.2">
      <c r="C2897" s="87"/>
      <c r="D2897" s="89"/>
      <c r="E2897" s="1" t="s">
        <v>30</v>
      </c>
      <c r="F2897" s="2"/>
      <c r="G2897" s="60">
        <v>60</v>
      </c>
      <c r="H2897" s="72" t="str">
        <f t="shared" si="48"/>
        <v xml:space="preserve"> </v>
      </c>
      <c r="I2897" s="11">
        <v>91.666666666666998</v>
      </c>
      <c r="J2897" s="3">
        <v>8.333333333333</v>
      </c>
      <c r="K2897" s="7">
        <v>0</v>
      </c>
      <c r="L2897" s="14">
        <v>0</v>
      </c>
    </row>
    <row r="2898" spans="3:12" ht="24" x14ac:dyDescent="0.2">
      <c r="C2898" s="87"/>
      <c r="D2898" s="89"/>
      <c r="E2898" s="1" t="s">
        <v>31</v>
      </c>
      <c r="F2898" s="2"/>
      <c r="G2898" s="60">
        <v>77</v>
      </c>
      <c r="H2898" s="72" t="str">
        <f t="shared" si="48"/>
        <v xml:space="preserve"> </v>
      </c>
      <c r="I2898" s="11">
        <v>81.818181818181998</v>
      </c>
      <c r="J2898" s="3">
        <v>7.792207792208</v>
      </c>
      <c r="K2898" s="3">
        <v>7.792207792208</v>
      </c>
      <c r="L2898" s="8">
        <v>2.5974025974030002</v>
      </c>
    </row>
    <row r="2899" spans="3:12" x14ac:dyDescent="0.2">
      <c r="C2899" s="87"/>
      <c r="D2899" s="89"/>
      <c r="E2899" s="1" t="s">
        <v>32</v>
      </c>
      <c r="F2899" s="2"/>
      <c r="G2899" s="60">
        <v>3</v>
      </c>
      <c r="H2899" s="72" t="str">
        <f t="shared" si="48"/>
        <v>*</v>
      </c>
      <c r="I2899" s="11">
        <v>66.666666666666998</v>
      </c>
      <c r="J2899" s="3">
        <v>33.333333333333002</v>
      </c>
      <c r="K2899" s="7">
        <v>0</v>
      </c>
      <c r="L2899" s="14">
        <v>0</v>
      </c>
    </row>
    <row r="2900" spans="3:12" x14ac:dyDescent="0.2">
      <c r="C2900" s="87"/>
      <c r="D2900" s="88" t="s">
        <v>15</v>
      </c>
      <c r="E2900" s="6" t="s">
        <v>28</v>
      </c>
      <c r="F2900" s="5"/>
      <c r="G2900" s="59">
        <v>52</v>
      </c>
      <c r="H2900" s="71" t="str">
        <f t="shared" si="48"/>
        <v xml:space="preserve"> </v>
      </c>
      <c r="I2900" s="12">
        <v>78.846153846153996</v>
      </c>
      <c r="J2900" s="4">
        <v>7.6923076923079998</v>
      </c>
      <c r="K2900" s="4">
        <v>13.461538461538</v>
      </c>
      <c r="L2900" s="27">
        <v>0</v>
      </c>
    </row>
    <row r="2901" spans="3:12" ht="24" x14ac:dyDescent="0.2">
      <c r="C2901" s="87"/>
      <c r="D2901" s="89"/>
      <c r="E2901" s="1" t="s">
        <v>29</v>
      </c>
      <c r="F2901" s="2"/>
      <c r="G2901" s="60">
        <v>753</v>
      </c>
      <c r="H2901" s="72" t="str">
        <f t="shared" si="48"/>
        <v xml:space="preserve"> </v>
      </c>
      <c r="I2901" s="11">
        <v>89.774236387781997</v>
      </c>
      <c r="J2901" s="3">
        <v>3.8512616201859999</v>
      </c>
      <c r="K2901" s="3">
        <v>5.444887118194</v>
      </c>
      <c r="L2901" s="8">
        <v>0.92961487383800001</v>
      </c>
    </row>
    <row r="2902" spans="3:12" ht="24" x14ac:dyDescent="0.2">
      <c r="C2902" s="87"/>
      <c r="D2902" s="89"/>
      <c r="E2902" s="1" t="s">
        <v>30</v>
      </c>
      <c r="F2902" s="2"/>
      <c r="G2902" s="60">
        <v>77</v>
      </c>
      <c r="H2902" s="72" t="str">
        <f t="shared" si="48"/>
        <v xml:space="preserve"> </v>
      </c>
      <c r="I2902" s="11">
        <v>92.207792207791996</v>
      </c>
      <c r="J2902" s="3">
        <v>3.896103896104</v>
      </c>
      <c r="K2902" s="3">
        <v>3.896103896104</v>
      </c>
      <c r="L2902" s="14">
        <v>0</v>
      </c>
    </row>
    <row r="2903" spans="3:12" ht="24" x14ac:dyDescent="0.2">
      <c r="C2903" s="87"/>
      <c r="D2903" s="89"/>
      <c r="E2903" s="1" t="s">
        <v>31</v>
      </c>
      <c r="F2903" s="2"/>
      <c r="G2903" s="60">
        <v>363</v>
      </c>
      <c r="H2903" s="72" t="str">
        <f t="shared" si="48"/>
        <v xml:space="preserve"> </v>
      </c>
      <c r="I2903" s="11">
        <v>68.870523415977999</v>
      </c>
      <c r="J2903" s="3">
        <v>9.641873278237</v>
      </c>
      <c r="K2903" s="3">
        <v>20.661157024792999</v>
      </c>
      <c r="L2903" s="8">
        <v>0.82644628099200002</v>
      </c>
    </row>
    <row r="2904" spans="3:12" x14ac:dyDescent="0.2">
      <c r="C2904" s="87"/>
      <c r="D2904" s="89"/>
      <c r="E2904" s="1" t="s">
        <v>32</v>
      </c>
      <c r="F2904" s="2"/>
      <c r="G2904" s="60">
        <v>2</v>
      </c>
      <c r="H2904" s="72" t="str">
        <f t="shared" si="48"/>
        <v>*</v>
      </c>
      <c r="I2904" s="11">
        <v>50</v>
      </c>
      <c r="J2904" s="7">
        <v>0</v>
      </c>
      <c r="K2904" s="7">
        <v>0</v>
      </c>
      <c r="L2904" s="8">
        <v>50</v>
      </c>
    </row>
    <row r="2905" spans="3:12" x14ac:dyDescent="0.2">
      <c r="C2905" s="88" t="s">
        <v>33</v>
      </c>
      <c r="D2905" s="83" t="s">
        <v>17</v>
      </c>
      <c r="E2905" s="6" t="s">
        <v>34</v>
      </c>
      <c r="F2905" s="5"/>
      <c r="G2905" s="59">
        <v>341</v>
      </c>
      <c r="H2905" s="71" t="str">
        <f t="shared" si="48"/>
        <v xml:space="preserve"> </v>
      </c>
      <c r="I2905" s="12">
        <v>71.260997067448997</v>
      </c>
      <c r="J2905" s="4">
        <v>14.369501466276001</v>
      </c>
      <c r="K2905" s="4">
        <v>11.436950146628</v>
      </c>
      <c r="L2905" s="13">
        <v>2.9325513196480002</v>
      </c>
    </row>
    <row r="2906" spans="3:12" x14ac:dyDescent="0.2">
      <c r="C2906" s="87"/>
      <c r="D2906" s="84"/>
      <c r="E2906" s="1" t="s">
        <v>35</v>
      </c>
      <c r="F2906" s="2"/>
      <c r="G2906" s="60">
        <v>1149</v>
      </c>
      <c r="H2906" s="72" t="str">
        <f t="shared" si="48"/>
        <v xml:space="preserve"> </v>
      </c>
      <c r="I2906" s="11">
        <v>80.591818973019997</v>
      </c>
      <c r="J2906" s="3">
        <v>12.184508268059</v>
      </c>
      <c r="K2906" s="3">
        <v>6.5274151436030001</v>
      </c>
      <c r="L2906" s="8">
        <v>0.69625761531800001</v>
      </c>
    </row>
    <row r="2907" spans="3:12" ht="24" x14ac:dyDescent="0.2">
      <c r="C2907" s="87"/>
      <c r="D2907" s="84"/>
      <c r="E2907" s="1" t="s">
        <v>36</v>
      </c>
      <c r="F2907" s="2"/>
      <c r="G2907" s="60">
        <v>659</v>
      </c>
      <c r="H2907" s="72" t="str">
        <f t="shared" si="48"/>
        <v xml:space="preserve"> </v>
      </c>
      <c r="I2907" s="11">
        <v>74.810318664643006</v>
      </c>
      <c r="J2907" s="3">
        <v>15.022761760243</v>
      </c>
      <c r="K2907" s="3">
        <v>9.5599393019729995</v>
      </c>
      <c r="L2907" s="8">
        <v>0.606980273141</v>
      </c>
    </row>
    <row r="2908" spans="3:12" x14ac:dyDescent="0.2">
      <c r="C2908" s="87"/>
      <c r="D2908" s="84"/>
      <c r="E2908" s="1" t="s">
        <v>37</v>
      </c>
      <c r="F2908" s="2"/>
      <c r="G2908" s="60">
        <v>274</v>
      </c>
      <c r="H2908" s="72" t="str">
        <f t="shared" si="48"/>
        <v xml:space="preserve"> </v>
      </c>
      <c r="I2908" s="11">
        <v>82.116788321168002</v>
      </c>
      <c r="J2908" s="3">
        <v>9.1240875912410004</v>
      </c>
      <c r="K2908" s="3">
        <v>7.299270072993</v>
      </c>
      <c r="L2908" s="8">
        <v>1.459854014599</v>
      </c>
    </row>
    <row r="2909" spans="3:12" x14ac:dyDescent="0.2">
      <c r="C2909" s="87"/>
      <c r="D2909" s="84"/>
      <c r="E2909" s="1" t="s">
        <v>32</v>
      </c>
      <c r="F2909" s="2"/>
      <c r="G2909" s="60">
        <v>12</v>
      </c>
      <c r="H2909" s="72" t="str">
        <f t="shared" si="48"/>
        <v>*</v>
      </c>
      <c r="I2909" s="11">
        <v>75</v>
      </c>
      <c r="J2909" s="3">
        <v>8.333333333333</v>
      </c>
      <c r="K2909" s="3">
        <v>8.333333333333</v>
      </c>
      <c r="L2909" s="8">
        <v>8.333333333333</v>
      </c>
    </row>
    <row r="2910" spans="3:12" x14ac:dyDescent="0.2">
      <c r="C2910" s="88" t="s">
        <v>38</v>
      </c>
      <c r="D2910" s="83" t="s">
        <v>17</v>
      </c>
      <c r="E2910" s="6" t="s">
        <v>39</v>
      </c>
      <c r="F2910" s="5"/>
      <c r="G2910" s="59">
        <v>368</v>
      </c>
      <c r="H2910" s="71" t="str">
        <f t="shared" si="48"/>
        <v xml:space="preserve"> </v>
      </c>
      <c r="I2910" s="12">
        <v>88.315217391304003</v>
      </c>
      <c r="J2910" s="4">
        <v>3.8043478260870001</v>
      </c>
      <c r="K2910" s="4">
        <v>7.0652173913040004</v>
      </c>
      <c r="L2910" s="13">
        <v>0.81521739130399995</v>
      </c>
    </row>
    <row r="2911" spans="3:12" x14ac:dyDescent="0.2">
      <c r="C2911" s="87"/>
      <c r="D2911" s="84"/>
      <c r="E2911" s="1" t="s">
        <v>40</v>
      </c>
      <c r="F2911" s="2"/>
      <c r="G2911" s="60">
        <v>1591</v>
      </c>
      <c r="H2911" s="72" t="str">
        <f t="shared" si="48"/>
        <v xml:space="preserve"> </v>
      </c>
      <c r="I2911" s="11">
        <v>78.064110622249999</v>
      </c>
      <c r="J2911" s="3">
        <v>15.399120050283001</v>
      </c>
      <c r="K2911" s="3">
        <v>5.5939660590819997</v>
      </c>
      <c r="L2911" s="8">
        <v>0.94280326838499995</v>
      </c>
    </row>
    <row r="2912" spans="3:12" x14ac:dyDescent="0.2">
      <c r="C2912" s="87"/>
      <c r="D2912" s="84"/>
      <c r="E2912" s="1" t="s">
        <v>41</v>
      </c>
      <c r="F2912" s="2"/>
      <c r="G2912" s="60">
        <v>151</v>
      </c>
      <c r="H2912" s="72" t="str">
        <f t="shared" si="48"/>
        <v xml:space="preserve"> </v>
      </c>
      <c r="I2912" s="11">
        <v>83.443708609271994</v>
      </c>
      <c r="J2912" s="3">
        <v>13.245033112583</v>
      </c>
      <c r="K2912" s="3">
        <v>3.311258278146</v>
      </c>
      <c r="L2912" s="14">
        <v>0</v>
      </c>
    </row>
    <row r="2913" spans="3:12" x14ac:dyDescent="0.2">
      <c r="C2913" s="87"/>
      <c r="D2913" s="84"/>
      <c r="E2913" s="1" t="s">
        <v>42</v>
      </c>
      <c r="F2913" s="2"/>
      <c r="G2913" s="60">
        <v>884</v>
      </c>
      <c r="H2913" s="72" t="str">
        <f t="shared" si="48"/>
        <v xml:space="preserve"> </v>
      </c>
      <c r="I2913" s="11">
        <v>74.095022624433994</v>
      </c>
      <c r="J2913" s="3">
        <v>14.705882352941</v>
      </c>
      <c r="K2913" s="3">
        <v>10.067873303167</v>
      </c>
      <c r="L2913" s="8">
        <v>1.131221719457</v>
      </c>
    </row>
    <row r="2914" spans="3:12" x14ac:dyDescent="0.2">
      <c r="C2914" s="87"/>
      <c r="D2914" s="84"/>
      <c r="E2914" s="1" t="s">
        <v>43</v>
      </c>
      <c r="F2914" s="2"/>
      <c r="G2914" s="60">
        <v>191</v>
      </c>
      <c r="H2914" s="72" t="str">
        <f t="shared" si="48"/>
        <v xml:space="preserve"> </v>
      </c>
      <c r="I2914" s="11">
        <v>67.539267015706997</v>
      </c>
      <c r="J2914" s="3">
        <v>15.706806282723001</v>
      </c>
      <c r="K2914" s="3">
        <v>16.230366492146999</v>
      </c>
      <c r="L2914" s="8">
        <v>0.52356020942399994</v>
      </c>
    </row>
    <row r="2915" spans="3:12" x14ac:dyDescent="0.2">
      <c r="C2915" s="87"/>
      <c r="D2915" s="84"/>
      <c r="E2915" s="1" t="s">
        <v>44</v>
      </c>
      <c r="F2915" s="2"/>
      <c r="G2915" s="60">
        <v>239</v>
      </c>
      <c r="H2915" s="72" t="str">
        <f t="shared" si="48"/>
        <v xml:space="preserve"> </v>
      </c>
      <c r="I2915" s="11">
        <v>70.292887029289005</v>
      </c>
      <c r="J2915" s="3">
        <v>17.154811715480999</v>
      </c>
      <c r="K2915" s="3">
        <v>10.460251046025</v>
      </c>
      <c r="L2915" s="8">
        <v>2.092050209205</v>
      </c>
    </row>
    <row r="2916" spans="3:12" x14ac:dyDescent="0.2">
      <c r="C2916" s="87"/>
      <c r="D2916" s="84"/>
      <c r="E2916" s="1" t="s">
        <v>45</v>
      </c>
      <c r="F2916" s="2"/>
      <c r="G2916" s="60">
        <v>58</v>
      </c>
      <c r="H2916" s="72" t="str">
        <f t="shared" si="48"/>
        <v xml:space="preserve"> </v>
      </c>
      <c r="I2916" s="11">
        <v>70.689655172414007</v>
      </c>
      <c r="J2916" s="3">
        <v>17.241379310345</v>
      </c>
      <c r="K2916" s="3">
        <v>10.344827586207</v>
      </c>
      <c r="L2916" s="8">
        <v>1.7241379310339999</v>
      </c>
    </row>
    <row r="2917" spans="3:12" x14ac:dyDescent="0.2">
      <c r="C2917" s="87"/>
      <c r="D2917" s="84"/>
      <c r="E2917" s="1" t="s">
        <v>46</v>
      </c>
      <c r="F2917" s="2"/>
      <c r="G2917" s="60">
        <v>32</v>
      </c>
      <c r="H2917" s="72" t="str">
        <f t="shared" si="48"/>
        <v>*</v>
      </c>
      <c r="I2917" s="11">
        <v>34.375</v>
      </c>
      <c r="J2917" s="3">
        <v>18.75</v>
      </c>
      <c r="K2917" s="3">
        <v>46.875</v>
      </c>
      <c r="L2917" s="14">
        <v>0</v>
      </c>
    </row>
    <row r="2918" spans="3:12" x14ac:dyDescent="0.2">
      <c r="C2918" s="87"/>
      <c r="D2918" s="84"/>
      <c r="E2918" s="1" t="s">
        <v>32</v>
      </c>
      <c r="F2918" s="2"/>
      <c r="G2918" s="60">
        <v>50</v>
      </c>
      <c r="H2918" s="72" t="str">
        <f t="shared" si="48"/>
        <v xml:space="preserve"> </v>
      </c>
      <c r="I2918" s="11">
        <v>74</v>
      </c>
      <c r="J2918" s="3">
        <v>8</v>
      </c>
      <c r="K2918" s="3">
        <v>16</v>
      </c>
      <c r="L2918" s="8">
        <v>2</v>
      </c>
    </row>
    <row r="2919" spans="3:12" ht="24" x14ac:dyDescent="0.2">
      <c r="C2919" s="88" t="s">
        <v>47</v>
      </c>
      <c r="D2919" s="83" t="s">
        <v>17</v>
      </c>
      <c r="E2919" s="6" t="s">
        <v>48</v>
      </c>
      <c r="F2919" s="5"/>
      <c r="G2919" s="59">
        <v>93</v>
      </c>
      <c r="H2919" s="71" t="str">
        <f t="shared" si="48"/>
        <v xml:space="preserve"> </v>
      </c>
      <c r="I2919" s="12">
        <v>70.967741935484</v>
      </c>
      <c r="J2919" s="4">
        <v>24.731182795698999</v>
      </c>
      <c r="K2919" s="4">
        <v>2.1505376344089999</v>
      </c>
      <c r="L2919" s="13">
        <v>2.1505376344089999</v>
      </c>
    </row>
    <row r="2920" spans="3:12" ht="24" x14ac:dyDescent="0.2">
      <c r="C2920" s="87"/>
      <c r="D2920" s="84"/>
      <c r="E2920" s="1" t="s">
        <v>49</v>
      </c>
      <c r="F2920" s="2"/>
      <c r="G2920" s="60">
        <v>143</v>
      </c>
      <c r="H2920" s="72" t="str">
        <f t="shared" si="48"/>
        <v xml:space="preserve"> </v>
      </c>
      <c r="I2920" s="11">
        <v>76.923076923077005</v>
      </c>
      <c r="J2920" s="3">
        <v>18.181818181817999</v>
      </c>
      <c r="K2920" s="3">
        <v>4.8951048951049998</v>
      </c>
      <c r="L2920" s="14">
        <v>0</v>
      </c>
    </row>
    <row r="2921" spans="3:12" x14ac:dyDescent="0.2">
      <c r="C2921" s="87"/>
      <c r="D2921" s="84"/>
      <c r="E2921" s="1" t="s">
        <v>50</v>
      </c>
      <c r="F2921" s="2"/>
      <c r="G2921" s="60">
        <v>148</v>
      </c>
      <c r="H2921" s="72" t="str">
        <f t="shared" si="48"/>
        <v xml:space="preserve"> </v>
      </c>
      <c r="I2921" s="11">
        <v>75.675675675676004</v>
      </c>
      <c r="J2921" s="3">
        <v>20.27027027027</v>
      </c>
      <c r="K2921" s="3">
        <v>3.3783783783780001</v>
      </c>
      <c r="L2921" s="8">
        <v>0.67567567567599995</v>
      </c>
    </row>
    <row r="2922" spans="3:12" x14ac:dyDescent="0.2">
      <c r="C2922" s="87"/>
      <c r="D2922" s="84"/>
      <c r="E2922" s="1" t="s">
        <v>51</v>
      </c>
      <c r="F2922" s="2"/>
      <c r="G2922" s="60">
        <v>198</v>
      </c>
      <c r="H2922" s="72" t="str">
        <f t="shared" si="48"/>
        <v xml:space="preserve"> </v>
      </c>
      <c r="I2922" s="11">
        <v>86.363636363636004</v>
      </c>
      <c r="J2922" s="3">
        <v>12.121212121212</v>
      </c>
      <c r="K2922" s="7">
        <v>0</v>
      </c>
      <c r="L2922" s="8">
        <v>1.5151515151520001</v>
      </c>
    </row>
    <row r="2923" spans="3:12" ht="24" x14ac:dyDescent="0.2">
      <c r="C2923" s="87"/>
      <c r="D2923" s="84"/>
      <c r="E2923" s="1" t="s">
        <v>52</v>
      </c>
      <c r="F2923" s="2"/>
      <c r="G2923" s="60">
        <v>318</v>
      </c>
      <c r="H2923" s="72" t="str">
        <f t="shared" si="48"/>
        <v xml:space="preserve"> </v>
      </c>
      <c r="I2923" s="11">
        <v>90.251572327044002</v>
      </c>
      <c r="J2923" s="3">
        <v>7.8616352201259998</v>
      </c>
      <c r="K2923" s="3">
        <v>1.2578616352200001</v>
      </c>
      <c r="L2923" s="8">
        <v>0.62893081761000003</v>
      </c>
    </row>
    <row r="2924" spans="3:12" ht="24" x14ac:dyDescent="0.2">
      <c r="C2924" s="87"/>
      <c r="D2924" s="84"/>
      <c r="E2924" s="1" t="s">
        <v>53</v>
      </c>
      <c r="F2924" s="2"/>
      <c r="G2924" s="60">
        <v>900</v>
      </c>
      <c r="H2924" s="72" t="str">
        <f t="shared" si="48"/>
        <v xml:space="preserve"> </v>
      </c>
      <c r="I2924" s="11">
        <v>82.888888888888999</v>
      </c>
      <c r="J2924" s="3">
        <v>14.222222222221999</v>
      </c>
      <c r="K2924" s="3">
        <v>2</v>
      </c>
      <c r="L2924" s="8">
        <v>0.88888888888899997</v>
      </c>
    </row>
    <row r="2925" spans="3:12" ht="24" x14ac:dyDescent="0.2">
      <c r="C2925" s="87"/>
      <c r="D2925" s="84"/>
      <c r="E2925" s="1" t="s">
        <v>54</v>
      </c>
      <c r="F2925" s="2"/>
      <c r="G2925" s="60">
        <v>1493</v>
      </c>
      <c r="H2925" s="72" t="str">
        <f t="shared" si="48"/>
        <v xml:space="preserve"> </v>
      </c>
      <c r="I2925" s="11">
        <v>75.217682518418997</v>
      </c>
      <c r="J2925" s="3">
        <v>11.989283322169999</v>
      </c>
      <c r="K2925" s="3">
        <v>11.721366376422999</v>
      </c>
      <c r="L2925" s="8">
        <v>1.0716677829870001</v>
      </c>
    </row>
    <row r="2926" spans="3:12" x14ac:dyDescent="0.2">
      <c r="C2926" s="87"/>
      <c r="D2926" s="84"/>
      <c r="E2926" s="1" t="s">
        <v>32</v>
      </c>
      <c r="F2926" s="2"/>
      <c r="G2926" s="60">
        <v>42</v>
      </c>
      <c r="H2926" s="72" t="str">
        <f t="shared" si="48"/>
        <v>*</v>
      </c>
      <c r="I2926" s="11">
        <v>64.285714285713993</v>
      </c>
      <c r="J2926" s="3">
        <v>16.666666666666998</v>
      </c>
      <c r="K2926" s="3">
        <v>11.904761904761999</v>
      </c>
      <c r="L2926" s="8">
        <v>7.1428571428570002</v>
      </c>
    </row>
    <row r="2927" spans="3:12" ht="24" x14ac:dyDescent="0.2">
      <c r="C2927" s="88" t="s">
        <v>55</v>
      </c>
      <c r="D2927" s="83" t="s">
        <v>17</v>
      </c>
      <c r="E2927" s="6" t="s">
        <v>48</v>
      </c>
      <c r="F2927" s="5"/>
      <c r="G2927" s="59">
        <v>118</v>
      </c>
      <c r="H2927" s="71" t="str">
        <f t="shared" si="48"/>
        <v xml:space="preserve"> </v>
      </c>
      <c r="I2927" s="12">
        <v>62.711864406780002</v>
      </c>
      <c r="J2927" s="4">
        <v>18.644067796609999</v>
      </c>
      <c r="K2927" s="4">
        <v>16.101694915254001</v>
      </c>
      <c r="L2927" s="13">
        <v>2.542372881356</v>
      </c>
    </row>
    <row r="2928" spans="3:12" ht="24" x14ac:dyDescent="0.2">
      <c r="C2928" s="87"/>
      <c r="D2928" s="84"/>
      <c r="E2928" s="1" t="s">
        <v>49</v>
      </c>
      <c r="F2928" s="2"/>
      <c r="G2928" s="60">
        <v>262</v>
      </c>
      <c r="H2928" s="72" t="str">
        <f t="shared" si="48"/>
        <v xml:space="preserve"> </v>
      </c>
      <c r="I2928" s="11">
        <v>71.755725190839996</v>
      </c>
      <c r="J2928" s="3">
        <v>15.267175572518999</v>
      </c>
      <c r="K2928" s="3">
        <v>11.832061068702</v>
      </c>
      <c r="L2928" s="8">
        <v>1.145038167939</v>
      </c>
    </row>
    <row r="2929" spans="3:12" x14ac:dyDescent="0.2">
      <c r="C2929" s="87"/>
      <c r="D2929" s="84"/>
      <c r="E2929" s="1" t="s">
        <v>50</v>
      </c>
      <c r="F2929" s="2"/>
      <c r="G2929" s="60">
        <v>486</v>
      </c>
      <c r="H2929" s="72" t="str">
        <f t="shared" si="48"/>
        <v xml:space="preserve"> </v>
      </c>
      <c r="I2929" s="11">
        <v>74.074074074074005</v>
      </c>
      <c r="J2929" s="3">
        <v>19.135802469135999</v>
      </c>
      <c r="K2929" s="3">
        <v>5.5555555555560003</v>
      </c>
      <c r="L2929" s="8">
        <v>1.2345679012349999</v>
      </c>
    </row>
    <row r="2930" spans="3:12" x14ac:dyDescent="0.2">
      <c r="C2930" s="87"/>
      <c r="D2930" s="84"/>
      <c r="E2930" s="1" t="s">
        <v>51</v>
      </c>
      <c r="F2930" s="2"/>
      <c r="G2930" s="60">
        <v>888</v>
      </c>
      <c r="H2930" s="72" t="str">
        <f t="shared" ref="H2930:H2977" si="49">IF(G2930&lt;49,"*"," ")</f>
        <v xml:space="preserve"> </v>
      </c>
      <c r="I2930" s="11">
        <v>82.657657657658007</v>
      </c>
      <c r="J2930" s="3">
        <v>12.274774774775</v>
      </c>
      <c r="K2930" s="3">
        <v>4.7297297297299998</v>
      </c>
      <c r="L2930" s="8">
        <v>0.33783783783799998</v>
      </c>
    </row>
    <row r="2931" spans="3:12" ht="24" x14ac:dyDescent="0.2">
      <c r="C2931" s="87"/>
      <c r="D2931" s="84"/>
      <c r="E2931" s="1" t="s">
        <v>52</v>
      </c>
      <c r="F2931" s="2"/>
      <c r="G2931" s="60">
        <v>323</v>
      </c>
      <c r="H2931" s="72" t="str">
        <f t="shared" si="49"/>
        <v xml:space="preserve"> </v>
      </c>
      <c r="I2931" s="11">
        <v>87.925696594426995</v>
      </c>
      <c r="J2931" s="3">
        <v>5.2631578947369997</v>
      </c>
      <c r="K2931" s="3">
        <v>6.1919504643960002</v>
      </c>
      <c r="L2931" s="8">
        <v>0.61919504644000001</v>
      </c>
    </row>
    <row r="2932" spans="3:12" x14ac:dyDescent="0.2">
      <c r="C2932" s="87"/>
      <c r="D2932" s="84"/>
      <c r="E2932" s="1" t="s">
        <v>56</v>
      </c>
      <c r="F2932" s="2"/>
      <c r="G2932" s="60">
        <v>275</v>
      </c>
      <c r="H2932" s="72" t="str">
        <f t="shared" si="49"/>
        <v xml:space="preserve"> </v>
      </c>
      <c r="I2932" s="11">
        <v>76.363636363636004</v>
      </c>
      <c r="J2932" s="3">
        <v>7.2727272727269998</v>
      </c>
      <c r="K2932" s="3">
        <v>15.272727272727</v>
      </c>
      <c r="L2932" s="8">
        <v>1.090909090909</v>
      </c>
    </row>
    <row r="2933" spans="3:12" x14ac:dyDescent="0.2">
      <c r="C2933" s="87"/>
      <c r="D2933" s="84"/>
      <c r="E2933" s="1" t="s">
        <v>57</v>
      </c>
      <c r="F2933" s="2"/>
      <c r="G2933" s="60">
        <v>32</v>
      </c>
      <c r="H2933" s="72" t="str">
        <f t="shared" si="49"/>
        <v>*</v>
      </c>
      <c r="I2933" s="11">
        <v>53.125</v>
      </c>
      <c r="J2933" s="3">
        <v>15.625</v>
      </c>
      <c r="K2933" s="3">
        <v>21.875</v>
      </c>
      <c r="L2933" s="8">
        <v>9.375</v>
      </c>
    </row>
    <row r="2934" spans="3:12" x14ac:dyDescent="0.2">
      <c r="C2934" s="87"/>
      <c r="D2934" s="84"/>
      <c r="E2934" s="1" t="s">
        <v>32</v>
      </c>
      <c r="F2934" s="2"/>
      <c r="G2934" s="60">
        <v>51</v>
      </c>
      <c r="H2934" s="72" t="str">
        <f t="shared" si="49"/>
        <v xml:space="preserve"> </v>
      </c>
      <c r="I2934" s="11">
        <v>56.862745098038999</v>
      </c>
      <c r="J2934" s="3">
        <v>15.686274509804001</v>
      </c>
      <c r="K2934" s="3">
        <v>19.607843137254999</v>
      </c>
      <c r="L2934" s="8">
        <v>7.8431372549020004</v>
      </c>
    </row>
    <row r="2935" spans="3:12" x14ac:dyDescent="0.2">
      <c r="C2935" s="88" t="s">
        <v>58</v>
      </c>
      <c r="D2935" s="83" t="s">
        <v>17</v>
      </c>
      <c r="E2935" s="6" t="s">
        <v>59</v>
      </c>
      <c r="F2935" s="5"/>
      <c r="G2935" s="59">
        <v>1814</v>
      </c>
      <c r="H2935" s="71" t="str">
        <f t="shared" si="49"/>
        <v xml:space="preserve"> </v>
      </c>
      <c r="I2935" s="12">
        <v>77.232635060638998</v>
      </c>
      <c r="J2935" s="4">
        <v>13.561190738699</v>
      </c>
      <c r="K2935" s="4">
        <v>8.1036383682469992</v>
      </c>
      <c r="L2935" s="13">
        <v>1.1025358324150001</v>
      </c>
    </row>
    <row r="2936" spans="3:12" ht="24" x14ac:dyDescent="0.2">
      <c r="C2936" s="87"/>
      <c r="D2936" s="84"/>
      <c r="E2936" s="1" t="s">
        <v>60</v>
      </c>
      <c r="F2936" s="2"/>
      <c r="G2936" s="60">
        <v>307</v>
      </c>
      <c r="H2936" s="72" t="str">
        <f t="shared" si="49"/>
        <v xml:space="preserve"> </v>
      </c>
      <c r="I2936" s="11">
        <v>85.016286644950995</v>
      </c>
      <c r="J2936" s="3">
        <v>11.074918566775001</v>
      </c>
      <c r="K2936" s="3">
        <v>3.2573289902279998</v>
      </c>
      <c r="L2936" s="8">
        <v>0.65146579804600002</v>
      </c>
    </row>
    <row r="2937" spans="3:12" x14ac:dyDescent="0.2">
      <c r="C2937" s="87"/>
      <c r="D2937" s="84"/>
      <c r="E2937" s="1" t="s">
        <v>61</v>
      </c>
      <c r="F2937" s="2"/>
      <c r="G2937" s="60">
        <v>49</v>
      </c>
      <c r="H2937" s="72" t="s">
        <v>678</v>
      </c>
      <c r="I2937" s="11">
        <v>73.469387755102005</v>
      </c>
      <c r="J2937" s="3">
        <v>10.204081632653001</v>
      </c>
      <c r="K2937" s="3">
        <v>14.285714285714</v>
      </c>
      <c r="L2937" s="8">
        <v>2.040816326531</v>
      </c>
    </row>
    <row r="2938" spans="3:12" ht="36" x14ac:dyDescent="0.2">
      <c r="C2938" s="87"/>
      <c r="D2938" s="84"/>
      <c r="E2938" s="1" t="s">
        <v>62</v>
      </c>
      <c r="F2938" s="2"/>
      <c r="G2938" s="60">
        <v>211</v>
      </c>
      <c r="H2938" s="72" t="str">
        <f t="shared" si="49"/>
        <v xml:space="preserve"> </v>
      </c>
      <c r="I2938" s="11">
        <v>83.886255924170996</v>
      </c>
      <c r="J2938" s="3">
        <v>9.0047393364929995</v>
      </c>
      <c r="K2938" s="3">
        <v>5.6872037914689999</v>
      </c>
      <c r="L2938" s="8">
        <v>1.421800947867</v>
      </c>
    </row>
    <row r="2939" spans="3:12" ht="24" x14ac:dyDescent="0.2">
      <c r="C2939" s="87"/>
      <c r="D2939" s="84"/>
      <c r="E2939" s="1" t="s">
        <v>63</v>
      </c>
      <c r="F2939" s="2"/>
      <c r="G2939" s="60">
        <v>8</v>
      </c>
      <c r="H2939" s="72" t="str">
        <f t="shared" si="49"/>
        <v>*</v>
      </c>
      <c r="I2939" s="11">
        <v>75</v>
      </c>
      <c r="J2939" s="3">
        <v>25</v>
      </c>
      <c r="K2939" s="7">
        <v>0</v>
      </c>
      <c r="L2939" s="14">
        <v>0</v>
      </c>
    </row>
    <row r="2940" spans="3:12" x14ac:dyDescent="0.2">
      <c r="C2940" s="87"/>
      <c r="D2940" s="84"/>
      <c r="E2940" s="1" t="s">
        <v>64</v>
      </c>
      <c r="F2940" s="2"/>
      <c r="G2940" s="60">
        <v>24</v>
      </c>
      <c r="H2940" s="72" t="str">
        <f t="shared" si="49"/>
        <v>*</v>
      </c>
      <c r="I2940" s="11">
        <v>12.5</v>
      </c>
      <c r="J2940" s="3">
        <v>12.5</v>
      </c>
      <c r="K2940" s="3">
        <v>70.833333333333002</v>
      </c>
      <c r="L2940" s="8">
        <v>4.166666666667</v>
      </c>
    </row>
    <row r="2941" spans="3:12" x14ac:dyDescent="0.2">
      <c r="C2941" s="87"/>
      <c r="D2941" s="84"/>
      <c r="E2941" s="1" t="s">
        <v>46</v>
      </c>
      <c r="F2941" s="2"/>
      <c r="G2941" s="60">
        <v>17</v>
      </c>
      <c r="H2941" s="72" t="str">
        <f t="shared" si="49"/>
        <v>*</v>
      </c>
      <c r="I2941" s="11">
        <v>58.823529411765001</v>
      </c>
      <c r="J2941" s="3">
        <v>17.647058823529001</v>
      </c>
      <c r="K2941" s="3">
        <v>23.529411764706001</v>
      </c>
      <c r="L2941" s="14">
        <v>0</v>
      </c>
    </row>
    <row r="2942" spans="3:12" x14ac:dyDescent="0.2">
      <c r="C2942" s="87"/>
      <c r="D2942" s="84"/>
      <c r="E2942" s="1" t="s">
        <v>32</v>
      </c>
      <c r="F2942" s="2"/>
      <c r="G2942" s="60">
        <v>5</v>
      </c>
      <c r="H2942" s="72" t="str">
        <f t="shared" si="49"/>
        <v>*</v>
      </c>
      <c r="I2942" s="11">
        <v>40</v>
      </c>
      <c r="J2942" s="3">
        <v>40</v>
      </c>
      <c r="K2942" s="3">
        <v>20</v>
      </c>
      <c r="L2942" s="14">
        <v>0</v>
      </c>
    </row>
    <row r="2943" spans="3:12" x14ac:dyDescent="0.2">
      <c r="C2943" s="87"/>
      <c r="D2943" s="84"/>
      <c r="E2943" s="1" t="s">
        <v>65</v>
      </c>
      <c r="F2943" s="2"/>
      <c r="G2943" s="60">
        <v>2121</v>
      </c>
      <c r="H2943" s="72" t="str">
        <f t="shared" si="49"/>
        <v xml:space="preserve"> </v>
      </c>
      <c r="I2943" s="11">
        <v>78.359264497878002</v>
      </c>
      <c r="J2943" s="3">
        <v>13.201320132013</v>
      </c>
      <c r="K2943" s="3">
        <v>7.4021687883069998</v>
      </c>
      <c r="L2943" s="8">
        <v>1.0372465818009999</v>
      </c>
    </row>
    <row r="2944" spans="3:12" x14ac:dyDescent="0.2">
      <c r="C2944" s="87"/>
      <c r="D2944" s="84"/>
      <c r="E2944" s="1" t="s">
        <v>66</v>
      </c>
      <c r="F2944" s="2"/>
      <c r="G2944" s="60">
        <v>260</v>
      </c>
      <c r="H2944" s="72" t="str">
        <f t="shared" si="49"/>
        <v xml:space="preserve"> </v>
      </c>
      <c r="I2944" s="11">
        <v>81.923076923077005</v>
      </c>
      <c r="J2944" s="3">
        <v>9.2307692307690008</v>
      </c>
      <c r="K2944" s="3">
        <v>7.3076923076920002</v>
      </c>
      <c r="L2944" s="8">
        <v>1.538461538462</v>
      </c>
    </row>
    <row r="2945" spans="3:12" ht="24" x14ac:dyDescent="0.2">
      <c r="C2945" s="88" t="s">
        <v>67</v>
      </c>
      <c r="D2945" s="83" t="s">
        <v>17</v>
      </c>
      <c r="E2945" s="6" t="s">
        <v>68</v>
      </c>
      <c r="F2945" s="5"/>
      <c r="G2945" s="59">
        <v>303</v>
      </c>
      <c r="H2945" s="71" t="str">
        <f t="shared" si="49"/>
        <v xml:space="preserve"> </v>
      </c>
      <c r="I2945" s="12">
        <v>81.518151815181994</v>
      </c>
      <c r="J2945" s="4">
        <v>10.891089108911</v>
      </c>
      <c r="K2945" s="4">
        <v>6.6006600660070003</v>
      </c>
      <c r="L2945" s="13">
        <v>0.99009900990099997</v>
      </c>
    </row>
    <row r="2946" spans="3:12" ht="36" x14ac:dyDescent="0.2">
      <c r="C2946" s="87"/>
      <c r="D2946" s="84"/>
      <c r="E2946" s="1" t="s">
        <v>69</v>
      </c>
      <c r="F2946" s="2"/>
      <c r="G2946" s="60">
        <v>1347</v>
      </c>
      <c r="H2946" s="72" t="str">
        <f t="shared" si="49"/>
        <v xml:space="preserve"> </v>
      </c>
      <c r="I2946" s="11">
        <v>78.841870824053004</v>
      </c>
      <c r="J2946" s="3">
        <v>13.140311804009</v>
      </c>
      <c r="K2946" s="3">
        <v>7.3496659242759996</v>
      </c>
      <c r="L2946" s="8">
        <v>0.66815144766099999</v>
      </c>
    </row>
    <row r="2947" spans="3:12" ht="24" x14ac:dyDescent="0.2">
      <c r="C2947" s="87"/>
      <c r="D2947" s="84"/>
      <c r="E2947" s="1" t="s">
        <v>70</v>
      </c>
      <c r="F2947" s="2"/>
      <c r="G2947" s="60">
        <v>596</v>
      </c>
      <c r="H2947" s="72" t="str">
        <f t="shared" si="49"/>
        <v xml:space="preserve"> </v>
      </c>
      <c r="I2947" s="11">
        <v>76.845637583892994</v>
      </c>
      <c r="J2947" s="3">
        <v>12.751677852348999</v>
      </c>
      <c r="K2947" s="3">
        <v>8.2214765100669993</v>
      </c>
      <c r="L2947" s="8">
        <v>2.1812080536909999</v>
      </c>
    </row>
    <row r="2948" spans="3:12" ht="24" x14ac:dyDescent="0.2">
      <c r="C2948" s="87"/>
      <c r="D2948" s="84"/>
      <c r="E2948" s="1" t="s">
        <v>71</v>
      </c>
      <c r="F2948" s="2"/>
      <c r="G2948" s="60">
        <v>181</v>
      </c>
      <c r="H2948" s="72" t="str">
        <f t="shared" si="49"/>
        <v xml:space="preserve"> </v>
      </c>
      <c r="I2948" s="11">
        <v>70.165745856353993</v>
      </c>
      <c r="J2948" s="3">
        <v>13.812154696133</v>
      </c>
      <c r="K2948" s="3">
        <v>14.917127071823</v>
      </c>
      <c r="L2948" s="8">
        <v>1.1049723756909999</v>
      </c>
    </row>
    <row r="2949" spans="3:12" x14ac:dyDescent="0.2">
      <c r="C2949" s="87"/>
      <c r="D2949" s="84"/>
      <c r="E2949" s="1" t="s">
        <v>32</v>
      </c>
      <c r="F2949" s="2"/>
      <c r="G2949" s="60">
        <v>8</v>
      </c>
      <c r="H2949" s="72" t="str">
        <f t="shared" si="49"/>
        <v>*</v>
      </c>
      <c r="I2949" s="11">
        <v>25</v>
      </c>
      <c r="J2949" s="3">
        <v>37.5</v>
      </c>
      <c r="K2949" s="3">
        <v>37.5</v>
      </c>
      <c r="L2949" s="14">
        <v>0</v>
      </c>
    </row>
    <row r="2950" spans="3:12" ht="24" x14ac:dyDescent="0.2">
      <c r="C2950" s="88" t="s">
        <v>72</v>
      </c>
      <c r="D2950" s="83" t="s">
        <v>17</v>
      </c>
      <c r="E2950" s="6" t="s">
        <v>73</v>
      </c>
      <c r="F2950" s="5"/>
      <c r="G2950" s="59">
        <v>52</v>
      </c>
      <c r="H2950" s="71" t="str">
        <f t="shared" si="49"/>
        <v xml:space="preserve"> </v>
      </c>
      <c r="I2950" s="12">
        <v>73.076923076922995</v>
      </c>
      <c r="J2950" s="4">
        <v>11.538461538462</v>
      </c>
      <c r="K2950" s="4">
        <v>11.538461538462</v>
      </c>
      <c r="L2950" s="13">
        <v>3.8461538461539999</v>
      </c>
    </row>
    <row r="2951" spans="3:12" ht="36" x14ac:dyDescent="0.2">
      <c r="C2951" s="87"/>
      <c r="D2951" s="84"/>
      <c r="E2951" s="1" t="s">
        <v>74</v>
      </c>
      <c r="F2951" s="2"/>
      <c r="G2951" s="60">
        <v>186</v>
      </c>
      <c r="H2951" s="72" t="str">
        <f t="shared" si="49"/>
        <v xml:space="preserve"> </v>
      </c>
      <c r="I2951" s="11">
        <v>66.129032258064996</v>
      </c>
      <c r="J2951" s="3">
        <v>9.1397849462370004</v>
      </c>
      <c r="K2951" s="3">
        <v>22.580645161290001</v>
      </c>
      <c r="L2951" s="8">
        <v>2.1505376344089999</v>
      </c>
    </row>
    <row r="2952" spans="3:12" ht="36" x14ac:dyDescent="0.2">
      <c r="C2952" s="87"/>
      <c r="D2952" s="84"/>
      <c r="E2952" s="1" t="s">
        <v>75</v>
      </c>
      <c r="F2952" s="2"/>
      <c r="G2952" s="60">
        <v>336</v>
      </c>
      <c r="H2952" s="72" t="str">
        <f t="shared" si="49"/>
        <v xml:space="preserve"> </v>
      </c>
      <c r="I2952" s="11">
        <v>77.678571428571004</v>
      </c>
      <c r="J2952" s="3">
        <v>9.8214285714289993</v>
      </c>
      <c r="K2952" s="3">
        <v>11.309523809524</v>
      </c>
      <c r="L2952" s="8">
        <v>1.190476190476</v>
      </c>
    </row>
    <row r="2953" spans="3:12" ht="36" x14ac:dyDescent="0.2">
      <c r="C2953" s="87"/>
      <c r="D2953" s="84"/>
      <c r="E2953" s="1" t="s">
        <v>76</v>
      </c>
      <c r="F2953" s="2"/>
      <c r="G2953" s="60">
        <v>411</v>
      </c>
      <c r="H2953" s="72" t="str">
        <f t="shared" si="49"/>
        <v xml:space="preserve"> </v>
      </c>
      <c r="I2953" s="11">
        <v>75.669099756690997</v>
      </c>
      <c r="J2953" s="3">
        <v>13.38199513382</v>
      </c>
      <c r="K2953" s="3">
        <v>9.9756690997570008</v>
      </c>
      <c r="L2953" s="8">
        <v>0.97323600973199997</v>
      </c>
    </row>
    <row r="2954" spans="3:12" ht="36" x14ac:dyDescent="0.2">
      <c r="C2954" s="87"/>
      <c r="D2954" s="84"/>
      <c r="E2954" s="1" t="s">
        <v>77</v>
      </c>
      <c r="F2954" s="2"/>
      <c r="G2954" s="60">
        <v>425</v>
      </c>
      <c r="H2954" s="72" t="str">
        <f t="shared" si="49"/>
        <v xml:space="preserve"> </v>
      </c>
      <c r="I2954" s="11">
        <v>80</v>
      </c>
      <c r="J2954" s="3">
        <v>13.176470588235</v>
      </c>
      <c r="K2954" s="3">
        <v>5.8823529411760003</v>
      </c>
      <c r="L2954" s="8">
        <v>0.94117647058800002</v>
      </c>
    </row>
    <row r="2955" spans="3:12" ht="36" x14ac:dyDescent="0.2">
      <c r="C2955" s="87"/>
      <c r="D2955" s="84"/>
      <c r="E2955" s="1" t="s">
        <v>78</v>
      </c>
      <c r="F2955" s="2"/>
      <c r="G2955" s="60">
        <v>328</v>
      </c>
      <c r="H2955" s="72" t="str">
        <f t="shared" si="49"/>
        <v xml:space="preserve"> </v>
      </c>
      <c r="I2955" s="11">
        <v>81.707317073170998</v>
      </c>
      <c r="J2955" s="3">
        <v>13.109756097561</v>
      </c>
      <c r="K2955" s="3">
        <v>4.5731707317070001</v>
      </c>
      <c r="L2955" s="8">
        <v>0.60975609756100002</v>
      </c>
    </row>
    <row r="2956" spans="3:12" ht="36" x14ac:dyDescent="0.2">
      <c r="C2956" s="87"/>
      <c r="D2956" s="84"/>
      <c r="E2956" s="1" t="s">
        <v>79</v>
      </c>
      <c r="F2956" s="2"/>
      <c r="G2956" s="60">
        <v>294</v>
      </c>
      <c r="H2956" s="72" t="str">
        <f t="shared" si="49"/>
        <v xml:space="preserve"> </v>
      </c>
      <c r="I2956" s="11">
        <v>82.993197278912007</v>
      </c>
      <c r="J2956" s="3">
        <v>14.625850340135999</v>
      </c>
      <c r="K2956" s="3">
        <v>1.360544217687</v>
      </c>
      <c r="L2956" s="8">
        <v>1.0204081632649999</v>
      </c>
    </row>
    <row r="2957" spans="3:12" ht="36" x14ac:dyDescent="0.2">
      <c r="C2957" s="87"/>
      <c r="D2957" s="84"/>
      <c r="E2957" s="1" t="s">
        <v>80</v>
      </c>
      <c r="F2957" s="2"/>
      <c r="G2957" s="60">
        <v>194</v>
      </c>
      <c r="H2957" s="72" t="str">
        <f t="shared" si="49"/>
        <v xml:space="preserve"> </v>
      </c>
      <c r="I2957" s="11">
        <v>81.443298969072004</v>
      </c>
      <c r="J2957" s="3">
        <v>14.948453608247</v>
      </c>
      <c r="K2957" s="3">
        <v>2.5773195876289998</v>
      </c>
      <c r="L2957" s="8">
        <v>1.0309278350519999</v>
      </c>
    </row>
    <row r="2958" spans="3:12" ht="36" x14ac:dyDescent="0.2">
      <c r="C2958" s="87"/>
      <c r="D2958" s="84"/>
      <c r="E2958" s="1" t="s">
        <v>81</v>
      </c>
      <c r="F2958" s="2"/>
      <c r="G2958" s="60">
        <v>50</v>
      </c>
      <c r="H2958" s="72" t="str">
        <f t="shared" si="49"/>
        <v xml:space="preserve"> </v>
      </c>
      <c r="I2958" s="11">
        <v>86</v>
      </c>
      <c r="J2958" s="3">
        <v>10</v>
      </c>
      <c r="K2958" s="3">
        <v>4</v>
      </c>
      <c r="L2958" s="14">
        <v>0</v>
      </c>
    </row>
    <row r="2959" spans="3:12" ht="24" x14ac:dyDescent="0.2">
      <c r="C2959" s="87"/>
      <c r="D2959" s="84"/>
      <c r="E2959" s="1" t="s">
        <v>82</v>
      </c>
      <c r="F2959" s="2"/>
      <c r="G2959" s="60">
        <v>48</v>
      </c>
      <c r="H2959" s="72" t="str">
        <f t="shared" si="49"/>
        <v>*</v>
      </c>
      <c r="I2959" s="11">
        <v>72.916666666666998</v>
      </c>
      <c r="J2959" s="3">
        <v>25</v>
      </c>
      <c r="K2959" s="3">
        <v>2.083333333333</v>
      </c>
      <c r="L2959" s="14">
        <v>0</v>
      </c>
    </row>
    <row r="2960" spans="3:12" x14ac:dyDescent="0.2">
      <c r="C2960" s="87"/>
      <c r="D2960" s="84"/>
      <c r="E2960" s="1" t="s">
        <v>83</v>
      </c>
      <c r="F2960" s="2"/>
      <c r="G2960" s="60">
        <v>46</v>
      </c>
      <c r="H2960" s="72" t="str">
        <f t="shared" si="49"/>
        <v>*</v>
      </c>
      <c r="I2960" s="11">
        <v>67.391304347825994</v>
      </c>
      <c r="J2960" s="3">
        <v>10.869565217390999</v>
      </c>
      <c r="K2960" s="3">
        <v>17.391304347826001</v>
      </c>
      <c r="L2960" s="8">
        <v>4.3478260869570002</v>
      </c>
    </row>
    <row r="2961" spans="3:12" x14ac:dyDescent="0.2">
      <c r="C2961" s="87"/>
      <c r="D2961" s="84"/>
      <c r="E2961" s="1" t="s">
        <v>32</v>
      </c>
      <c r="F2961" s="2"/>
      <c r="G2961" s="60">
        <v>65</v>
      </c>
      <c r="H2961" s="72" t="str">
        <f t="shared" si="49"/>
        <v xml:space="preserve"> </v>
      </c>
      <c r="I2961" s="11">
        <v>67.692307692308006</v>
      </c>
      <c r="J2961" s="3">
        <v>15.384615384615</v>
      </c>
      <c r="K2961" s="3">
        <v>16.923076923077002</v>
      </c>
      <c r="L2961" s="14">
        <v>0</v>
      </c>
    </row>
    <row r="2962" spans="3:12" x14ac:dyDescent="0.2">
      <c r="C2962" s="88" t="s">
        <v>84</v>
      </c>
      <c r="D2962" s="83" t="s">
        <v>17</v>
      </c>
      <c r="E2962" s="6" t="s">
        <v>85</v>
      </c>
      <c r="F2962" s="5"/>
      <c r="G2962" s="59">
        <v>315</v>
      </c>
      <c r="H2962" s="71" t="str">
        <f t="shared" si="49"/>
        <v xml:space="preserve"> </v>
      </c>
      <c r="I2962" s="12">
        <v>85.396825396824994</v>
      </c>
      <c r="J2962" s="4">
        <v>12.380952380951999</v>
      </c>
      <c r="K2962" s="4">
        <v>2.2222222222219998</v>
      </c>
      <c r="L2962" s="27">
        <v>0</v>
      </c>
    </row>
    <row r="2963" spans="3:12" x14ac:dyDescent="0.2">
      <c r="C2963" s="87"/>
      <c r="D2963" s="84"/>
      <c r="E2963" s="1" t="s">
        <v>86</v>
      </c>
      <c r="F2963" s="2"/>
      <c r="G2963" s="60">
        <v>493</v>
      </c>
      <c r="H2963" s="72" t="str">
        <f t="shared" si="49"/>
        <v xml:space="preserve"> </v>
      </c>
      <c r="I2963" s="11">
        <v>86.004056795132001</v>
      </c>
      <c r="J2963" s="3">
        <v>9.9391480730220003</v>
      </c>
      <c r="K2963" s="3">
        <v>3.042596348884</v>
      </c>
      <c r="L2963" s="8">
        <v>1.014198782961</v>
      </c>
    </row>
    <row r="2964" spans="3:12" x14ac:dyDescent="0.2">
      <c r="C2964" s="87"/>
      <c r="D2964" s="84"/>
      <c r="E2964" s="1" t="s">
        <v>87</v>
      </c>
      <c r="F2964" s="2"/>
      <c r="G2964" s="60">
        <v>981</v>
      </c>
      <c r="H2964" s="72" t="str">
        <f t="shared" si="49"/>
        <v xml:space="preserve"> </v>
      </c>
      <c r="I2964" s="11">
        <v>78.899082568807003</v>
      </c>
      <c r="J2964" s="3">
        <v>14.984709480122</v>
      </c>
      <c r="K2964" s="3">
        <v>5.1987767584100002</v>
      </c>
      <c r="L2964" s="8">
        <v>0.91743119266100004</v>
      </c>
    </row>
    <row r="2965" spans="3:12" x14ac:dyDescent="0.2">
      <c r="C2965" s="87"/>
      <c r="D2965" s="84"/>
      <c r="E2965" s="1" t="s">
        <v>88</v>
      </c>
      <c r="F2965" s="2"/>
      <c r="G2965" s="60">
        <v>525</v>
      </c>
      <c r="H2965" s="72" t="str">
        <f t="shared" si="49"/>
        <v xml:space="preserve"> </v>
      </c>
      <c r="I2965" s="11">
        <v>71.809523809523995</v>
      </c>
      <c r="J2965" s="3">
        <v>12.380952380951999</v>
      </c>
      <c r="K2965" s="3">
        <v>13.714285714286</v>
      </c>
      <c r="L2965" s="8">
        <v>2.0952380952379999</v>
      </c>
    </row>
    <row r="2966" spans="3:12" x14ac:dyDescent="0.2">
      <c r="C2966" s="87"/>
      <c r="D2966" s="84"/>
      <c r="E2966" s="1" t="s">
        <v>89</v>
      </c>
      <c r="F2966" s="2"/>
      <c r="G2966" s="60">
        <v>113</v>
      </c>
      <c r="H2966" s="72" t="str">
        <f t="shared" si="49"/>
        <v xml:space="preserve"> </v>
      </c>
      <c r="I2966" s="11">
        <v>41.592920353982002</v>
      </c>
      <c r="J2966" s="3">
        <v>11.504424778761001</v>
      </c>
      <c r="K2966" s="3">
        <v>45.132743362832002</v>
      </c>
      <c r="L2966" s="8">
        <v>1.769911504425</v>
      </c>
    </row>
    <row r="2967" spans="3:12" x14ac:dyDescent="0.2">
      <c r="C2967" s="87"/>
      <c r="D2967" s="84"/>
      <c r="E2967" s="1" t="s">
        <v>32</v>
      </c>
      <c r="F2967" s="2"/>
      <c r="G2967" s="60">
        <v>8</v>
      </c>
      <c r="H2967" s="72" t="str">
        <f t="shared" si="49"/>
        <v>*</v>
      </c>
      <c r="I2967" s="11">
        <v>62.5</v>
      </c>
      <c r="J2967" s="3">
        <v>12.5</v>
      </c>
      <c r="K2967" s="3">
        <v>25</v>
      </c>
      <c r="L2967" s="14">
        <v>0</v>
      </c>
    </row>
    <row r="2968" spans="3:12" ht="24" x14ac:dyDescent="0.2">
      <c r="C2968" s="88" t="s">
        <v>90</v>
      </c>
      <c r="D2968" s="83" t="s">
        <v>17</v>
      </c>
      <c r="E2968" s="6" t="s">
        <v>91</v>
      </c>
      <c r="F2968" s="5"/>
      <c r="G2968" s="59">
        <v>608</v>
      </c>
      <c r="H2968" s="71" t="str">
        <f t="shared" si="49"/>
        <v xml:space="preserve"> </v>
      </c>
      <c r="I2968" s="12">
        <v>78.289473684211004</v>
      </c>
      <c r="J2968" s="4">
        <v>12.171052631579</v>
      </c>
      <c r="K2968" s="4">
        <v>8.0592105263160008</v>
      </c>
      <c r="L2968" s="13">
        <v>1.4802631578950001</v>
      </c>
    </row>
    <row r="2969" spans="3:12" ht="24" x14ac:dyDescent="0.2">
      <c r="C2969" s="87"/>
      <c r="D2969" s="84"/>
      <c r="E2969" s="1" t="s">
        <v>92</v>
      </c>
      <c r="F2969" s="2"/>
      <c r="G2969" s="60">
        <v>1036</v>
      </c>
      <c r="H2969" s="72" t="str">
        <f t="shared" si="49"/>
        <v xml:space="preserve"> </v>
      </c>
      <c r="I2969" s="11">
        <v>77.702702702702993</v>
      </c>
      <c r="J2969" s="3">
        <v>13.803088803089</v>
      </c>
      <c r="K2969" s="3">
        <v>7.4324324324319999</v>
      </c>
      <c r="L2969" s="8">
        <v>1.0617760617759999</v>
      </c>
    </row>
    <row r="2970" spans="3:12" ht="24" x14ac:dyDescent="0.2">
      <c r="C2970" s="87"/>
      <c r="D2970" s="84"/>
      <c r="E2970" s="1" t="s">
        <v>93</v>
      </c>
      <c r="F2970" s="2"/>
      <c r="G2970" s="60">
        <v>567</v>
      </c>
      <c r="H2970" s="72" t="str">
        <f t="shared" si="49"/>
        <v xml:space="preserve"> </v>
      </c>
      <c r="I2970" s="11">
        <v>78.130511463844996</v>
      </c>
      <c r="J2970" s="3">
        <v>11.992945326278999</v>
      </c>
      <c r="K2970" s="3">
        <v>9.347442680776</v>
      </c>
      <c r="L2970" s="8">
        <v>0.52910052910100003</v>
      </c>
    </row>
    <row r="2971" spans="3:12" x14ac:dyDescent="0.2">
      <c r="C2971" s="87"/>
      <c r="D2971" s="84"/>
      <c r="E2971" s="1" t="s">
        <v>94</v>
      </c>
      <c r="F2971" s="2"/>
      <c r="G2971" s="60">
        <v>224</v>
      </c>
      <c r="H2971" s="72" t="str">
        <f t="shared" si="49"/>
        <v xml:space="preserve"> </v>
      </c>
      <c r="I2971" s="11">
        <v>76.785714285713993</v>
      </c>
      <c r="J2971" s="3">
        <v>12.946428571428999</v>
      </c>
      <c r="K2971" s="3">
        <v>8.4821428571429998</v>
      </c>
      <c r="L2971" s="8">
        <v>1.785714285714</v>
      </c>
    </row>
    <row r="2972" spans="3:12" x14ac:dyDescent="0.2">
      <c r="C2972" s="88" t="s">
        <v>95</v>
      </c>
      <c r="D2972" s="83" t="s">
        <v>17</v>
      </c>
      <c r="E2972" s="6" t="s">
        <v>96</v>
      </c>
      <c r="F2972" s="5"/>
      <c r="G2972" s="59">
        <v>308</v>
      </c>
      <c r="H2972" s="71" t="str">
        <f t="shared" si="49"/>
        <v xml:space="preserve"> </v>
      </c>
      <c r="I2972" s="12">
        <v>78.246753246753002</v>
      </c>
      <c r="J2972" s="4">
        <v>14.285714285714</v>
      </c>
      <c r="K2972" s="4">
        <v>6.8181818181820004</v>
      </c>
      <c r="L2972" s="13">
        <v>0.64935064935099995</v>
      </c>
    </row>
    <row r="2973" spans="3:12" x14ac:dyDescent="0.2">
      <c r="C2973" s="89"/>
      <c r="D2973" s="84"/>
      <c r="E2973" s="1" t="s">
        <v>97</v>
      </c>
      <c r="F2973" s="2"/>
      <c r="G2973" s="60">
        <v>728</v>
      </c>
      <c r="H2973" s="72" t="str">
        <f t="shared" si="49"/>
        <v xml:space="preserve"> </v>
      </c>
      <c r="I2973" s="11">
        <v>79.532967032966994</v>
      </c>
      <c r="J2973" s="3">
        <v>12.774725274725</v>
      </c>
      <c r="K2973" s="3">
        <v>6.8681318681320001</v>
      </c>
      <c r="L2973" s="8">
        <v>0.82417582417599999</v>
      </c>
    </row>
    <row r="2974" spans="3:12" ht="24" x14ac:dyDescent="0.2">
      <c r="C2974" s="89"/>
      <c r="D2974" s="84"/>
      <c r="E2974" s="1" t="s">
        <v>98</v>
      </c>
      <c r="F2974" s="2"/>
      <c r="G2974" s="60">
        <v>474</v>
      </c>
      <c r="H2974" s="72" t="str">
        <f t="shared" si="49"/>
        <v xml:space="preserve"> </v>
      </c>
      <c r="I2974" s="11">
        <v>75.105485232068006</v>
      </c>
      <c r="J2974" s="3">
        <v>15.189873417722</v>
      </c>
      <c r="K2974" s="3">
        <v>8.2278481012659999</v>
      </c>
      <c r="L2974" s="8">
        <v>1.476793248945</v>
      </c>
    </row>
    <row r="2975" spans="3:12" x14ac:dyDescent="0.2">
      <c r="C2975" s="89"/>
      <c r="D2975" s="84"/>
      <c r="E2975" s="1" t="s">
        <v>99</v>
      </c>
      <c r="F2975" s="2"/>
      <c r="G2975" s="60">
        <v>402</v>
      </c>
      <c r="H2975" s="72" t="str">
        <f t="shared" si="49"/>
        <v xml:space="preserve"> </v>
      </c>
      <c r="I2975" s="11">
        <v>76.368159203979999</v>
      </c>
      <c r="J2975" s="3">
        <v>11.442786069652</v>
      </c>
      <c r="K2975" s="3">
        <v>11.442786069652</v>
      </c>
      <c r="L2975" s="8">
        <v>0.74626865671599996</v>
      </c>
    </row>
    <row r="2976" spans="3:12" x14ac:dyDescent="0.2">
      <c r="C2976" s="89"/>
      <c r="D2976" s="84"/>
      <c r="E2976" s="1" t="s">
        <v>100</v>
      </c>
      <c r="F2976" s="2"/>
      <c r="G2976" s="60">
        <v>231</v>
      </c>
      <c r="H2976" s="72" t="str">
        <f t="shared" si="49"/>
        <v xml:space="preserve"> </v>
      </c>
      <c r="I2976" s="11">
        <v>77.056277056276997</v>
      </c>
      <c r="J2976" s="3">
        <v>10.822510822510999</v>
      </c>
      <c r="K2976" s="3">
        <v>9.5238095238099998</v>
      </c>
      <c r="L2976" s="8">
        <v>2.5974025974030002</v>
      </c>
    </row>
    <row r="2977" spans="2:12" x14ac:dyDescent="0.2">
      <c r="C2977" s="90"/>
      <c r="D2977" s="85"/>
      <c r="E2977" s="29" t="s">
        <v>101</v>
      </c>
      <c r="F2977" s="28"/>
      <c r="G2977" s="61">
        <v>292</v>
      </c>
      <c r="H2977" s="73" t="str">
        <f t="shared" si="49"/>
        <v xml:space="preserve"> </v>
      </c>
      <c r="I2977" s="35">
        <v>80.479452054795004</v>
      </c>
      <c r="J2977" s="16">
        <v>11.643835616438</v>
      </c>
      <c r="K2977" s="16">
        <v>6.8493150684930004</v>
      </c>
      <c r="L2977" s="36">
        <v>1.027397260274</v>
      </c>
    </row>
    <row r="2978" spans="2:12" x14ac:dyDescent="0.2">
      <c r="G2978" s="62"/>
      <c r="H2978" s="74"/>
    </row>
    <row r="2979" spans="2:12" x14ac:dyDescent="0.2">
      <c r="B2979" s="25" t="str">
        <f xml:space="preserve"> HYPERLINK("#'目次'!B32", "[26]")</f>
        <v>[26]</v>
      </c>
      <c r="C2979" s="17" t="s">
        <v>245</v>
      </c>
      <c r="G2979" s="62"/>
      <c r="H2979" s="74"/>
    </row>
    <row r="2980" spans="2:12" x14ac:dyDescent="0.2">
      <c r="G2980" s="62"/>
      <c r="H2980" s="74"/>
    </row>
    <row r="2981" spans="2:12" x14ac:dyDescent="0.2">
      <c r="G2981" s="62"/>
      <c r="H2981" s="74"/>
    </row>
    <row r="2982" spans="2:12" x14ac:dyDescent="0.2">
      <c r="C2982" s="17" t="s">
        <v>12</v>
      </c>
      <c r="G2982" s="62"/>
      <c r="H2982" s="74"/>
    </row>
    <row r="2983" spans="2:12" ht="24" x14ac:dyDescent="0.2">
      <c r="C2983" s="91"/>
      <c r="D2983" s="92"/>
      <c r="E2983" s="92"/>
      <c r="F2983" s="92"/>
      <c r="G2983" s="56" t="s">
        <v>13</v>
      </c>
      <c r="H2983" s="68"/>
      <c r="I2983" s="22" t="s">
        <v>228</v>
      </c>
      <c r="J2983" s="10" t="s">
        <v>229</v>
      </c>
      <c r="K2983" s="10" t="s">
        <v>230</v>
      </c>
      <c r="L2983" s="23" t="s">
        <v>32</v>
      </c>
    </row>
    <row r="2984" spans="2:12" x14ac:dyDescent="0.2">
      <c r="C2984" s="93"/>
      <c r="D2984" s="94"/>
      <c r="E2984" s="94"/>
      <c r="F2984" s="94"/>
      <c r="G2984" s="57"/>
      <c r="H2984" s="69"/>
      <c r="I2984" s="26"/>
      <c r="J2984" s="9"/>
      <c r="K2984" s="9"/>
      <c r="L2984" s="24"/>
    </row>
    <row r="2985" spans="2:12" x14ac:dyDescent="0.2">
      <c r="C2985" s="31"/>
      <c r="D2985" s="33"/>
      <c r="E2985" s="32" t="s">
        <v>13</v>
      </c>
      <c r="F2985" s="30"/>
      <c r="G2985" s="58">
        <v>2435</v>
      </c>
      <c r="H2985" s="70" t="str">
        <f t="shared" ref="H2985:H3048" si="50">IF(G2985&lt;49,"*"," ")</f>
        <v xml:space="preserve"> </v>
      </c>
      <c r="I2985" s="15">
        <v>64.969199178644999</v>
      </c>
      <c r="J2985" s="15">
        <v>22.464065708419</v>
      </c>
      <c r="K2985" s="15">
        <v>11.457905544148</v>
      </c>
      <c r="L2985" s="34">
        <v>1.108829568789</v>
      </c>
    </row>
    <row r="2986" spans="2:12" x14ac:dyDescent="0.2">
      <c r="C2986" s="86" t="s">
        <v>16</v>
      </c>
      <c r="D2986" s="83" t="s">
        <v>17</v>
      </c>
      <c r="E2986" s="6" t="s">
        <v>14</v>
      </c>
      <c r="F2986" s="5"/>
      <c r="G2986" s="59">
        <v>1188</v>
      </c>
      <c r="H2986" s="71" t="str">
        <f t="shared" si="50"/>
        <v xml:space="preserve"> </v>
      </c>
      <c r="I2986" s="12">
        <v>41.582491582491997</v>
      </c>
      <c r="J2986" s="4">
        <v>40.656565656566002</v>
      </c>
      <c r="K2986" s="4">
        <v>15.993265993266</v>
      </c>
      <c r="L2986" s="13">
        <v>1.767676767677</v>
      </c>
    </row>
    <row r="2987" spans="2:12" x14ac:dyDescent="0.2">
      <c r="C2987" s="87"/>
      <c r="D2987" s="84"/>
      <c r="E2987" s="1" t="s">
        <v>15</v>
      </c>
      <c r="F2987" s="2"/>
      <c r="G2987" s="60">
        <v>1247</v>
      </c>
      <c r="H2987" s="72" t="str">
        <f t="shared" si="50"/>
        <v xml:space="preserve"> </v>
      </c>
      <c r="I2987" s="11">
        <v>87.249398556535994</v>
      </c>
      <c r="J2987" s="3">
        <v>5.1323175621489998</v>
      </c>
      <c r="K2987" s="3">
        <v>7.1371291098640004</v>
      </c>
      <c r="L2987" s="8">
        <v>0.481154771451</v>
      </c>
    </row>
    <row r="2988" spans="2:12" x14ac:dyDescent="0.2">
      <c r="C2988" s="88" t="s">
        <v>18</v>
      </c>
      <c r="D2988" s="88" t="s">
        <v>19</v>
      </c>
      <c r="E2988" s="6" t="s">
        <v>20</v>
      </c>
      <c r="F2988" s="5"/>
      <c r="G2988" s="59">
        <v>386</v>
      </c>
      <c r="H2988" s="71" t="str">
        <f t="shared" si="50"/>
        <v xml:space="preserve"> </v>
      </c>
      <c r="I2988" s="12">
        <v>72.279792746113998</v>
      </c>
      <c r="J2988" s="4">
        <v>22.279792746114001</v>
      </c>
      <c r="K2988" s="4">
        <v>5.4404145077720001</v>
      </c>
      <c r="L2988" s="27">
        <v>0</v>
      </c>
    </row>
    <row r="2989" spans="2:12" x14ac:dyDescent="0.2">
      <c r="C2989" s="87"/>
      <c r="D2989" s="89"/>
      <c r="E2989" s="1" t="s">
        <v>21</v>
      </c>
      <c r="F2989" s="2"/>
      <c r="G2989" s="60">
        <v>484</v>
      </c>
      <c r="H2989" s="72" t="str">
        <f t="shared" si="50"/>
        <v xml:space="preserve"> </v>
      </c>
      <c r="I2989" s="11">
        <v>68.801652892562004</v>
      </c>
      <c r="J2989" s="3">
        <v>23.140495867769001</v>
      </c>
      <c r="K2989" s="3">
        <v>7.2314049586779996</v>
      </c>
      <c r="L2989" s="8">
        <v>0.82644628099200002</v>
      </c>
    </row>
    <row r="2990" spans="2:12" x14ac:dyDescent="0.2">
      <c r="C2990" s="87"/>
      <c r="D2990" s="89"/>
      <c r="E2990" s="1" t="s">
        <v>22</v>
      </c>
      <c r="F2990" s="2"/>
      <c r="G2990" s="60">
        <v>626</v>
      </c>
      <c r="H2990" s="72" t="str">
        <f t="shared" si="50"/>
        <v xml:space="preserve"> </v>
      </c>
      <c r="I2990" s="11">
        <v>68.370607028753994</v>
      </c>
      <c r="J2990" s="3">
        <v>23.482428115015999</v>
      </c>
      <c r="K2990" s="3">
        <v>7.3482428115019998</v>
      </c>
      <c r="L2990" s="8">
        <v>0.79872204472800001</v>
      </c>
    </row>
    <row r="2991" spans="2:12" x14ac:dyDescent="0.2">
      <c r="C2991" s="87"/>
      <c r="D2991" s="89"/>
      <c r="E2991" s="1" t="s">
        <v>23</v>
      </c>
      <c r="F2991" s="2"/>
      <c r="G2991" s="60">
        <v>400</v>
      </c>
      <c r="H2991" s="72" t="str">
        <f t="shared" si="50"/>
        <v xml:space="preserve"> </v>
      </c>
      <c r="I2991" s="11">
        <v>65.75</v>
      </c>
      <c r="J2991" s="3">
        <v>21</v>
      </c>
      <c r="K2991" s="3">
        <v>12.5</v>
      </c>
      <c r="L2991" s="8">
        <v>0.75</v>
      </c>
    </row>
    <row r="2992" spans="2:12" x14ac:dyDescent="0.2">
      <c r="C2992" s="87"/>
      <c r="D2992" s="89"/>
      <c r="E2992" s="1" t="s">
        <v>24</v>
      </c>
      <c r="F2992" s="2"/>
      <c r="G2992" s="60">
        <v>539</v>
      </c>
      <c r="H2992" s="72" t="str">
        <f t="shared" si="50"/>
        <v xml:space="preserve"> </v>
      </c>
      <c r="I2992" s="11">
        <v>51.762523191094999</v>
      </c>
      <c r="J2992" s="3">
        <v>21.892393320964999</v>
      </c>
      <c r="K2992" s="3">
        <v>23.562152133581002</v>
      </c>
      <c r="L2992" s="8">
        <v>2.7829313543600001</v>
      </c>
    </row>
    <row r="2993" spans="3:12" x14ac:dyDescent="0.2">
      <c r="C2993" s="87"/>
      <c r="D2993" s="89"/>
      <c r="E2993" s="1" t="s">
        <v>25</v>
      </c>
      <c r="F2993" s="2"/>
      <c r="G2993" s="60">
        <v>2049</v>
      </c>
      <c r="H2993" s="72" t="str">
        <f t="shared" si="50"/>
        <v xml:space="preserve"> </v>
      </c>
      <c r="I2993" s="11">
        <v>63.591996095656</v>
      </c>
      <c r="J2993" s="3">
        <v>22.498779892630999</v>
      </c>
      <c r="K2993" s="3">
        <v>12.591508052709001</v>
      </c>
      <c r="L2993" s="8">
        <v>1.317715959004</v>
      </c>
    </row>
    <row r="2994" spans="3:12" x14ac:dyDescent="0.2">
      <c r="C2994" s="87"/>
      <c r="D2994" s="89"/>
      <c r="E2994" s="1" t="s">
        <v>26</v>
      </c>
      <c r="F2994" s="2"/>
      <c r="G2994" s="60">
        <v>939</v>
      </c>
      <c r="H2994" s="72" t="str">
        <f t="shared" si="50"/>
        <v xml:space="preserve"> </v>
      </c>
      <c r="I2994" s="11">
        <v>57.720979765708002</v>
      </c>
      <c r="J2994" s="3">
        <v>21.512247071352999</v>
      </c>
      <c r="K2994" s="3">
        <v>18.849840255591001</v>
      </c>
      <c r="L2994" s="8">
        <v>1.9169329073479999</v>
      </c>
    </row>
    <row r="2995" spans="3:12" x14ac:dyDescent="0.2">
      <c r="C2995" s="87"/>
      <c r="D2995" s="88" t="s">
        <v>14</v>
      </c>
      <c r="E2995" s="6" t="s">
        <v>20</v>
      </c>
      <c r="F2995" s="5"/>
      <c r="G2995" s="59">
        <v>204</v>
      </c>
      <c r="H2995" s="71" t="str">
        <f t="shared" si="50"/>
        <v xml:space="preserve"> </v>
      </c>
      <c r="I2995" s="12">
        <v>50.490196078430998</v>
      </c>
      <c r="J2995" s="4">
        <v>40.196078431373003</v>
      </c>
      <c r="K2995" s="4">
        <v>9.3137254901959992</v>
      </c>
      <c r="L2995" s="27">
        <v>0</v>
      </c>
    </row>
    <row r="2996" spans="3:12" x14ac:dyDescent="0.2">
      <c r="C2996" s="87"/>
      <c r="D2996" s="89"/>
      <c r="E2996" s="1" t="s">
        <v>21</v>
      </c>
      <c r="F2996" s="2"/>
      <c r="G2996" s="60">
        <v>254</v>
      </c>
      <c r="H2996" s="72" t="str">
        <f t="shared" si="50"/>
        <v xml:space="preserve"> </v>
      </c>
      <c r="I2996" s="11">
        <v>44.488188976377998</v>
      </c>
      <c r="J2996" s="3">
        <v>41.732283464566997</v>
      </c>
      <c r="K2996" s="3">
        <v>12.59842519685</v>
      </c>
      <c r="L2996" s="8">
        <v>1.1811023622050001</v>
      </c>
    </row>
    <row r="2997" spans="3:12" x14ac:dyDescent="0.2">
      <c r="C2997" s="87"/>
      <c r="D2997" s="89"/>
      <c r="E2997" s="1" t="s">
        <v>22</v>
      </c>
      <c r="F2997" s="2"/>
      <c r="G2997" s="60">
        <v>311</v>
      </c>
      <c r="H2997" s="72" t="str">
        <f t="shared" si="50"/>
        <v xml:space="preserve"> </v>
      </c>
      <c r="I2997" s="11">
        <v>40.836012861736002</v>
      </c>
      <c r="J2997" s="3">
        <v>44.694533762058001</v>
      </c>
      <c r="K2997" s="3">
        <v>13.183279742765</v>
      </c>
      <c r="L2997" s="8">
        <v>1.2861736334410001</v>
      </c>
    </row>
    <row r="2998" spans="3:12" x14ac:dyDescent="0.2">
      <c r="C2998" s="87"/>
      <c r="D2998" s="89"/>
      <c r="E2998" s="1" t="s">
        <v>23</v>
      </c>
      <c r="F2998" s="2"/>
      <c r="G2998" s="60">
        <v>202</v>
      </c>
      <c r="H2998" s="72" t="str">
        <f t="shared" si="50"/>
        <v xml:space="preserve"> </v>
      </c>
      <c r="I2998" s="11">
        <v>37.623762376237998</v>
      </c>
      <c r="J2998" s="3">
        <v>38.613861386139</v>
      </c>
      <c r="K2998" s="3">
        <v>22.277227722772</v>
      </c>
      <c r="L2998" s="8">
        <v>1.485148514851</v>
      </c>
    </row>
    <row r="2999" spans="3:12" x14ac:dyDescent="0.2">
      <c r="C2999" s="87"/>
      <c r="D2999" s="89"/>
      <c r="E2999" s="1" t="s">
        <v>24</v>
      </c>
      <c r="F2999" s="2"/>
      <c r="G2999" s="60">
        <v>217</v>
      </c>
      <c r="H2999" s="72" t="str">
        <f t="shared" si="50"/>
        <v xml:space="preserve"> </v>
      </c>
      <c r="I2999" s="11">
        <v>34.562211981567003</v>
      </c>
      <c r="J2999" s="3">
        <v>35.944700460828997</v>
      </c>
      <c r="K2999" s="3">
        <v>24.423963133640999</v>
      </c>
      <c r="L2999" s="8">
        <v>5.0691244239630002</v>
      </c>
    </row>
    <row r="3000" spans="3:12" x14ac:dyDescent="0.2">
      <c r="C3000" s="87"/>
      <c r="D3000" s="89"/>
      <c r="E3000" s="1" t="s">
        <v>25</v>
      </c>
      <c r="F3000" s="2"/>
      <c r="G3000" s="60">
        <v>984</v>
      </c>
      <c r="H3000" s="72" t="str">
        <f t="shared" si="50"/>
        <v xml:space="preserve"> </v>
      </c>
      <c r="I3000" s="11">
        <v>39.735772357724002</v>
      </c>
      <c r="J3000" s="3">
        <v>40.752032520325002</v>
      </c>
      <c r="K3000" s="3">
        <v>17.378048780488001</v>
      </c>
      <c r="L3000" s="8">
        <v>2.134146341463</v>
      </c>
    </row>
    <row r="3001" spans="3:12" x14ac:dyDescent="0.2">
      <c r="C3001" s="87"/>
      <c r="D3001" s="89"/>
      <c r="E3001" s="1" t="s">
        <v>26</v>
      </c>
      <c r="F3001" s="2"/>
      <c r="G3001" s="60">
        <v>419</v>
      </c>
      <c r="H3001" s="72" t="str">
        <f t="shared" si="50"/>
        <v xml:space="preserve"> </v>
      </c>
      <c r="I3001" s="11">
        <v>36.038186157517998</v>
      </c>
      <c r="J3001" s="3">
        <v>37.231503579951998</v>
      </c>
      <c r="K3001" s="3">
        <v>23.389021479714</v>
      </c>
      <c r="L3001" s="8">
        <v>3.3412887828160001</v>
      </c>
    </row>
    <row r="3002" spans="3:12" x14ac:dyDescent="0.2">
      <c r="C3002" s="87"/>
      <c r="D3002" s="88" t="s">
        <v>15</v>
      </c>
      <c r="E3002" s="6" t="s">
        <v>20</v>
      </c>
      <c r="F3002" s="5"/>
      <c r="G3002" s="59">
        <v>182</v>
      </c>
      <c r="H3002" s="71" t="str">
        <f t="shared" si="50"/>
        <v xml:space="preserve"> </v>
      </c>
      <c r="I3002" s="12">
        <v>96.703296703296999</v>
      </c>
      <c r="J3002" s="4">
        <v>2.1978021978019999</v>
      </c>
      <c r="K3002" s="4">
        <v>1.098901098901</v>
      </c>
      <c r="L3002" s="27">
        <v>0</v>
      </c>
    </row>
    <row r="3003" spans="3:12" x14ac:dyDescent="0.2">
      <c r="C3003" s="87"/>
      <c r="D3003" s="89"/>
      <c r="E3003" s="1" t="s">
        <v>21</v>
      </c>
      <c r="F3003" s="2"/>
      <c r="G3003" s="60">
        <v>230</v>
      </c>
      <c r="H3003" s="72" t="str">
        <f t="shared" si="50"/>
        <v xml:space="preserve"> </v>
      </c>
      <c r="I3003" s="11">
        <v>95.652173913043001</v>
      </c>
      <c r="J3003" s="3">
        <v>2.6086956521740001</v>
      </c>
      <c r="K3003" s="3">
        <v>1.3043478260870001</v>
      </c>
      <c r="L3003" s="8">
        <v>0.43478260869599999</v>
      </c>
    </row>
    <row r="3004" spans="3:12" x14ac:dyDescent="0.2">
      <c r="C3004" s="87"/>
      <c r="D3004" s="89"/>
      <c r="E3004" s="1" t="s">
        <v>22</v>
      </c>
      <c r="F3004" s="2"/>
      <c r="G3004" s="60">
        <v>315</v>
      </c>
      <c r="H3004" s="72" t="str">
        <f t="shared" si="50"/>
        <v xml:space="preserve"> </v>
      </c>
      <c r="I3004" s="11">
        <v>95.555555555555998</v>
      </c>
      <c r="J3004" s="3">
        <v>2.5396825396830001</v>
      </c>
      <c r="K3004" s="3">
        <v>1.587301587302</v>
      </c>
      <c r="L3004" s="8">
        <v>0.31746031745999997</v>
      </c>
    </row>
    <row r="3005" spans="3:12" x14ac:dyDescent="0.2">
      <c r="C3005" s="87"/>
      <c r="D3005" s="89"/>
      <c r="E3005" s="1" t="s">
        <v>23</v>
      </c>
      <c r="F3005" s="2"/>
      <c r="G3005" s="60">
        <v>198</v>
      </c>
      <c r="H3005" s="72" t="str">
        <f t="shared" si="50"/>
        <v xml:space="preserve"> </v>
      </c>
      <c r="I3005" s="11">
        <v>94.444444444444002</v>
      </c>
      <c r="J3005" s="3">
        <v>3.0303030303030001</v>
      </c>
      <c r="K3005" s="3">
        <v>2.5252525252529998</v>
      </c>
      <c r="L3005" s="14">
        <v>0</v>
      </c>
    </row>
    <row r="3006" spans="3:12" x14ac:dyDescent="0.2">
      <c r="C3006" s="87"/>
      <c r="D3006" s="89"/>
      <c r="E3006" s="1" t="s">
        <v>24</v>
      </c>
      <c r="F3006" s="2"/>
      <c r="G3006" s="60">
        <v>322</v>
      </c>
      <c r="H3006" s="72" t="str">
        <f t="shared" si="50"/>
        <v xml:space="preserve"> </v>
      </c>
      <c r="I3006" s="11">
        <v>63.354037267080997</v>
      </c>
      <c r="J3006" s="3">
        <v>12.422360248446999</v>
      </c>
      <c r="K3006" s="3">
        <v>22.981366459627001</v>
      </c>
      <c r="L3006" s="8">
        <v>1.242236024845</v>
      </c>
    </row>
    <row r="3007" spans="3:12" x14ac:dyDescent="0.2">
      <c r="C3007" s="87"/>
      <c r="D3007" s="89"/>
      <c r="E3007" s="1" t="s">
        <v>25</v>
      </c>
      <c r="F3007" s="2"/>
      <c r="G3007" s="60">
        <v>1065</v>
      </c>
      <c r="H3007" s="72" t="str">
        <f t="shared" si="50"/>
        <v xml:space="preserve"> </v>
      </c>
      <c r="I3007" s="11">
        <v>85.633802816900996</v>
      </c>
      <c r="J3007" s="3">
        <v>5.6338028169010004</v>
      </c>
      <c r="K3007" s="3">
        <v>8.1690140845069994</v>
      </c>
      <c r="L3007" s="8">
        <v>0.56338028168999998</v>
      </c>
    </row>
    <row r="3008" spans="3:12" x14ac:dyDescent="0.2">
      <c r="C3008" s="87"/>
      <c r="D3008" s="89"/>
      <c r="E3008" s="1" t="s">
        <v>26</v>
      </c>
      <c r="F3008" s="2"/>
      <c r="G3008" s="60">
        <v>520</v>
      </c>
      <c r="H3008" s="72" t="str">
        <f t="shared" si="50"/>
        <v xml:space="preserve"> </v>
      </c>
      <c r="I3008" s="11">
        <v>75.192307692308006</v>
      </c>
      <c r="J3008" s="3">
        <v>8.8461538461539995</v>
      </c>
      <c r="K3008" s="3">
        <v>15.192307692308001</v>
      </c>
      <c r="L3008" s="8">
        <v>0.76923076923099998</v>
      </c>
    </row>
    <row r="3009" spans="3:12" x14ac:dyDescent="0.2">
      <c r="C3009" s="88" t="s">
        <v>27</v>
      </c>
      <c r="D3009" s="88" t="s">
        <v>19</v>
      </c>
      <c r="E3009" s="6" t="s">
        <v>28</v>
      </c>
      <c r="F3009" s="5"/>
      <c r="G3009" s="59">
        <v>147</v>
      </c>
      <c r="H3009" s="71" t="str">
        <f t="shared" si="50"/>
        <v xml:space="preserve"> </v>
      </c>
      <c r="I3009" s="12">
        <v>80.272108843536998</v>
      </c>
      <c r="J3009" s="4">
        <v>5.4421768707479998</v>
      </c>
      <c r="K3009" s="4">
        <v>12.244897959184</v>
      </c>
      <c r="L3009" s="13">
        <v>2.040816326531</v>
      </c>
    </row>
    <row r="3010" spans="3:12" ht="24" x14ac:dyDescent="0.2">
      <c r="C3010" s="87"/>
      <c r="D3010" s="89"/>
      <c r="E3010" s="1" t="s">
        <v>29</v>
      </c>
      <c r="F3010" s="2"/>
      <c r="G3010" s="60">
        <v>1706</v>
      </c>
      <c r="H3010" s="72" t="str">
        <f t="shared" si="50"/>
        <v xml:space="preserve"> </v>
      </c>
      <c r="I3010" s="11">
        <v>59.320046893318001</v>
      </c>
      <c r="J3010" s="3">
        <v>28.135990621335999</v>
      </c>
      <c r="K3010" s="3">
        <v>11.430246189918</v>
      </c>
      <c r="L3010" s="8">
        <v>1.113716295428</v>
      </c>
    </row>
    <row r="3011" spans="3:12" ht="24" x14ac:dyDescent="0.2">
      <c r="C3011" s="87"/>
      <c r="D3011" s="89"/>
      <c r="E3011" s="1" t="s">
        <v>30</v>
      </c>
      <c r="F3011" s="2"/>
      <c r="G3011" s="60">
        <v>137</v>
      </c>
      <c r="H3011" s="72" t="str">
        <f t="shared" si="50"/>
        <v xml:space="preserve"> </v>
      </c>
      <c r="I3011" s="11">
        <v>87.591240875912007</v>
      </c>
      <c r="J3011" s="3">
        <v>9.4890510948909998</v>
      </c>
      <c r="K3011" s="3">
        <v>1.459854014599</v>
      </c>
      <c r="L3011" s="8">
        <v>1.459854014599</v>
      </c>
    </row>
    <row r="3012" spans="3:12" ht="24" x14ac:dyDescent="0.2">
      <c r="C3012" s="87"/>
      <c r="D3012" s="89"/>
      <c r="E3012" s="1" t="s">
        <v>31</v>
      </c>
      <c r="F3012" s="2"/>
      <c r="G3012" s="60">
        <v>440</v>
      </c>
      <c r="H3012" s="72" t="str">
        <f t="shared" si="50"/>
        <v xml:space="preserve"> </v>
      </c>
      <c r="I3012" s="11">
        <v>74.545454545455001</v>
      </c>
      <c r="J3012" s="3">
        <v>10.227272727273</v>
      </c>
      <c r="K3012" s="3">
        <v>14.545454545455</v>
      </c>
      <c r="L3012" s="8">
        <v>0.68181818181800002</v>
      </c>
    </row>
    <row r="3013" spans="3:12" x14ac:dyDescent="0.2">
      <c r="C3013" s="87"/>
      <c r="D3013" s="89"/>
      <c r="E3013" s="1" t="s">
        <v>32</v>
      </c>
      <c r="F3013" s="2"/>
      <c r="G3013" s="60">
        <v>5</v>
      </c>
      <c r="H3013" s="72" t="str">
        <f t="shared" si="50"/>
        <v>*</v>
      </c>
      <c r="I3013" s="11">
        <v>80</v>
      </c>
      <c r="J3013" s="3">
        <v>20</v>
      </c>
      <c r="K3013" s="7">
        <v>0</v>
      </c>
      <c r="L3013" s="14">
        <v>0</v>
      </c>
    </row>
    <row r="3014" spans="3:12" x14ac:dyDescent="0.2">
      <c r="C3014" s="87"/>
      <c r="D3014" s="88" t="s">
        <v>14</v>
      </c>
      <c r="E3014" s="6" t="s">
        <v>28</v>
      </c>
      <c r="F3014" s="5"/>
      <c r="G3014" s="59">
        <v>95</v>
      </c>
      <c r="H3014" s="71" t="str">
        <f t="shared" si="50"/>
        <v xml:space="preserve"> </v>
      </c>
      <c r="I3014" s="12">
        <v>77.894736842105004</v>
      </c>
      <c r="J3014" s="4">
        <v>6.3157894736840001</v>
      </c>
      <c r="K3014" s="4">
        <v>12.631578947368</v>
      </c>
      <c r="L3014" s="13">
        <v>3.1578947368420001</v>
      </c>
    </row>
    <row r="3015" spans="3:12" ht="24" x14ac:dyDescent="0.2">
      <c r="C3015" s="87"/>
      <c r="D3015" s="89"/>
      <c r="E3015" s="1" t="s">
        <v>29</v>
      </c>
      <c r="F3015" s="2"/>
      <c r="G3015" s="60">
        <v>953</v>
      </c>
      <c r="H3015" s="72" t="str">
        <f t="shared" si="50"/>
        <v xml:space="preserve"> </v>
      </c>
      <c r="I3015" s="11">
        <v>32.528856243442</v>
      </c>
      <c r="J3015" s="3">
        <v>48.268625393493998</v>
      </c>
      <c r="K3015" s="3">
        <v>17.733473242392002</v>
      </c>
      <c r="L3015" s="8">
        <v>1.4690451206720001</v>
      </c>
    </row>
    <row r="3016" spans="3:12" ht="24" x14ac:dyDescent="0.2">
      <c r="C3016" s="87"/>
      <c r="D3016" s="89"/>
      <c r="E3016" s="1" t="s">
        <v>30</v>
      </c>
      <c r="F3016" s="2"/>
      <c r="G3016" s="60">
        <v>60</v>
      </c>
      <c r="H3016" s="72" t="str">
        <f t="shared" si="50"/>
        <v xml:space="preserve"> </v>
      </c>
      <c r="I3016" s="11">
        <v>83.333333333333002</v>
      </c>
      <c r="J3016" s="3">
        <v>13.333333333333</v>
      </c>
      <c r="K3016" s="7">
        <v>0</v>
      </c>
      <c r="L3016" s="8">
        <v>3.333333333333</v>
      </c>
    </row>
    <row r="3017" spans="3:12" ht="24" x14ac:dyDescent="0.2">
      <c r="C3017" s="87"/>
      <c r="D3017" s="89"/>
      <c r="E3017" s="1" t="s">
        <v>31</v>
      </c>
      <c r="F3017" s="2"/>
      <c r="G3017" s="60">
        <v>77</v>
      </c>
      <c r="H3017" s="72" t="str">
        <f t="shared" si="50"/>
        <v xml:space="preserve"> </v>
      </c>
      <c r="I3017" s="11">
        <v>75.324675324674999</v>
      </c>
      <c r="J3017" s="3">
        <v>10.38961038961</v>
      </c>
      <c r="K3017" s="3">
        <v>11.688311688312</v>
      </c>
      <c r="L3017" s="8">
        <v>2.5974025974030002</v>
      </c>
    </row>
    <row r="3018" spans="3:12" x14ac:dyDescent="0.2">
      <c r="C3018" s="87"/>
      <c r="D3018" s="89"/>
      <c r="E3018" s="1" t="s">
        <v>32</v>
      </c>
      <c r="F3018" s="2"/>
      <c r="G3018" s="60">
        <v>3</v>
      </c>
      <c r="H3018" s="72" t="str">
        <f t="shared" si="50"/>
        <v>*</v>
      </c>
      <c r="I3018" s="11">
        <v>66.666666666666998</v>
      </c>
      <c r="J3018" s="3">
        <v>33.333333333333002</v>
      </c>
      <c r="K3018" s="7">
        <v>0</v>
      </c>
      <c r="L3018" s="14">
        <v>0</v>
      </c>
    </row>
    <row r="3019" spans="3:12" x14ac:dyDescent="0.2">
      <c r="C3019" s="87"/>
      <c r="D3019" s="88" t="s">
        <v>15</v>
      </c>
      <c r="E3019" s="6" t="s">
        <v>28</v>
      </c>
      <c r="F3019" s="5"/>
      <c r="G3019" s="59">
        <v>52</v>
      </c>
      <c r="H3019" s="71" t="str">
        <f t="shared" si="50"/>
        <v xml:space="preserve"> </v>
      </c>
      <c r="I3019" s="12">
        <v>84.615384615384997</v>
      </c>
      <c r="J3019" s="4">
        <v>3.8461538461539999</v>
      </c>
      <c r="K3019" s="4">
        <v>11.538461538462</v>
      </c>
      <c r="L3019" s="27">
        <v>0</v>
      </c>
    </row>
    <row r="3020" spans="3:12" ht="24" x14ac:dyDescent="0.2">
      <c r="C3020" s="87"/>
      <c r="D3020" s="89"/>
      <c r="E3020" s="1" t="s">
        <v>29</v>
      </c>
      <c r="F3020" s="2"/>
      <c r="G3020" s="60">
        <v>753</v>
      </c>
      <c r="H3020" s="72" t="str">
        <f t="shared" si="50"/>
        <v xml:space="preserve"> </v>
      </c>
      <c r="I3020" s="11">
        <v>93.227091633466003</v>
      </c>
      <c r="J3020" s="3">
        <v>2.65604249668</v>
      </c>
      <c r="K3020" s="3">
        <v>3.4528552456839998</v>
      </c>
      <c r="L3020" s="8">
        <v>0.66401062417000001</v>
      </c>
    </row>
    <row r="3021" spans="3:12" ht="24" x14ac:dyDescent="0.2">
      <c r="C3021" s="87"/>
      <c r="D3021" s="89"/>
      <c r="E3021" s="1" t="s">
        <v>30</v>
      </c>
      <c r="F3021" s="2"/>
      <c r="G3021" s="60">
        <v>77</v>
      </c>
      <c r="H3021" s="72" t="str">
        <f t="shared" si="50"/>
        <v xml:space="preserve"> </v>
      </c>
      <c r="I3021" s="11">
        <v>90.909090909091006</v>
      </c>
      <c r="J3021" s="3">
        <v>6.4935064935059996</v>
      </c>
      <c r="K3021" s="3">
        <v>2.5974025974030002</v>
      </c>
      <c r="L3021" s="14">
        <v>0</v>
      </c>
    </row>
    <row r="3022" spans="3:12" ht="24" x14ac:dyDescent="0.2">
      <c r="C3022" s="87"/>
      <c r="D3022" s="89"/>
      <c r="E3022" s="1" t="s">
        <v>31</v>
      </c>
      <c r="F3022" s="2"/>
      <c r="G3022" s="60">
        <v>363</v>
      </c>
      <c r="H3022" s="72" t="str">
        <f t="shared" si="50"/>
        <v xml:space="preserve"> </v>
      </c>
      <c r="I3022" s="11">
        <v>74.380165289255999</v>
      </c>
      <c r="J3022" s="3">
        <v>10.192837465565001</v>
      </c>
      <c r="K3022" s="3">
        <v>15.151515151515</v>
      </c>
      <c r="L3022" s="8">
        <v>0.27548209366400001</v>
      </c>
    </row>
    <row r="3023" spans="3:12" x14ac:dyDescent="0.2">
      <c r="C3023" s="87"/>
      <c r="D3023" s="89"/>
      <c r="E3023" s="1" t="s">
        <v>32</v>
      </c>
      <c r="F3023" s="2"/>
      <c r="G3023" s="60">
        <v>2</v>
      </c>
      <c r="H3023" s="72" t="str">
        <f t="shared" si="50"/>
        <v>*</v>
      </c>
      <c r="I3023" s="11">
        <v>100</v>
      </c>
      <c r="J3023" s="7">
        <v>0</v>
      </c>
      <c r="K3023" s="7">
        <v>0</v>
      </c>
      <c r="L3023" s="14">
        <v>0</v>
      </c>
    </row>
    <row r="3024" spans="3:12" x14ac:dyDescent="0.2">
      <c r="C3024" s="88" t="s">
        <v>33</v>
      </c>
      <c r="D3024" s="83" t="s">
        <v>17</v>
      </c>
      <c r="E3024" s="6" t="s">
        <v>34</v>
      </c>
      <c r="F3024" s="5"/>
      <c r="G3024" s="59">
        <v>341</v>
      </c>
      <c r="H3024" s="71" t="str">
        <f t="shared" si="50"/>
        <v xml:space="preserve"> </v>
      </c>
      <c r="I3024" s="12">
        <v>59.824046920820997</v>
      </c>
      <c r="J3024" s="4">
        <v>24.633431085043998</v>
      </c>
      <c r="K3024" s="4">
        <v>13.196480938416</v>
      </c>
      <c r="L3024" s="13">
        <v>2.346041055718</v>
      </c>
    </row>
    <row r="3025" spans="3:12" x14ac:dyDescent="0.2">
      <c r="C3025" s="87"/>
      <c r="D3025" s="84"/>
      <c r="E3025" s="1" t="s">
        <v>35</v>
      </c>
      <c r="F3025" s="2"/>
      <c r="G3025" s="60">
        <v>1149</v>
      </c>
      <c r="H3025" s="72" t="str">
        <f t="shared" si="50"/>
        <v xml:space="preserve"> </v>
      </c>
      <c r="I3025" s="11">
        <v>67.536988685813995</v>
      </c>
      <c r="J3025" s="3">
        <v>21.322889469103998</v>
      </c>
      <c r="K3025" s="3">
        <v>10.53089643168</v>
      </c>
      <c r="L3025" s="8">
        <v>0.60922541340299996</v>
      </c>
    </row>
    <row r="3026" spans="3:12" ht="24" x14ac:dyDescent="0.2">
      <c r="C3026" s="87"/>
      <c r="D3026" s="84"/>
      <c r="E3026" s="1" t="s">
        <v>36</v>
      </c>
      <c r="F3026" s="2"/>
      <c r="G3026" s="60">
        <v>659</v>
      </c>
      <c r="H3026" s="72" t="str">
        <f t="shared" si="50"/>
        <v xml:space="preserve"> </v>
      </c>
      <c r="I3026" s="11">
        <v>59.635811836115003</v>
      </c>
      <c r="J3026" s="3">
        <v>26.707132018208998</v>
      </c>
      <c r="K3026" s="3">
        <v>13.050075872534</v>
      </c>
      <c r="L3026" s="8">
        <v>0.606980273141</v>
      </c>
    </row>
    <row r="3027" spans="3:12" x14ac:dyDescent="0.2">
      <c r="C3027" s="87"/>
      <c r="D3027" s="84"/>
      <c r="E3027" s="1" t="s">
        <v>37</v>
      </c>
      <c r="F3027" s="2"/>
      <c r="G3027" s="60">
        <v>274</v>
      </c>
      <c r="H3027" s="72" t="str">
        <f t="shared" si="50"/>
        <v xml:space="preserve"> </v>
      </c>
      <c r="I3027" s="11">
        <v>73.357664233576998</v>
      </c>
      <c r="J3027" s="3">
        <v>14.598540145985</v>
      </c>
      <c r="K3027" s="3">
        <v>9.4890510948909998</v>
      </c>
      <c r="L3027" s="8">
        <v>2.554744525547</v>
      </c>
    </row>
    <row r="3028" spans="3:12" x14ac:dyDescent="0.2">
      <c r="C3028" s="87"/>
      <c r="D3028" s="84"/>
      <c r="E3028" s="1" t="s">
        <v>32</v>
      </c>
      <c r="F3028" s="2"/>
      <c r="G3028" s="60">
        <v>12</v>
      </c>
      <c r="H3028" s="72" t="str">
        <f t="shared" si="50"/>
        <v>*</v>
      </c>
      <c r="I3028" s="11">
        <v>66.666666666666998</v>
      </c>
      <c r="J3028" s="3">
        <v>16.666666666666998</v>
      </c>
      <c r="K3028" s="3">
        <v>8.333333333333</v>
      </c>
      <c r="L3028" s="8">
        <v>8.333333333333</v>
      </c>
    </row>
    <row r="3029" spans="3:12" x14ac:dyDescent="0.2">
      <c r="C3029" s="88" t="s">
        <v>38</v>
      </c>
      <c r="D3029" s="83" t="s">
        <v>17</v>
      </c>
      <c r="E3029" s="6" t="s">
        <v>39</v>
      </c>
      <c r="F3029" s="5"/>
      <c r="G3029" s="59">
        <v>368</v>
      </c>
      <c r="H3029" s="71" t="str">
        <f t="shared" si="50"/>
        <v xml:space="preserve"> </v>
      </c>
      <c r="I3029" s="12">
        <v>89.673913043477995</v>
      </c>
      <c r="J3029" s="4">
        <v>4.0760869565220004</v>
      </c>
      <c r="K3029" s="4">
        <v>4.8913043478259999</v>
      </c>
      <c r="L3029" s="13">
        <v>1.3586956521739999</v>
      </c>
    </row>
    <row r="3030" spans="3:12" x14ac:dyDescent="0.2">
      <c r="C3030" s="87"/>
      <c r="D3030" s="84"/>
      <c r="E3030" s="1" t="s">
        <v>40</v>
      </c>
      <c r="F3030" s="2"/>
      <c r="G3030" s="60">
        <v>1591</v>
      </c>
      <c r="H3030" s="72" t="str">
        <f t="shared" si="50"/>
        <v xml:space="preserve"> </v>
      </c>
      <c r="I3030" s="11">
        <v>59.145191703331001</v>
      </c>
      <c r="J3030" s="3">
        <v>28.095537397863001</v>
      </c>
      <c r="K3030" s="3">
        <v>11.816467630421</v>
      </c>
      <c r="L3030" s="8">
        <v>0.94280326838499995</v>
      </c>
    </row>
    <row r="3031" spans="3:12" x14ac:dyDescent="0.2">
      <c r="C3031" s="87"/>
      <c r="D3031" s="84"/>
      <c r="E3031" s="1" t="s">
        <v>41</v>
      </c>
      <c r="F3031" s="2"/>
      <c r="G3031" s="60">
        <v>151</v>
      </c>
      <c r="H3031" s="72" t="str">
        <f t="shared" si="50"/>
        <v xml:space="preserve"> </v>
      </c>
      <c r="I3031" s="11">
        <v>60.264900662252003</v>
      </c>
      <c r="J3031" s="3">
        <v>31.125827814569998</v>
      </c>
      <c r="K3031" s="3">
        <v>7.9470198675499999</v>
      </c>
      <c r="L3031" s="8">
        <v>0.66225165562900001</v>
      </c>
    </row>
    <row r="3032" spans="3:12" x14ac:dyDescent="0.2">
      <c r="C3032" s="87"/>
      <c r="D3032" s="84"/>
      <c r="E3032" s="1" t="s">
        <v>42</v>
      </c>
      <c r="F3032" s="2"/>
      <c r="G3032" s="60">
        <v>884</v>
      </c>
      <c r="H3032" s="72" t="str">
        <f t="shared" si="50"/>
        <v xml:space="preserve"> </v>
      </c>
      <c r="I3032" s="11">
        <v>59.728506787329998</v>
      </c>
      <c r="J3032" s="3">
        <v>26.470588235293999</v>
      </c>
      <c r="K3032" s="3">
        <v>13.009049773756001</v>
      </c>
      <c r="L3032" s="8">
        <v>0.79185520361999995</v>
      </c>
    </row>
    <row r="3033" spans="3:12" x14ac:dyDescent="0.2">
      <c r="C3033" s="87"/>
      <c r="D3033" s="84"/>
      <c r="E3033" s="1" t="s">
        <v>43</v>
      </c>
      <c r="F3033" s="2"/>
      <c r="G3033" s="60">
        <v>191</v>
      </c>
      <c r="H3033" s="72" t="str">
        <f t="shared" si="50"/>
        <v xml:space="preserve"> </v>
      </c>
      <c r="I3033" s="11">
        <v>50.785340314136</v>
      </c>
      <c r="J3033" s="3">
        <v>29.319371727749001</v>
      </c>
      <c r="K3033" s="3">
        <v>18.848167539266999</v>
      </c>
      <c r="L3033" s="8">
        <v>1.0471204188479999</v>
      </c>
    </row>
    <row r="3034" spans="3:12" x14ac:dyDescent="0.2">
      <c r="C3034" s="87"/>
      <c r="D3034" s="84"/>
      <c r="E3034" s="1" t="s">
        <v>44</v>
      </c>
      <c r="F3034" s="2"/>
      <c r="G3034" s="60">
        <v>239</v>
      </c>
      <c r="H3034" s="72" t="str">
        <f t="shared" si="50"/>
        <v xml:space="preserve"> </v>
      </c>
      <c r="I3034" s="11">
        <v>57.322175732218</v>
      </c>
      <c r="J3034" s="3">
        <v>27.196652719665</v>
      </c>
      <c r="K3034" s="3">
        <v>13.807531380753</v>
      </c>
      <c r="L3034" s="8">
        <v>1.673640167364</v>
      </c>
    </row>
    <row r="3035" spans="3:12" x14ac:dyDescent="0.2">
      <c r="C3035" s="87"/>
      <c r="D3035" s="84"/>
      <c r="E3035" s="1" t="s">
        <v>45</v>
      </c>
      <c r="F3035" s="2"/>
      <c r="G3035" s="60">
        <v>58</v>
      </c>
      <c r="H3035" s="72" t="str">
        <f t="shared" si="50"/>
        <v xml:space="preserve"> </v>
      </c>
      <c r="I3035" s="11">
        <v>68.965517241379004</v>
      </c>
      <c r="J3035" s="3">
        <v>18.965517241379001</v>
      </c>
      <c r="K3035" s="3">
        <v>10.344827586207</v>
      </c>
      <c r="L3035" s="8">
        <v>1.7241379310339999</v>
      </c>
    </row>
    <row r="3036" spans="3:12" x14ac:dyDescent="0.2">
      <c r="C3036" s="87"/>
      <c r="D3036" s="84"/>
      <c r="E3036" s="1" t="s">
        <v>46</v>
      </c>
      <c r="F3036" s="2"/>
      <c r="G3036" s="60">
        <v>32</v>
      </c>
      <c r="H3036" s="72" t="str">
        <f t="shared" si="50"/>
        <v>*</v>
      </c>
      <c r="I3036" s="11">
        <v>31.25</v>
      </c>
      <c r="J3036" s="3">
        <v>21.875</v>
      </c>
      <c r="K3036" s="3">
        <v>46.875</v>
      </c>
      <c r="L3036" s="14">
        <v>0</v>
      </c>
    </row>
    <row r="3037" spans="3:12" x14ac:dyDescent="0.2">
      <c r="C3037" s="87"/>
      <c r="D3037" s="84"/>
      <c r="E3037" s="1" t="s">
        <v>32</v>
      </c>
      <c r="F3037" s="2"/>
      <c r="G3037" s="60">
        <v>50</v>
      </c>
      <c r="H3037" s="72" t="str">
        <f t="shared" si="50"/>
        <v xml:space="preserve"> </v>
      </c>
      <c r="I3037" s="11">
        <v>78</v>
      </c>
      <c r="J3037" s="3">
        <v>10</v>
      </c>
      <c r="K3037" s="3">
        <v>12</v>
      </c>
      <c r="L3037" s="14">
        <v>0</v>
      </c>
    </row>
    <row r="3038" spans="3:12" ht="24" x14ac:dyDescent="0.2">
      <c r="C3038" s="88" t="s">
        <v>47</v>
      </c>
      <c r="D3038" s="83" t="s">
        <v>17</v>
      </c>
      <c r="E3038" s="6" t="s">
        <v>48</v>
      </c>
      <c r="F3038" s="5"/>
      <c r="G3038" s="59">
        <v>93</v>
      </c>
      <c r="H3038" s="71" t="str">
        <f t="shared" si="50"/>
        <v xml:space="preserve"> </v>
      </c>
      <c r="I3038" s="12">
        <v>44.086021505376003</v>
      </c>
      <c r="J3038" s="4">
        <v>43.010752688171998</v>
      </c>
      <c r="K3038" s="4">
        <v>9.6774193548389995</v>
      </c>
      <c r="L3038" s="13">
        <v>3.2258064516129998</v>
      </c>
    </row>
    <row r="3039" spans="3:12" ht="24" x14ac:dyDescent="0.2">
      <c r="C3039" s="87"/>
      <c r="D3039" s="84"/>
      <c r="E3039" s="1" t="s">
        <v>49</v>
      </c>
      <c r="F3039" s="2"/>
      <c r="G3039" s="60">
        <v>143</v>
      </c>
      <c r="H3039" s="72" t="str">
        <f t="shared" si="50"/>
        <v xml:space="preserve"> </v>
      </c>
      <c r="I3039" s="11">
        <v>58.741258741259003</v>
      </c>
      <c r="J3039" s="3">
        <v>28.671328671329</v>
      </c>
      <c r="K3039" s="3">
        <v>12.587412587413001</v>
      </c>
      <c r="L3039" s="14">
        <v>0</v>
      </c>
    </row>
    <row r="3040" spans="3:12" x14ac:dyDescent="0.2">
      <c r="C3040" s="87"/>
      <c r="D3040" s="84"/>
      <c r="E3040" s="1" t="s">
        <v>50</v>
      </c>
      <c r="F3040" s="2"/>
      <c r="G3040" s="60">
        <v>148</v>
      </c>
      <c r="H3040" s="72" t="str">
        <f t="shared" si="50"/>
        <v xml:space="preserve"> </v>
      </c>
      <c r="I3040" s="11">
        <v>52.027027027027003</v>
      </c>
      <c r="J3040" s="3">
        <v>33.783783783784003</v>
      </c>
      <c r="K3040" s="3">
        <v>13.513513513514001</v>
      </c>
      <c r="L3040" s="8">
        <v>0.67567567567599995</v>
      </c>
    </row>
    <row r="3041" spans="3:12" x14ac:dyDescent="0.2">
      <c r="C3041" s="87"/>
      <c r="D3041" s="84"/>
      <c r="E3041" s="1" t="s">
        <v>51</v>
      </c>
      <c r="F3041" s="2"/>
      <c r="G3041" s="60">
        <v>198</v>
      </c>
      <c r="H3041" s="72" t="str">
        <f t="shared" si="50"/>
        <v xml:space="preserve"> </v>
      </c>
      <c r="I3041" s="11">
        <v>60.606060606061</v>
      </c>
      <c r="J3041" s="3">
        <v>33.333333333333002</v>
      </c>
      <c r="K3041" s="3">
        <v>5.0505050505050004</v>
      </c>
      <c r="L3041" s="8">
        <v>1.010101010101</v>
      </c>
    </row>
    <row r="3042" spans="3:12" ht="24" x14ac:dyDescent="0.2">
      <c r="C3042" s="87"/>
      <c r="D3042" s="84"/>
      <c r="E3042" s="1" t="s">
        <v>52</v>
      </c>
      <c r="F3042" s="2"/>
      <c r="G3042" s="60">
        <v>318</v>
      </c>
      <c r="H3042" s="72" t="str">
        <f t="shared" si="50"/>
        <v xml:space="preserve"> </v>
      </c>
      <c r="I3042" s="11">
        <v>73.899371069181996</v>
      </c>
      <c r="J3042" s="3">
        <v>20.754716981131999</v>
      </c>
      <c r="K3042" s="3">
        <v>5.0314465408810003</v>
      </c>
      <c r="L3042" s="8">
        <v>0.31446540880500001</v>
      </c>
    </row>
    <row r="3043" spans="3:12" ht="24" x14ac:dyDescent="0.2">
      <c r="C3043" s="87"/>
      <c r="D3043" s="84"/>
      <c r="E3043" s="1" t="s">
        <v>53</v>
      </c>
      <c r="F3043" s="2"/>
      <c r="G3043" s="60">
        <v>900</v>
      </c>
      <c r="H3043" s="72" t="str">
        <f t="shared" si="50"/>
        <v xml:space="preserve"> </v>
      </c>
      <c r="I3043" s="11">
        <v>61.888888888888999</v>
      </c>
      <c r="J3043" s="3">
        <v>29.222222222222001</v>
      </c>
      <c r="K3043" s="3">
        <v>8.1111111111110006</v>
      </c>
      <c r="L3043" s="8">
        <v>0.77777777777799995</v>
      </c>
    </row>
    <row r="3044" spans="3:12" ht="24" x14ac:dyDescent="0.2">
      <c r="C3044" s="87"/>
      <c r="D3044" s="84"/>
      <c r="E3044" s="1" t="s">
        <v>54</v>
      </c>
      <c r="F3044" s="2"/>
      <c r="G3044" s="60">
        <v>1493</v>
      </c>
      <c r="H3044" s="72" t="str">
        <f t="shared" si="50"/>
        <v xml:space="preserve"> </v>
      </c>
      <c r="I3044" s="11">
        <v>66.845277963830995</v>
      </c>
      <c r="J3044" s="3">
        <v>18.821165438714001</v>
      </c>
      <c r="K3044" s="3">
        <v>13.328868050903999</v>
      </c>
      <c r="L3044" s="8">
        <v>1.004688546551</v>
      </c>
    </row>
    <row r="3045" spans="3:12" x14ac:dyDescent="0.2">
      <c r="C3045" s="87"/>
      <c r="D3045" s="84"/>
      <c r="E3045" s="1" t="s">
        <v>32</v>
      </c>
      <c r="F3045" s="2"/>
      <c r="G3045" s="60">
        <v>42</v>
      </c>
      <c r="H3045" s="72" t="str">
        <f t="shared" si="50"/>
        <v>*</v>
      </c>
      <c r="I3045" s="11">
        <v>64.285714285713993</v>
      </c>
      <c r="J3045" s="3">
        <v>7.1428571428570002</v>
      </c>
      <c r="K3045" s="3">
        <v>16.666666666666998</v>
      </c>
      <c r="L3045" s="8">
        <v>11.904761904761999</v>
      </c>
    </row>
    <row r="3046" spans="3:12" ht="24" x14ac:dyDescent="0.2">
      <c r="C3046" s="88" t="s">
        <v>55</v>
      </c>
      <c r="D3046" s="83" t="s">
        <v>17</v>
      </c>
      <c r="E3046" s="6" t="s">
        <v>48</v>
      </c>
      <c r="F3046" s="5"/>
      <c r="G3046" s="59">
        <v>118</v>
      </c>
      <c r="H3046" s="71" t="str">
        <f t="shared" si="50"/>
        <v xml:space="preserve"> </v>
      </c>
      <c r="I3046" s="12">
        <v>56.779661016948999</v>
      </c>
      <c r="J3046" s="4">
        <v>22.033898305085</v>
      </c>
      <c r="K3046" s="4">
        <v>17.796610169491998</v>
      </c>
      <c r="L3046" s="13">
        <v>3.3898305084749998</v>
      </c>
    </row>
    <row r="3047" spans="3:12" ht="24" x14ac:dyDescent="0.2">
      <c r="C3047" s="87"/>
      <c r="D3047" s="84"/>
      <c r="E3047" s="1" t="s">
        <v>49</v>
      </c>
      <c r="F3047" s="2"/>
      <c r="G3047" s="60">
        <v>262</v>
      </c>
      <c r="H3047" s="72" t="str">
        <f t="shared" si="50"/>
        <v xml:space="preserve"> </v>
      </c>
      <c r="I3047" s="11">
        <v>57.633587786260001</v>
      </c>
      <c r="J3047" s="3">
        <v>24.045801526718002</v>
      </c>
      <c r="K3047" s="3">
        <v>17.938931297709999</v>
      </c>
      <c r="L3047" s="8">
        <v>0.38167938931299999</v>
      </c>
    </row>
    <row r="3048" spans="3:12" x14ac:dyDescent="0.2">
      <c r="C3048" s="87"/>
      <c r="D3048" s="84"/>
      <c r="E3048" s="1" t="s">
        <v>50</v>
      </c>
      <c r="F3048" s="2"/>
      <c r="G3048" s="60">
        <v>486</v>
      </c>
      <c r="H3048" s="72" t="str">
        <f t="shared" si="50"/>
        <v xml:space="preserve"> </v>
      </c>
      <c r="I3048" s="11">
        <v>51.440329218107003</v>
      </c>
      <c r="J3048" s="3">
        <v>32.510288065844001</v>
      </c>
      <c r="K3048" s="3">
        <v>13.786008230453</v>
      </c>
      <c r="L3048" s="8">
        <v>2.2633744855970002</v>
      </c>
    </row>
    <row r="3049" spans="3:12" x14ac:dyDescent="0.2">
      <c r="C3049" s="87"/>
      <c r="D3049" s="84"/>
      <c r="E3049" s="1" t="s">
        <v>51</v>
      </c>
      <c r="F3049" s="2"/>
      <c r="G3049" s="60">
        <v>888</v>
      </c>
      <c r="H3049" s="72" t="str">
        <f t="shared" ref="H3049:H3096" si="51">IF(G3049&lt;49,"*"," ")</f>
        <v xml:space="preserve"> </v>
      </c>
      <c r="I3049" s="11">
        <v>62.612612612612999</v>
      </c>
      <c r="J3049" s="3">
        <v>27.815315315315001</v>
      </c>
      <c r="K3049" s="3">
        <v>9.3468468468470007</v>
      </c>
      <c r="L3049" s="8">
        <v>0.22522522522499999</v>
      </c>
    </row>
    <row r="3050" spans="3:12" ht="24" x14ac:dyDescent="0.2">
      <c r="C3050" s="87"/>
      <c r="D3050" s="84"/>
      <c r="E3050" s="1" t="s">
        <v>52</v>
      </c>
      <c r="F3050" s="2"/>
      <c r="G3050" s="60">
        <v>323</v>
      </c>
      <c r="H3050" s="72" t="str">
        <f t="shared" si="51"/>
        <v xml:space="preserve"> </v>
      </c>
      <c r="I3050" s="11">
        <v>88.235294117647001</v>
      </c>
      <c r="J3050" s="3">
        <v>6.1919504643960002</v>
      </c>
      <c r="K3050" s="3">
        <v>5.2631578947369997</v>
      </c>
      <c r="L3050" s="8">
        <v>0.30959752322</v>
      </c>
    </row>
    <row r="3051" spans="3:12" x14ac:dyDescent="0.2">
      <c r="C3051" s="87"/>
      <c r="D3051" s="84"/>
      <c r="E3051" s="1" t="s">
        <v>56</v>
      </c>
      <c r="F3051" s="2"/>
      <c r="G3051" s="60">
        <v>275</v>
      </c>
      <c r="H3051" s="72" t="str">
        <f t="shared" si="51"/>
        <v xml:space="preserve"> </v>
      </c>
      <c r="I3051" s="11">
        <v>82.181818181818002</v>
      </c>
      <c r="J3051" s="3">
        <v>7.2727272727269998</v>
      </c>
      <c r="K3051" s="3">
        <v>9.8181818181819995</v>
      </c>
      <c r="L3051" s="8">
        <v>0.72727272727299996</v>
      </c>
    </row>
    <row r="3052" spans="3:12" x14ac:dyDescent="0.2">
      <c r="C3052" s="87"/>
      <c r="D3052" s="84"/>
      <c r="E3052" s="1" t="s">
        <v>57</v>
      </c>
      <c r="F3052" s="2"/>
      <c r="G3052" s="60">
        <v>32</v>
      </c>
      <c r="H3052" s="72" t="str">
        <f t="shared" si="51"/>
        <v>*</v>
      </c>
      <c r="I3052" s="11">
        <v>62.5</v>
      </c>
      <c r="J3052" s="3">
        <v>9.375</v>
      </c>
      <c r="K3052" s="3">
        <v>21.875</v>
      </c>
      <c r="L3052" s="8">
        <v>6.25</v>
      </c>
    </row>
    <row r="3053" spans="3:12" x14ac:dyDescent="0.2">
      <c r="C3053" s="87"/>
      <c r="D3053" s="84"/>
      <c r="E3053" s="1" t="s">
        <v>32</v>
      </c>
      <c r="F3053" s="2"/>
      <c r="G3053" s="60">
        <v>51</v>
      </c>
      <c r="H3053" s="72" t="str">
        <f t="shared" si="51"/>
        <v xml:space="preserve"> </v>
      </c>
      <c r="I3053" s="11">
        <v>52.941176470587997</v>
      </c>
      <c r="J3053" s="3">
        <v>19.607843137254999</v>
      </c>
      <c r="K3053" s="3">
        <v>19.607843137254999</v>
      </c>
      <c r="L3053" s="8">
        <v>7.8431372549020004</v>
      </c>
    </row>
    <row r="3054" spans="3:12" x14ac:dyDescent="0.2">
      <c r="C3054" s="88" t="s">
        <v>58</v>
      </c>
      <c r="D3054" s="83" t="s">
        <v>17</v>
      </c>
      <c r="E3054" s="6" t="s">
        <v>59</v>
      </c>
      <c r="F3054" s="5"/>
      <c r="G3054" s="59">
        <v>1814</v>
      </c>
      <c r="H3054" s="71" t="str">
        <f t="shared" si="51"/>
        <v xml:space="preserve"> </v>
      </c>
      <c r="I3054" s="12">
        <v>63.175303197353998</v>
      </c>
      <c r="J3054" s="4">
        <v>23.539140022051001</v>
      </c>
      <c r="K3054" s="4">
        <v>12.017640573318999</v>
      </c>
      <c r="L3054" s="13">
        <v>1.2679162072770001</v>
      </c>
    </row>
    <row r="3055" spans="3:12" ht="24" x14ac:dyDescent="0.2">
      <c r="C3055" s="87"/>
      <c r="D3055" s="84"/>
      <c r="E3055" s="1" t="s">
        <v>60</v>
      </c>
      <c r="F3055" s="2"/>
      <c r="G3055" s="60">
        <v>307</v>
      </c>
      <c r="H3055" s="72" t="str">
        <f t="shared" si="51"/>
        <v xml:space="preserve"> </v>
      </c>
      <c r="I3055" s="11">
        <v>72.638436482084998</v>
      </c>
      <c r="J3055" s="3">
        <v>22.149837133550001</v>
      </c>
      <c r="K3055" s="3">
        <v>5.2117263843649999</v>
      </c>
      <c r="L3055" s="14">
        <v>0</v>
      </c>
    </row>
    <row r="3056" spans="3:12" x14ac:dyDescent="0.2">
      <c r="C3056" s="87"/>
      <c r="D3056" s="84"/>
      <c r="E3056" s="1" t="s">
        <v>61</v>
      </c>
      <c r="F3056" s="2"/>
      <c r="G3056" s="60">
        <v>49</v>
      </c>
      <c r="H3056" s="72" t="s">
        <v>678</v>
      </c>
      <c r="I3056" s="11">
        <v>65.306122448980005</v>
      </c>
      <c r="J3056" s="3">
        <v>18.367346938775999</v>
      </c>
      <c r="K3056" s="3">
        <v>14.285714285714</v>
      </c>
      <c r="L3056" s="8">
        <v>2.040816326531</v>
      </c>
    </row>
    <row r="3057" spans="3:12" ht="36" x14ac:dyDescent="0.2">
      <c r="C3057" s="87"/>
      <c r="D3057" s="84"/>
      <c r="E3057" s="1" t="s">
        <v>62</v>
      </c>
      <c r="F3057" s="2"/>
      <c r="G3057" s="60">
        <v>211</v>
      </c>
      <c r="H3057" s="72" t="str">
        <f t="shared" si="51"/>
        <v xml:space="preserve"> </v>
      </c>
      <c r="I3057" s="11">
        <v>77.251184834122995</v>
      </c>
      <c r="J3057" s="3">
        <v>14.691943127962</v>
      </c>
      <c r="K3057" s="3">
        <v>7.1090047393360001</v>
      </c>
      <c r="L3057" s="8">
        <v>0.94786729857800001</v>
      </c>
    </row>
    <row r="3058" spans="3:12" ht="24" x14ac:dyDescent="0.2">
      <c r="C3058" s="87"/>
      <c r="D3058" s="84"/>
      <c r="E3058" s="1" t="s">
        <v>63</v>
      </c>
      <c r="F3058" s="2"/>
      <c r="G3058" s="60">
        <v>8</v>
      </c>
      <c r="H3058" s="72" t="str">
        <f t="shared" si="51"/>
        <v>*</v>
      </c>
      <c r="I3058" s="11">
        <v>62.5</v>
      </c>
      <c r="J3058" s="3">
        <v>37.5</v>
      </c>
      <c r="K3058" s="7">
        <v>0</v>
      </c>
      <c r="L3058" s="14">
        <v>0</v>
      </c>
    </row>
    <row r="3059" spans="3:12" x14ac:dyDescent="0.2">
      <c r="C3059" s="87"/>
      <c r="D3059" s="84"/>
      <c r="E3059" s="1" t="s">
        <v>64</v>
      </c>
      <c r="F3059" s="2"/>
      <c r="G3059" s="60">
        <v>24</v>
      </c>
      <c r="H3059" s="72" t="str">
        <f t="shared" si="51"/>
        <v>*</v>
      </c>
      <c r="I3059" s="21">
        <v>0</v>
      </c>
      <c r="J3059" s="3">
        <v>16.666666666666998</v>
      </c>
      <c r="K3059" s="3">
        <v>79.166666666666998</v>
      </c>
      <c r="L3059" s="8">
        <v>4.166666666667</v>
      </c>
    </row>
    <row r="3060" spans="3:12" x14ac:dyDescent="0.2">
      <c r="C3060" s="87"/>
      <c r="D3060" s="84"/>
      <c r="E3060" s="1" t="s">
        <v>46</v>
      </c>
      <c r="F3060" s="2"/>
      <c r="G3060" s="60">
        <v>17</v>
      </c>
      <c r="H3060" s="72" t="str">
        <f t="shared" si="51"/>
        <v>*</v>
      </c>
      <c r="I3060" s="11">
        <v>64.705882352941003</v>
      </c>
      <c r="J3060" s="3">
        <v>17.647058823529001</v>
      </c>
      <c r="K3060" s="3">
        <v>17.647058823529001</v>
      </c>
      <c r="L3060" s="14">
        <v>0</v>
      </c>
    </row>
    <row r="3061" spans="3:12" x14ac:dyDescent="0.2">
      <c r="C3061" s="87"/>
      <c r="D3061" s="84"/>
      <c r="E3061" s="1" t="s">
        <v>32</v>
      </c>
      <c r="F3061" s="2"/>
      <c r="G3061" s="60">
        <v>5</v>
      </c>
      <c r="H3061" s="72" t="str">
        <f t="shared" si="51"/>
        <v>*</v>
      </c>
      <c r="I3061" s="11">
        <v>40</v>
      </c>
      <c r="J3061" s="3">
        <v>40</v>
      </c>
      <c r="K3061" s="3">
        <v>20</v>
      </c>
      <c r="L3061" s="14">
        <v>0</v>
      </c>
    </row>
    <row r="3062" spans="3:12" x14ac:dyDescent="0.2">
      <c r="C3062" s="87"/>
      <c r="D3062" s="84"/>
      <c r="E3062" s="1" t="s">
        <v>65</v>
      </c>
      <c r="F3062" s="2"/>
      <c r="G3062" s="60">
        <v>2121</v>
      </c>
      <c r="H3062" s="72" t="str">
        <f t="shared" si="51"/>
        <v xml:space="preserve"> </v>
      </c>
      <c r="I3062" s="11">
        <v>64.545025931165</v>
      </c>
      <c r="J3062" s="3">
        <v>23.338048090522999</v>
      </c>
      <c r="K3062" s="3">
        <v>11.032531824611</v>
      </c>
      <c r="L3062" s="8">
        <v>1.084394153701</v>
      </c>
    </row>
    <row r="3063" spans="3:12" x14ac:dyDescent="0.2">
      <c r="C3063" s="87"/>
      <c r="D3063" s="84"/>
      <c r="E3063" s="1" t="s">
        <v>66</v>
      </c>
      <c r="F3063" s="2"/>
      <c r="G3063" s="60">
        <v>260</v>
      </c>
      <c r="H3063" s="72" t="str">
        <f t="shared" si="51"/>
        <v xml:space="preserve"> </v>
      </c>
      <c r="I3063" s="11">
        <v>75</v>
      </c>
      <c r="J3063" s="3">
        <v>15.384615384615</v>
      </c>
      <c r="K3063" s="3">
        <v>8.4615384615379998</v>
      </c>
      <c r="L3063" s="8">
        <v>1.1538461538460001</v>
      </c>
    </row>
    <row r="3064" spans="3:12" ht="24" x14ac:dyDescent="0.2">
      <c r="C3064" s="88" t="s">
        <v>67</v>
      </c>
      <c r="D3064" s="83" t="s">
        <v>17</v>
      </c>
      <c r="E3064" s="6" t="s">
        <v>68</v>
      </c>
      <c r="F3064" s="5"/>
      <c r="G3064" s="59">
        <v>303</v>
      </c>
      <c r="H3064" s="71" t="str">
        <f t="shared" si="51"/>
        <v xml:space="preserve"> </v>
      </c>
      <c r="I3064" s="12">
        <v>68.316831683168004</v>
      </c>
      <c r="J3064" s="4">
        <v>21.452145214521</v>
      </c>
      <c r="K3064" s="4">
        <v>8.9108910891090005</v>
      </c>
      <c r="L3064" s="13">
        <v>1.3201320132009999</v>
      </c>
    </row>
    <row r="3065" spans="3:12" ht="36" x14ac:dyDescent="0.2">
      <c r="C3065" s="87"/>
      <c r="D3065" s="84"/>
      <c r="E3065" s="1" t="s">
        <v>69</v>
      </c>
      <c r="F3065" s="2"/>
      <c r="G3065" s="60">
        <v>1347</v>
      </c>
      <c r="H3065" s="72" t="str">
        <f t="shared" si="51"/>
        <v xml:space="preserve"> </v>
      </c>
      <c r="I3065" s="11">
        <v>64.662212323681999</v>
      </c>
      <c r="J3065" s="3">
        <v>23.014105419450999</v>
      </c>
      <c r="K3065" s="3">
        <v>11.358574610245</v>
      </c>
      <c r="L3065" s="8">
        <v>0.96510764662199999</v>
      </c>
    </row>
    <row r="3066" spans="3:12" ht="24" x14ac:dyDescent="0.2">
      <c r="C3066" s="87"/>
      <c r="D3066" s="84"/>
      <c r="E3066" s="1" t="s">
        <v>70</v>
      </c>
      <c r="F3066" s="2"/>
      <c r="G3066" s="60">
        <v>596</v>
      </c>
      <c r="H3066" s="72" t="str">
        <f t="shared" si="51"/>
        <v xml:space="preserve"> </v>
      </c>
      <c r="I3066" s="11">
        <v>65.268456375838994</v>
      </c>
      <c r="J3066" s="3">
        <v>22.986577181207998</v>
      </c>
      <c r="K3066" s="3">
        <v>10.402684563757999</v>
      </c>
      <c r="L3066" s="8">
        <v>1.342281879195</v>
      </c>
    </row>
    <row r="3067" spans="3:12" ht="24" x14ac:dyDescent="0.2">
      <c r="C3067" s="87"/>
      <c r="D3067" s="84"/>
      <c r="E3067" s="1" t="s">
        <v>71</v>
      </c>
      <c r="F3067" s="2"/>
      <c r="G3067" s="60">
        <v>181</v>
      </c>
      <c r="H3067" s="72" t="str">
        <f t="shared" si="51"/>
        <v xml:space="preserve"> </v>
      </c>
      <c r="I3067" s="11">
        <v>61.878453038674003</v>
      </c>
      <c r="J3067" s="3">
        <v>18.232044198895</v>
      </c>
      <c r="K3067" s="3">
        <v>18.784530386739998</v>
      </c>
      <c r="L3067" s="8">
        <v>1.1049723756909999</v>
      </c>
    </row>
    <row r="3068" spans="3:12" x14ac:dyDescent="0.2">
      <c r="C3068" s="87"/>
      <c r="D3068" s="84"/>
      <c r="E3068" s="1" t="s">
        <v>32</v>
      </c>
      <c r="F3068" s="2"/>
      <c r="G3068" s="60">
        <v>8</v>
      </c>
      <c r="H3068" s="72" t="str">
        <f t="shared" si="51"/>
        <v>*</v>
      </c>
      <c r="I3068" s="11">
        <v>37.5</v>
      </c>
      <c r="J3068" s="3">
        <v>25</v>
      </c>
      <c r="K3068" s="3">
        <v>37.5</v>
      </c>
      <c r="L3068" s="14">
        <v>0</v>
      </c>
    </row>
    <row r="3069" spans="3:12" ht="24" x14ac:dyDescent="0.2">
      <c r="C3069" s="88" t="s">
        <v>72</v>
      </c>
      <c r="D3069" s="83" t="s">
        <v>17</v>
      </c>
      <c r="E3069" s="6" t="s">
        <v>73</v>
      </c>
      <c r="F3069" s="5"/>
      <c r="G3069" s="59">
        <v>52</v>
      </c>
      <c r="H3069" s="71" t="str">
        <f t="shared" si="51"/>
        <v xml:space="preserve"> </v>
      </c>
      <c r="I3069" s="12">
        <v>80.769230769231001</v>
      </c>
      <c r="J3069" s="4">
        <v>5.7692307692310001</v>
      </c>
      <c r="K3069" s="4">
        <v>11.538461538462</v>
      </c>
      <c r="L3069" s="13">
        <v>1.923076923077</v>
      </c>
    </row>
    <row r="3070" spans="3:12" ht="36" x14ac:dyDescent="0.2">
      <c r="C3070" s="87"/>
      <c r="D3070" s="84"/>
      <c r="E3070" s="1" t="s">
        <v>74</v>
      </c>
      <c r="F3070" s="2"/>
      <c r="G3070" s="60">
        <v>186</v>
      </c>
      <c r="H3070" s="72" t="str">
        <f t="shared" si="51"/>
        <v xml:space="preserve"> </v>
      </c>
      <c r="I3070" s="11">
        <v>62.903225806451999</v>
      </c>
      <c r="J3070" s="3">
        <v>15.591397849462</v>
      </c>
      <c r="K3070" s="3">
        <v>19.892473118280002</v>
      </c>
      <c r="L3070" s="8">
        <v>1.6129032258060001</v>
      </c>
    </row>
    <row r="3071" spans="3:12" ht="36" x14ac:dyDescent="0.2">
      <c r="C3071" s="87"/>
      <c r="D3071" s="84"/>
      <c r="E3071" s="1" t="s">
        <v>75</v>
      </c>
      <c r="F3071" s="2"/>
      <c r="G3071" s="60">
        <v>336</v>
      </c>
      <c r="H3071" s="72" t="str">
        <f t="shared" si="51"/>
        <v xml:space="preserve"> </v>
      </c>
      <c r="I3071" s="11">
        <v>68.452380952381006</v>
      </c>
      <c r="J3071" s="3">
        <v>15.178571428571001</v>
      </c>
      <c r="K3071" s="3">
        <v>14.880952380951999</v>
      </c>
      <c r="L3071" s="8">
        <v>1.4880952380950001</v>
      </c>
    </row>
    <row r="3072" spans="3:12" ht="36" x14ac:dyDescent="0.2">
      <c r="C3072" s="87"/>
      <c r="D3072" s="84"/>
      <c r="E3072" s="1" t="s">
        <v>76</v>
      </c>
      <c r="F3072" s="2"/>
      <c r="G3072" s="60">
        <v>411</v>
      </c>
      <c r="H3072" s="72" t="str">
        <f t="shared" si="51"/>
        <v xml:space="preserve"> </v>
      </c>
      <c r="I3072" s="11">
        <v>64.720194647202007</v>
      </c>
      <c r="J3072" s="3">
        <v>21.654501216545</v>
      </c>
      <c r="K3072" s="3">
        <v>12.652068126521</v>
      </c>
      <c r="L3072" s="8">
        <v>0.97323600973199997</v>
      </c>
    </row>
    <row r="3073" spans="3:12" ht="36" x14ac:dyDescent="0.2">
      <c r="C3073" s="87"/>
      <c r="D3073" s="84"/>
      <c r="E3073" s="1" t="s">
        <v>77</v>
      </c>
      <c r="F3073" s="2"/>
      <c r="G3073" s="60">
        <v>425</v>
      </c>
      <c r="H3073" s="72" t="str">
        <f t="shared" si="51"/>
        <v xml:space="preserve"> </v>
      </c>
      <c r="I3073" s="11">
        <v>65.411764705882007</v>
      </c>
      <c r="J3073" s="3">
        <v>23.294117647059</v>
      </c>
      <c r="K3073" s="3">
        <v>10.352941176471001</v>
      </c>
      <c r="L3073" s="8">
        <v>0.94117647058800002</v>
      </c>
    </row>
    <row r="3074" spans="3:12" ht="36" x14ac:dyDescent="0.2">
      <c r="C3074" s="87"/>
      <c r="D3074" s="84"/>
      <c r="E3074" s="1" t="s">
        <v>78</v>
      </c>
      <c r="F3074" s="2"/>
      <c r="G3074" s="60">
        <v>328</v>
      </c>
      <c r="H3074" s="72" t="str">
        <f t="shared" si="51"/>
        <v xml:space="preserve"> </v>
      </c>
      <c r="I3074" s="11">
        <v>63.719512195122</v>
      </c>
      <c r="J3074" s="3">
        <v>24.390243902439</v>
      </c>
      <c r="K3074" s="3">
        <v>11.585365853659001</v>
      </c>
      <c r="L3074" s="8">
        <v>0.30487804878000002</v>
      </c>
    </row>
    <row r="3075" spans="3:12" ht="36" x14ac:dyDescent="0.2">
      <c r="C3075" s="87"/>
      <c r="D3075" s="84"/>
      <c r="E3075" s="1" t="s">
        <v>79</v>
      </c>
      <c r="F3075" s="2"/>
      <c r="G3075" s="60">
        <v>294</v>
      </c>
      <c r="H3075" s="72" t="str">
        <f t="shared" si="51"/>
        <v xml:space="preserve"> </v>
      </c>
      <c r="I3075" s="11">
        <v>62.585034013604997</v>
      </c>
      <c r="J3075" s="3">
        <v>32.312925170067999</v>
      </c>
      <c r="K3075" s="3">
        <v>4.4217687074830003</v>
      </c>
      <c r="L3075" s="8">
        <v>0.68027210884400002</v>
      </c>
    </row>
    <row r="3076" spans="3:12" ht="36" x14ac:dyDescent="0.2">
      <c r="C3076" s="87"/>
      <c r="D3076" s="84"/>
      <c r="E3076" s="1" t="s">
        <v>80</v>
      </c>
      <c r="F3076" s="2"/>
      <c r="G3076" s="60">
        <v>194</v>
      </c>
      <c r="H3076" s="72" t="str">
        <f t="shared" si="51"/>
        <v xml:space="preserve"> </v>
      </c>
      <c r="I3076" s="11">
        <v>62.886597938144</v>
      </c>
      <c r="J3076" s="3">
        <v>27.319587628866</v>
      </c>
      <c r="K3076" s="3">
        <v>8.7628865979379995</v>
      </c>
      <c r="L3076" s="8">
        <v>1.0309278350519999</v>
      </c>
    </row>
    <row r="3077" spans="3:12" ht="36" x14ac:dyDescent="0.2">
      <c r="C3077" s="87"/>
      <c r="D3077" s="84"/>
      <c r="E3077" s="1" t="s">
        <v>81</v>
      </c>
      <c r="F3077" s="2"/>
      <c r="G3077" s="60">
        <v>50</v>
      </c>
      <c r="H3077" s="72" t="str">
        <f t="shared" si="51"/>
        <v xml:space="preserve"> </v>
      </c>
      <c r="I3077" s="11">
        <v>62</v>
      </c>
      <c r="J3077" s="3">
        <v>32</v>
      </c>
      <c r="K3077" s="3">
        <v>6</v>
      </c>
      <c r="L3077" s="14">
        <v>0</v>
      </c>
    </row>
    <row r="3078" spans="3:12" ht="24" x14ac:dyDescent="0.2">
      <c r="C3078" s="87"/>
      <c r="D3078" s="84"/>
      <c r="E3078" s="1" t="s">
        <v>82</v>
      </c>
      <c r="F3078" s="2"/>
      <c r="G3078" s="60">
        <v>48</v>
      </c>
      <c r="H3078" s="72" t="str">
        <f t="shared" si="51"/>
        <v>*</v>
      </c>
      <c r="I3078" s="11">
        <v>45.833333333333002</v>
      </c>
      <c r="J3078" s="3">
        <v>43.75</v>
      </c>
      <c r="K3078" s="3">
        <v>8.333333333333</v>
      </c>
      <c r="L3078" s="8">
        <v>2.083333333333</v>
      </c>
    </row>
    <row r="3079" spans="3:12" x14ac:dyDescent="0.2">
      <c r="C3079" s="87"/>
      <c r="D3079" s="84"/>
      <c r="E3079" s="1" t="s">
        <v>83</v>
      </c>
      <c r="F3079" s="2"/>
      <c r="G3079" s="60">
        <v>46</v>
      </c>
      <c r="H3079" s="72" t="str">
        <f t="shared" si="51"/>
        <v>*</v>
      </c>
      <c r="I3079" s="11">
        <v>73.913043478261002</v>
      </c>
      <c r="J3079" s="3">
        <v>8.6956521739130004</v>
      </c>
      <c r="K3079" s="3">
        <v>10.869565217390999</v>
      </c>
      <c r="L3079" s="8">
        <v>6.5217391304349999</v>
      </c>
    </row>
    <row r="3080" spans="3:12" x14ac:dyDescent="0.2">
      <c r="C3080" s="87"/>
      <c r="D3080" s="84"/>
      <c r="E3080" s="1" t="s">
        <v>32</v>
      </c>
      <c r="F3080" s="2"/>
      <c r="G3080" s="60">
        <v>65</v>
      </c>
      <c r="H3080" s="72" t="str">
        <f t="shared" si="51"/>
        <v xml:space="preserve"> </v>
      </c>
      <c r="I3080" s="11">
        <v>72.307692307691994</v>
      </c>
      <c r="J3080" s="3">
        <v>10.769230769230999</v>
      </c>
      <c r="K3080" s="3">
        <v>15.384615384615</v>
      </c>
      <c r="L3080" s="8">
        <v>1.538461538462</v>
      </c>
    </row>
    <row r="3081" spans="3:12" x14ac:dyDescent="0.2">
      <c r="C3081" s="88" t="s">
        <v>84</v>
      </c>
      <c r="D3081" s="83" t="s">
        <v>17</v>
      </c>
      <c r="E3081" s="6" t="s">
        <v>85</v>
      </c>
      <c r="F3081" s="5"/>
      <c r="G3081" s="59">
        <v>315</v>
      </c>
      <c r="H3081" s="71" t="str">
        <f t="shared" si="51"/>
        <v xml:space="preserve"> </v>
      </c>
      <c r="I3081" s="12">
        <v>71.111111111111001</v>
      </c>
      <c r="J3081" s="4">
        <v>21.587301587302001</v>
      </c>
      <c r="K3081" s="4">
        <v>6.3492063492059998</v>
      </c>
      <c r="L3081" s="13">
        <v>0.95238095238099996</v>
      </c>
    </row>
    <row r="3082" spans="3:12" x14ac:dyDescent="0.2">
      <c r="C3082" s="87"/>
      <c r="D3082" s="84"/>
      <c r="E3082" s="1" t="s">
        <v>86</v>
      </c>
      <c r="F3082" s="2"/>
      <c r="G3082" s="60">
        <v>493</v>
      </c>
      <c r="H3082" s="72" t="str">
        <f t="shared" si="51"/>
        <v xml:space="preserve"> </v>
      </c>
      <c r="I3082" s="11">
        <v>68.356997971601999</v>
      </c>
      <c r="J3082" s="3">
        <v>25.354969574037</v>
      </c>
      <c r="K3082" s="3">
        <v>5.2738336714000003</v>
      </c>
      <c r="L3082" s="8">
        <v>1.014198782961</v>
      </c>
    </row>
    <row r="3083" spans="3:12" x14ac:dyDescent="0.2">
      <c r="C3083" s="87"/>
      <c r="D3083" s="84"/>
      <c r="E3083" s="1" t="s">
        <v>87</v>
      </c>
      <c r="F3083" s="2"/>
      <c r="G3083" s="60">
        <v>981</v>
      </c>
      <c r="H3083" s="72" t="str">
        <f t="shared" si="51"/>
        <v xml:space="preserve"> </v>
      </c>
      <c r="I3083" s="11">
        <v>65.239551478083996</v>
      </c>
      <c r="J3083" s="3">
        <v>24.770642201834999</v>
      </c>
      <c r="K3083" s="3">
        <v>9.1743119266060003</v>
      </c>
      <c r="L3083" s="8">
        <v>0.81549439347599995</v>
      </c>
    </row>
    <row r="3084" spans="3:12" x14ac:dyDescent="0.2">
      <c r="C3084" s="87"/>
      <c r="D3084" s="84"/>
      <c r="E3084" s="1" t="s">
        <v>88</v>
      </c>
      <c r="F3084" s="2"/>
      <c r="G3084" s="60">
        <v>525</v>
      </c>
      <c r="H3084" s="72" t="str">
        <f t="shared" si="51"/>
        <v xml:space="preserve"> </v>
      </c>
      <c r="I3084" s="11">
        <v>63.047619047619001</v>
      </c>
      <c r="J3084" s="3">
        <v>19.047619047619001</v>
      </c>
      <c r="K3084" s="3">
        <v>16</v>
      </c>
      <c r="L3084" s="8">
        <v>1.9047619047619999</v>
      </c>
    </row>
    <row r="3085" spans="3:12" x14ac:dyDescent="0.2">
      <c r="C3085" s="87"/>
      <c r="D3085" s="84"/>
      <c r="E3085" s="1" t="s">
        <v>89</v>
      </c>
      <c r="F3085" s="2"/>
      <c r="G3085" s="60">
        <v>113</v>
      </c>
      <c r="H3085" s="72" t="str">
        <f t="shared" si="51"/>
        <v xml:space="preserve"> </v>
      </c>
      <c r="I3085" s="11">
        <v>39.823008849558001</v>
      </c>
      <c r="J3085" s="3">
        <v>8.8495575221239999</v>
      </c>
      <c r="K3085" s="3">
        <v>50.442477876105997</v>
      </c>
      <c r="L3085" s="8">
        <v>0.88495575221199996</v>
      </c>
    </row>
    <row r="3086" spans="3:12" x14ac:dyDescent="0.2">
      <c r="C3086" s="87"/>
      <c r="D3086" s="84"/>
      <c r="E3086" s="1" t="s">
        <v>32</v>
      </c>
      <c r="F3086" s="2"/>
      <c r="G3086" s="60">
        <v>8</v>
      </c>
      <c r="H3086" s="72" t="str">
        <f t="shared" si="51"/>
        <v>*</v>
      </c>
      <c r="I3086" s="11">
        <v>62.5</v>
      </c>
      <c r="J3086" s="3">
        <v>12.5</v>
      </c>
      <c r="K3086" s="3">
        <v>25</v>
      </c>
      <c r="L3086" s="14">
        <v>0</v>
      </c>
    </row>
    <row r="3087" spans="3:12" ht="24" x14ac:dyDescent="0.2">
      <c r="C3087" s="88" t="s">
        <v>90</v>
      </c>
      <c r="D3087" s="83" t="s">
        <v>17</v>
      </c>
      <c r="E3087" s="6" t="s">
        <v>91</v>
      </c>
      <c r="F3087" s="5"/>
      <c r="G3087" s="59">
        <v>608</v>
      </c>
      <c r="H3087" s="71" t="str">
        <f t="shared" si="51"/>
        <v xml:space="preserve"> </v>
      </c>
      <c r="I3087" s="12">
        <v>68.585526315788996</v>
      </c>
      <c r="J3087" s="4">
        <v>21.052631578947</v>
      </c>
      <c r="K3087" s="4">
        <v>9.0460526315790002</v>
      </c>
      <c r="L3087" s="13">
        <v>1.3157894736839999</v>
      </c>
    </row>
    <row r="3088" spans="3:12" ht="24" x14ac:dyDescent="0.2">
      <c r="C3088" s="87"/>
      <c r="D3088" s="84"/>
      <c r="E3088" s="1" t="s">
        <v>92</v>
      </c>
      <c r="F3088" s="2"/>
      <c r="G3088" s="60">
        <v>1036</v>
      </c>
      <c r="H3088" s="72" t="str">
        <f t="shared" si="51"/>
        <v xml:space="preserve"> </v>
      </c>
      <c r="I3088" s="11">
        <v>64.478764478764006</v>
      </c>
      <c r="J3088" s="3">
        <v>22.007722007721998</v>
      </c>
      <c r="K3088" s="3">
        <v>12.355212355212</v>
      </c>
      <c r="L3088" s="8">
        <v>1.1583011583009999</v>
      </c>
    </row>
    <row r="3089" spans="2:12" ht="24" x14ac:dyDescent="0.2">
      <c r="C3089" s="87"/>
      <c r="D3089" s="84"/>
      <c r="E3089" s="1" t="s">
        <v>93</v>
      </c>
      <c r="F3089" s="2"/>
      <c r="G3089" s="60">
        <v>567</v>
      </c>
      <c r="H3089" s="72" t="str">
        <f t="shared" si="51"/>
        <v xml:space="preserve"> </v>
      </c>
      <c r="I3089" s="11">
        <v>62.786596119929001</v>
      </c>
      <c r="J3089" s="3">
        <v>24.867724867724998</v>
      </c>
      <c r="K3089" s="3">
        <v>11.816578483244999</v>
      </c>
      <c r="L3089" s="8">
        <v>0.52910052910100003</v>
      </c>
    </row>
    <row r="3090" spans="2:12" x14ac:dyDescent="0.2">
      <c r="C3090" s="87"/>
      <c r="D3090" s="84"/>
      <c r="E3090" s="1" t="s">
        <v>94</v>
      </c>
      <c r="F3090" s="2"/>
      <c r="G3090" s="60">
        <v>224</v>
      </c>
      <c r="H3090" s="72" t="str">
        <f t="shared" si="51"/>
        <v xml:space="preserve"> </v>
      </c>
      <c r="I3090" s="11">
        <v>62.946428571429003</v>
      </c>
      <c r="J3090" s="3">
        <v>22.321428571428999</v>
      </c>
      <c r="K3090" s="3">
        <v>12.946428571428999</v>
      </c>
      <c r="L3090" s="8">
        <v>1.785714285714</v>
      </c>
    </row>
    <row r="3091" spans="2:12" x14ac:dyDescent="0.2">
      <c r="C3091" s="88" t="s">
        <v>95</v>
      </c>
      <c r="D3091" s="83" t="s">
        <v>17</v>
      </c>
      <c r="E3091" s="6" t="s">
        <v>96</v>
      </c>
      <c r="F3091" s="5"/>
      <c r="G3091" s="59">
        <v>308</v>
      </c>
      <c r="H3091" s="71" t="str">
        <f t="shared" si="51"/>
        <v xml:space="preserve"> </v>
      </c>
      <c r="I3091" s="12">
        <v>62.987012987013003</v>
      </c>
      <c r="J3091" s="4">
        <v>24.350649350649</v>
      </c>
      <c r="K3091" s="4">
        <v>12.012987012987001</v>
      </c>
      <c r="L3091" s="13">
        <v>0.64935064935099995</v>
      </c>
    </row>
    <row r="3092" spans="2:12" x14ac:dyDescent="0.2">
      <c r="C3092" s="89"/>
      <c r="D3092" s="84"/>
      <c r="E3092" s="1" t="s">
        <v>97</v>
      </c>
      <c r="F3092" s="2"/>
      <c r="G3092" s="60">
        <v>728</v>
      </c>
      <c r="H3092" s="72" t="str">
        <f t="shared" si="51"/>
        <v xml:space="preserve"> </v>
      </c>
      <c r="I3092" s="11">
        <v>67.719780219780006</v>
      </c>
      <c r="J3092" s="3">
        <v>21.291208791209002</v>
      </c>
      <c r="K3092" s="3">
        <v>9.8901098901100006</v>
      </c>
      <c r="L3092" s="8">
        <v>1.098901098901</v>
      </c>
    </row>
    <row r="3093" spans="2:12" ht="24" x14ac:dyDescent="0.2">
      <c r="C3093" s="89"/>
      <c r="D3093" s="84"/>
      <c r="E3093" s="1" t="s">
        <v>98</v>
      </c>
      <c r="F3093" s="2"/>
      <c r="G3093" s="60">
        <v>474</v>
      </c>
      <c r="H3093" s="72" t="str">
        <f t="shared" si="51"/>
        <v xml:space="preserve"> </v>
      </c>
      <c r="I3093" s="11">
        <v>62.658227848100999</v>
      </c>
      <c r="J3093" s="3">
        <v>24.683544303796999</v>
      </c>
      <c r="K3093" s="3">
        <v>11.814345991561</v>
      </c>
      <c r="L3093" s="8">
        <v>0.84388185654000003</v>
      </c>
    </row>
    <row r="3094" spans="2:12" x14ac:dyDescent="0.2">
      <c r="C3094" s="89"/>
      <c r="D3094" s="84"/>
      <c r="E3094" s="1" t="s">
        <v>99</v>
      </c>
      <c r="F3094" s="2"/>
      <c r="G3094" s="60">
        <v>402</v>
      </c>
      <c r="H3094" s="72" t="str">
        <f t="shared" si="51"/>
        <v xml:space="preserve"> </v>
      </c>
      <c r="I3094" s="11">
        <v>65.174129353233994</v>
      </c>
      <c r="J3094" s="3">
        <v>21.393034825870998</v>
      </c>
      <c r="K3094" s="3">
        <v>12.686567164178999</v>
      </c>
      <c r="L3094" s="8">
        <v>0.74626865671599996</v>
      </c>
    </row>
    <row r="3095" spans="2:12" x14ac:dyDescent="0.2">
      <c r="C3095" s="89"/>
      <c r="D3095" s="84"/>
      <c r="E3095" s="1" t="s">
        <v>100</v>
      </c>
      <c r="F3095" s="2"/>
      <c r="G3095" s="60">
        <v>231</v>
      </c>
      <c r="H3095" s="72" t="str">
        <f t="shared" si="51"/>
        <v xml:space="preserve"> </v>
      </c>
      <c r="I3095" s="11">
        <v>63.203463203463002</v>
      </c>
      <c r="J3095" s="3">
        <v>19.480519480519</v>
      </c>
      <c r="K3095" s="3">
        <v>13.852813852814</v>
      </c>
      <c r="L3095" s="8">
        <v>3.463203463203</v>
      </c>
    </row>
    <row r="3096" spans="2:12" x14ac:dyDescent="0.2">
      <c r="C3096" s="90"/>
      <c r="D3096" s="85"/>
      <c r="E3096" s="29" t="s">
        <v>101</v>
      </c>
      <c r="F3096" s="28"/>
      <c r="G3096" s="61">
        <v>292</v>
      </c>
      <c r="H3096" s="73" t="str">
        <f t="shared" si="51"/>
        <v xml:space="preserve"> </v>
      </c>
      <c r="I3096" s="35">
        <v>65.068493150685001</v>
      </c>
      <c r="J3096" s="16">
        <v>23.630136986301</v>
      </c>
      <c r="K3096" s="16">
        <v>10.616438356164</v>
      </c>
      <c r="L3096" s="36">
        <v>0.68493150684899995</v>
      </c>
    </row>
    <row r="3097" spans="2:12" x14ac:dyDescent="0.2">
      <c r="G3097" s="62"/>
      <c r="H3097" s="74"/>
    </row>
    <row r="3098" spans="2:12" x14ac:dyDescent="0.2">
      <c r="B3098" s="25" t="str">
        <f xml:space="preserve"> HYPERLINK("#'目次'!B33", "[27]")</f>
        <v>[27]</v>
      </c>
      <c r="C3098" s="17" t="s">
        <v>248</v>
      </c>
      <c r="G3098" s="62"/>
      <c r="H3098" s="74"/>
    </row>
    <row r="3099" spans="2:12" x14ac:dyDescent="0.2">
      <c r="G3099" s="62"/>
      <c r="H3099" s="74"/>
    </row>
    <row r="3100" spans="2:12" x14ac:dyDescent="0.2">
      <c r="G3100" s="62"/>
      <c r="H3100" s="74"/>
    </row>
    <row r="3101" spans="2:12" x14ac:dyDescent="0.2">
      <c r="C3101" s="17" t="s">
        <v>12</v>
      </c>
      <c r="G3101" s="62"/>
      <c r="H3101" s="74"/>
    </row>
    <row r="3102" spans="2:12" ht="24" x14ac:dyDescent="0.2">
      <c r="C3102" s="91"/>
      <c r="D3102" s="92"/>
      <c r="E3102" s="92"/>
      <c r="F3102" s="92"/>
      <c r="G3102" s="56" t="s">
        <v>13</v>
      </c>
      <c r="H3102" s="68"/>
      <c r="I3102" s="22" t="s">
        <v>228</v>
      </c>
      <c r="J3102" s="10" t="s">
        <v>229</v>
      </c>
      <c r="K3102" s="10" t="s">
        <v>230</v>
      </c>
      <c r="L3102" s="23" t="s">
        <v>32</v>
      </c>
    </row>
    <row r="3103" spans="2:12" x14ac:dyDescent="0.2">
      <c r="C3103" s="93"/>
      <c r="D3103" s="94"/>
      <c r="E3103" s="94"/>
      <c r="F3103" s="94"/>
      <c r="G3103" s="57"/>
      <c r="H3103" s="69"/>
      <c r="I3103" s="26"/>
      <c r="J3103" s="9"/>
      <c r="K3103" s="9"/>
      <c r="L3103" s="24"/>
    </row>
    <row r="3104" spans="2:12" x14ac:dyDescent="0.2">
      <c r="C3104" s="31"/>
      <c r="D3104" s="33"/>
      <c r="E3104" s="32" t="s">
        <v>13</v>
      </c>
      <c r="F3104" s="30"/>
      <c r="G3104" s="58">
        <v>2435</v>
      </c>
      <c r="H3104" s="70" t="str">
        <f t="shared" ref="H3104:H3167" si="52">IF(G3104&lt;49,"*"," ")</f>
        <v xml:space="preserve"> </v>
      </c>
      <c r="I3104" s="15">
        <v>75.236139630389999</v>
      </c>
      <c r="J3104" s="15">
        <v>14.537987679671</v>
      </c>
      <c r="K3104" s="15">
        <v>8.5831622176589999</v>
      </c>
      <c r="L3104" s="34">
        <v>1.642710472279</v>
      </c>
    </row>
    <row r="3105" spans="3:12" x14ac:dyDescent="0.2">
      <c r="C3105" s="86" t="s">
        <v>16</v>
      </c>
      <c r="D3105" s="83" t="s">
        <v>17</v>
      </c>
      <c r="E3105" s="6" t="s">
        <v>14</v>
      </c>
      <c r="F3105" s="5"/>
      <c r="G3105" s="59">
        <v>1188</v>
      </c>
      <c r="H3105" s="71" t="str">
        <f t="shared" si="52"/>
        <v xml:space="preserve"> </v>
      </c>
      <c r="I3105" s="12">
        <v>67.255892255891993</v>
      </c>
      <c r="J3105" s="4">
        <v>22.390572390572</v>
      </c>
      <c r="K3105" s="4">
        <v>8.6700336700339999</v>
      </c>
      <c r="L3105" s="13">
        <v>1.683501683502</v>
      </c>
    </row>
    <row r="3106" spans="3:12" x14ac:dyDescent="0.2">
      <c r="C3106" s="87"/>
      <c r="D3106" s="84"/>
      <c r="E3106" s="1" t="s">
        <v>15</v>
      </c>
      <c r="F3106" s="2"/>
      <c r="G3106" s="60">
        <v>1247</v>
      </c>
      <c r="H3106" s="72" t="str">
        <f t="shared" si="52"/>
        <v xml:space="preserve"> </v>
      </c>
      <c r="I3106" s="11">
        <v>82.838813151563997</v>
      </c>
      <c r="J3106" s="3">
        <v>7.0569366479550002</v>
      </c>
      <c r="K3106" s="3">
        <v>8.5004009623099996</v>
      </c>
      <c r="L3106" s="8">
        <v>1.603849238172</v>
      </c>
    </row>
    <row r="3107" spans="3:12" x14ac:dyDescent="0.2">
      <c r="C3107" s="88" t="s">
        <v>18</v>
      </c>
      <c r="D3107" s="88" t="s">
        <v>19</v>
      </c>
      <c r="E3107" s="6" t="s">
        <v>20</v>
      </c>
      <c r="F3107" s="5"/>
      <c r="G3107" s="59">
        <v>386</v>
      </c>
      <c r="H3107" s="71" t="str">
        <f t="shared" si="52"/>
        <v xml:space="preserve"> </v>
      </c>
      <c r="I3107" s="12">
        <v>83.160621761658007</v>
      </c>
      <c r="J3107" s="4">
        <v>14.507772020725</v>
      </c>
      <c r="K3107" s="4">
        <v>2.0725388601039998</v>
      </c>
      <c r="L3107" s="13">
        <v>0.25906735751299997</v>
      </c>
    </row>
    <row r="3108" spans="3:12" x14ac:dyDescent="0.2">
      <c r="C3108" s="87"/>
      <c r="D3108" s="89"/>
      <c r="E3108" s="1" t="s">
        <v>21</v>
      </c>
      <c r="F3108" s="2"/>
      <c r="G3108" s="60">
        <v>484</v>
      </c>
      <c r="H3108" s="72" t="str">
        <f t="shared" si="52"/>
        <v xml:space="preserve"> </v>
      </c>
      <c r="I3108" s="11">
        <v>81.611570247933997</v>
      </c>
      <c r="J3108" s="3">
        <v>12.190082644627999</v>
      </c>
      <c r="K3108" s="3">
        <v>4.7520661157020001</v>
      </c>
      <c r="L3108" s="8">
        <v>1.446280991736</v>
      </c>
    </row>
    <row r="3109" spans="3:12" x14ac:dyDescent="0.2">
      <c r="C3109" s="87"/>
      <c r="D3109" s="89"/>
      <c r="E3109" s="1" t="s">
        <v>22</v>
      </c>
      <c r="F3109" s="2"/>
      <c r="G3109" s="60">
        <v>626</v>
      </c>
      <c r="H3109" s="72" t="str">
        <f t="shared" si="52"/>
        <v xml:space="preserve"> </v>
      </c>
      <c r="I3109" s="11">
        <v>76.837060702874993</v>
      </c>
      <c r="J3109" s="3">
        <v>16.773162939296999</v>
      </c>
      <c r="K3109" s="3">
        <v>5.5910543130989998</v>
      </c>
      <c r="L3109" s="8">
        <v>0.79872204472800001</v>
      </c>
    </row>
    <row r="3110" spans="3:12" x14ac:dyDescent="0.2">
      <c r="C3110" s="87"/>
      <c r="D3110" s="89"/>
      <c r="E3110" s="1" t="s">
        <v>23</v>
      </c>
      <c r="F3110" s="2"/>
      <c r="G3110" s="60">
        <v>400</v>
      </c>
      <c r="H3110" s="72" t="str">
        <f t="shared" si="52"/>
        <v xml:space="preserve"> </v>
      </c>
      <c r="I3110" s="11">
        <v>78.75</v>
      </c>
      <c r="J3110" s="3">
        <v>13.5</v>
      </c>
      <c r="K3110" s="3">
        <v>6.25</v>
      </c>
      <c r="L3110" s="8">
        <v>1.5</v>
      </c>
    </row>
    <row r="3111" spans="3:12" x14ac:dyDescent="0.2">
      <c r="C3111" s="87"/>
      <c r="D3111" s="89"/>
      <c r="E3111" s="1" t="s">
        <v>24</v>
      </c>
      <c r="F3111" s="2"/>
      <c r="G3111" s="60">
        <v>539</v>
      </c>
      <c r="H3111" s="72" t="str">
        <f t="shared" si="52"/>
        <v xml:space="preserve"> </v>
      </c>
      <c r="I3111" s="11">
        <v>59.369202226345003</v>
      </c>
      <c r="J3111" s="3">
        <v>14.842300556586</v>
      </c>
      <c r="K3111" s="3">
        <v>21.892393320964999</v>
      </c>
      <c r="L3111" s="8">
        <v>3.896103896104</v>
      </c>
    </row>
    <row r="3112" spans="3:12" x14ac:dyDescent="0.2">
      <c r="C3112" s="87"/>
      <c r="D3112" s="89"/>
      <c r="E3112" s="1" t="s">
        <v>25</v>
      </c>
      <c r="F3112" s="2"/>
      <c r="G3112" s="60">
        <v>2049</v>
      </c>
      <c r="H3112" s="72" t="str">
        <f t="shared" si="52"/>
        <v xml:space="preserve"> </v>
      </c>
      <c r="I3112" s="11">
        <v>73.743289409468005</v>
      </c>
      <c r="J3112" s="3">
        <v>14.543679843826</v>
      </c>
      <c r="K3112" s="3">
        <v>9.8096632503660004</v>
      </c>
      <c r="L3112" s="8">
        <v>1.90336749634</v>
      </c>
    </row>
    <row r="3113" spans="3:12" x14ac:dyDescent="0.2">
      <c r="C3113" s="87"/>
      <c r="D3113" s="89"/>
      <c r="E3113" s="1" t="s">
        <v>26</v>
      </c>
      <c r="F3113" s="2"/>
      <c r="G3113" s="60">
        <v>939</v>
      </c>
      <c r="H3113" s="72" t="str">
        <f t="shared" si="52"/>
        <v xml:space="preserve"> </v>
      </c>
      <c r="I3113" s="11">
        <v>67.625133120341005</v>
      </c>
      <c r="J3113" s="3">
        <v>14.270500532481</v>
      </c>
      <c r="K3113" s="3">
        <v>15.228966986154999</v>
      </c>
      <c r="L3113" s="8">
        <v>2.8753993610220001</v>
      </c>
    </row>
    <row r="3114" spans="3:12" x14ac:dyDescent="0.2">
      <c r="C3114" s="87"/>
      <c r="D3114" s="88" t="s">
        <v>14</v>
      </c>
      <c r="E3114" s="6" t="s">
        <v>20</v>
      </c>
      <c r="F3114" s="5"/>
      <c r="G3114" s="59">
        <v>204</v>
      </c>
      <c r="H3114" s="71" t="str">
        <f t="shared" si="52"/>
        <v xml:space="preserve"> </v>
      </c>
      <c r="I3114" s="12">
        <v>73.039215686275</v>
      </c>
      <c r="J3114" s="4">
        <v>24.019607843136999</v>
      </c>
      <c r="K3114" s="4">
        <v>2.9411764705880001</v>
      </c>
      <c r="L3114" s="27">
        <v>0</v>
      </c>
    </row>
    <row r="3115" spans="3:12" x14ac:dyDescent="0.2">
      <c r="C3115" s="87"/>
      <c r="D3115" s="89"/>
      <c r="E3115" s="1" t="s">
        <v>21</v>
      </c>
      <c r="F3115" s="2"/>
      <c r="G3115" s="60">
        <v>254</v>
      </c>
      <c r="H3115" s="72" t="str">
        <f t="shared" si="52"/>
        <v xml:space="preserve"> </v>
      </c>
      <c r="I3115" s="11">
        <v>71.259842519684994</v>
      </c>
      <c r="J3115" s="3">
        <v>20.078740157479999</v>
      </c>
      <c r="K3115" s="3">
        <v>7.4803149606300003</v>
      </c>
      <c r="L3115" s="8">
        <v>1.1811023622050001</v>
      </c>
    </row>
    <row r="3116" spans="3:12" x14ac:dyDescent="0.2">
      <c r="C3116" s="87"/>
      <c r="D3116" s="89"/>
      <c r="E3116" s="1" t="s">
        <v>22</v>
      </c>
      <c r="F3116" s="2"/>
      <c r="G3116" s="60">
        <v>311</v>
      </c>
      <c r="H3116" s="72" t="str">
        <f t="shared" si="52"/>
        <v xml:space="preserve"> </v>
      </c>
      <c r="I3116" s="11">
        <v>63.987138263665997</v>
      </c>
      <c r="J3116" s="3">
        <v>26.045016077170001</v>
      </c>
      <c r="K3116" s="3">
        <v>9.0032154340839998</v>
      </c>
      <c r="L3116" s="8">
        <v>0.96463022507999996</v>
      </c>
    </row>
    <row r="3117" spans="3:12" x14ac:dyDescent="0.2">
      <c r="C3117" s="87"/>
      <c r="D3117" s="89"/>
      <c r="E3117" s="1" t="s">
        <v>23</v>
      </c>
      <c r="F3117" s="2"/>
      <c r="G3117" s="60">
        <v>202</v>
      </c>
      <c r="H3117" s="72" t="str">
        <f t="shared" si="52"/>
        <v xml:space="preserve"> </v>
      </c>
      <c r="I3117" s="11">
        <v>67.821782178218001</v>
      </c>
      <c r="J3117" s="3">
        <v>20.792079207920999</v>
      </c>
      <c r="K3117" s="3">
        <v>9.4059405940590004</v>
      </c>
      <c r="L3117" s="8">
        <v>1.9801980198019999</v>
      </c>
    </row>
    <row r="3118" spans="3:12" x14ac:dyDescent="0.2">
      <c r="C3118" s="87"/>
      <c r="D3118" s="89"/>
      <c r="E3118" s="1" t="s">
        <v>24</v>
      </c>
      <c r="F3118" s="2"/>
      <c r="G3118" s="60">
        <v>217</v>
      </c>
      <c r="H3118" s="72" t="str">
        <f t="shared" si="52"/>
        <v xml:space="preserve"> </v>
      </c>
      <c r="I3118" s="11">
        <v>61.290322580644997</v>
      </c>
      <c r="J3118" s="3">
        <v>19.815668202765</v>
      </c>
      <c r="K3118" s="3">
        <v>14.285714285714</v>
      </c>
      <c r="L3118" s="8">
        <v>4.6082949308760002</v>
      </c>
    </row>
    <row r="3119" spans="3:12" x14ac:dyDescent="0.2">
      <c r="C3119" s="87"/>
      <c r="D3119" s="89"/>
      <c r="E3119" s="1" t="s">
        <v>25</v>
      </c>
      <c r="F3119" s="2"/>
      <c r="G3119" s="60">
        <v>984</v>
      </c>
      <c r="H3119" s="72" t="str">
        <f t="shared" si="52"/>
        <v xml:space="preserve"> </v>
      </c>
      <c r="I3119" s="11">
        <v>66.056910569105995</v>
      </c>
      <c r="J3119" s="3">
        <v>22.052845528454998</v>
      </c>
      <c r="K3119" s="3">
        <v>9.8577235772359995</v>
      </c>
      <c r="L3119" s="8">
        <v>2.032520325203</v>
      </c>
    </row>
    <row r="3120" spans="3:12" x14ac:dyDescent="0.2">
      <c r="C3120" s="87"/>
      <c r="D3120" s="89"/>
      <c r="E3120" s="1" t="s">
        <v>26</v>
      </c>
      <c r="F3120" s="2"/>
      <c r="G3120" s="60">
        <v>419</v>
      </c>
      <c r="H3120" s="72" t="str">
        <f t="shared" si="52"/>
        <v xml:space="preserve"> </v>
      </c>
      <c r="I3120" s="11">
        <v>64.439140811455999</v>
      </c>
      <c r="J3120" s="3">
        <v>20.286396181383999</v>
      </c>
      <c r="K3120" s="3">
        <v>11.933174224344</v>
      </c>
      <c r="L3120" s="8">
        <v>3.3412887828160001</v>
      </c>
    </row>
    <row r="3121" spans="3:12" x14ac:dyDescent="0.2">
      <c r="C3121" s="87"/>
      <c r="D3121" s="88" t="s">
        <v>15</v>
      </c>
      <c r="E3121" s="6" t="s">
        <v>20</v>
      </c>
      <c r="F3121" s="5"/>
      <c r="G3121" s="59">
        <v>182</v>
      </c>
      <c r="H3121" s="71" t="str">
        <f t="shared" si="52"/>
        <v xml:space="preserve"> </v>
      </c>
      <c r="I3121" s="12">
        <v>94.505494505494994</v>
      </c>
      <c r="J3121" s="4">
        <v>3.8461538461539999</v>
      </c>
      <c r="K3121" s="4">
        <v>1.098901098901</v>
      </c>
      <c r="L3121" s="13">
        <v>0.54945054945100003</v>
      </c>
    </row>
    <row r="3122" spans="3:12" x14ac:dyDescent="0.2">
      <c r="C3122" s="87"/>
      <c r="D3122" s="89"/>
      <c r="E3122" s="1" t="s">
        <v>21</v>
      </c>
      <c r="F3122" s="2"/>
      <c r="G3122" s="60">
        <v>230</v>
      </c>
      <c r="H3122" s="72" t="str">
        <f t="shared" si="52"/>
        <v xml:space="preserve"> </v>
      </c>
      <c r="I3122" s="11">
        <v>93.043478260870003</v>
      </c>
      <c r="J3122" s="3">
        <v>3.4782608695650001</v>
      </c>
      <c r="K3122" s="3">
        <v>1.7391304347829999</v>
      </c>
      <c r="L3122" s="8">
        <v>1.7391304347829999</v>
      </c>
    </row>
    <row r="3123" spans="3:12" x14ac:dyDescent="0.2">
      <c r="C3123" s="87"/>
      <c r="D3123" s="89"/>
      <c r="E3123" s="1" t="s">
        <v>22</v>
      </c>
      <c r="F3123" s="2"/>
      <c r="G3123" s="60">
        <v>315</v>
      </c>
      <c r="H3123" s="72" t="str">
        <f t="shared" si="52"/>
        <v xml:space="preserve"> </v>
      </c>
      <c r="I3123" s="11">
        <v>89.523809523810002</v>
      </c>
      <c r="J3123" s="3">
        <v>7.6190476190479997</v>
      </c>
      <c r="K3123" s="3">
        <v>2.2222222222219998</v>
      </c>
      <c r="L3123" s="8">
        <v>0.63492063492100004</v>
      </c>
    </row>
    <row r="3124" spans="3:12" x14ac:dyDescent="0.2">
      <c r="C3124" s="87"/>
      <c r="D3124" s="89"/>
      <c r="E3124" s="1" t="s">
        <v>23</v>
      </c>
      <c r="F3124" s="2"/>
      <c r="G3124" s="60">
        <v>198</v>
      </c>
      <c r="H3124" s="72" t="str">
        <f t="shared" si="52"/>
        <v xml:space="preserve"> </v>
      </c>
      <c r="I3124" s="11">
        <v>89.898989898989996</v>
      </c>
      <c r="J3124" s="3">
        <v>6.0606060606060002</v>
      </c>
      <c r="K3124" s="3">
        <v>3.0303030303030001</v>
      </c>
      <c r="L3124" s="8">
        <v>1.010101010101</v>
      </c>
    </row>
    <row r="3125" spans="3:12" x14ac:dyDescent="0.2">
      <c r="C3125" s="87"/>
      <c r="D3125" s="89"/>
      <c r="E3125" s="1" t="s">
        <v>24</v>
      </c>
      <c r="F3125" s="2"/>
      <c r="G3125" s="60">
        <v>322</v>
      </c>
      <c r="H3125" s="72" t="str">
        <f t="shared" si="52"/>
        <v xml:space="preserve"> </v>
      </c>
      <c r="I3125" s="11">
        <v>58.074534161491002</v>
      </c>
      <c r="J3125" s="3">
        <v>11.490683229814</v>
      </c>
      <c r="K3125" s="3">
        <v>27.018633540372999</v>
      </c>
      <c r="L3125" s="8">
        <v>3.416149068323</v>
      </c>
    </row>
    <row r="3126" spans="3:12" x14ac:dyDescent="0.2">
      <c r="C3126" s="87"/>
      <c r="D3126" s="89"/>
      <c r="E3126" s="1" t="s">
        <v>25</v>
      </c>
      <c r="F3126" s="2"/>
      <c r="G3126" s="60">
        <v>1065</v>
      </c>
      <c r="H3126" s="72" t="str">
        <f t="shared" si="52"/>
        <v xml:space="preserve"> </v>
      </c>
      <c r="I3126" s="11">
        <v>80.845070422535002</v>
      </c>
      <c r="J3126" s="3">
        <v>7.6056338028169996</v>
      </c>
      <c r="K3126" s="3">
        <v>9.7652582159619996</v>
      </c>
      <c r="L3126" s="8">
        <v>1.7840375586849999</v>
      </c>
    </row>
    <row r="3127" spans="3:12" x14ac:dyDescent="0.2">
      <c r="C3127" s="87"/>
      <c r="D3127" s="89"/>
      <c r="E3127" s="1" t="s">
        <v>26</v>
      </c>
      <c r="F3127" s="2"/>
      <c r="G3127" s="60">
        <v>520</v>
      </c>
      <c r="H3127" s="72" t="str">
        <f t="shared" si="52"/>
        <v xml:space="preserve"> </v>
      </c>
      <c r="I3127" s="11">
        <v>70.192307692308006</v>
      </c>
      <c r="J3127" s="3">
        <v>9.4230769230769997</v>
      </c>
      <c r="K3127" s="3">
        <v>17.884615384615</v>
      </c>
      <c r="L3127" s="8">
        <v>2.5</v>
      </c>
    </row>
    <row r="3128" spans="3:12" x14ac:dyDescent="0.2">
      <c r="C3128" s="88" t="s">
        <v>27</v>
      </c>
      <c r="D3128" s="88" t="s">
        <v>19</v>
      </c>
      <c r="E3128" s="6" t="s">
        <v>28</v>
      </c>
      <c r="F3128" s="5"/>
      <c r="G3128" s="59">
        <v>147</v>
      </c>
      <c r="H3128" s="71" t="str">
        <f t="shared" si="52"/>
        <v xml:space="preserve"> </v>
      </c>
      <c r="I3128" s="12">
        <v>84.353741496599</v>
      </c>
      <c r="J3128" s="4">
        <v>4.0816326530609999</v>
      </c>
      <c r="K3128" s="4">
        <v>9.5238095238099998</v>
      </c>
      <c r="L3128" s="13">
        <v>2.040816326531</v>
      </c>
    </row>
    <row r="3129" spans="3:12" ht="24" x14ac:dyDescent="0.2">
      <c r="C3129" s="87"/>
      <c r="D3129" s="89"/>
      <c r="E3129" s="1" t="s">
        <v>29</v>
      </c>
      <c r="F3129" s="2"/>
      <c r="G3129" s="60">
        <v>1706</v>
      </c>
      <c r="H3129" s="72" t="str">
        <f t="shared" si="52"/>
        <v xml:space="preserve"> </v>
      </c>
      <c r="I3129" s="11">
        <v>73.270808909729993</v>
      </c>
      <c r="J3129" s="3">
        <v>18.522860492380001</v>
      </c>
      <c r="K3129" s="3">
        <v>6.6236811254400001</v>
      </c>
      <c r="L3129" s="8">
        <v>1.58264947245</v>
      </c>
    </row>
    <row r="3130" spans="3:12" ht="24" x14ac:dyDescent="0.2">
      <c r="C3130" s="87"/>
      <c r="D3130" s="89"/>
      <c r="E3130" s="1" t="s">
        <v>30</v>
      </c>
      <c r="F3130" s="2"/>
      <c r="G3130" s="60">
        <v>137</v>
      </c>
      <c r="H3130" s="72" t="str">
        <f t="shared" si="52"/>
        <v xml:space="preserve"> </v>
      </c>
      <c r="I3130" s="11">
        <v>89.781021897810007</v>
      </c>
      <c r="J3130" s="3">
        <v>4.3795620437959997</v>
      </c>
      <c r="K3130" s="3">
        <v>5.1094890510950002</v>
      </c>
      <c r="L3130" s="8">
        <v>0.72992700729899995</v>
      </c>
    </row>
    <row r="3131" spans="3:12" ht="24" x14ac:dyDescent="0.2">
      <c r="C3131" s="87"/>
      <c r="D3131" s="89"/>
      <c r="E3131" s="1" t="s">
        <v>31</v>
      </c>
      <c r="F3131" s="2"/>
      <c r="G3131" s="60">
        <v>440</v>
      </c>
      <c r="H3131" s="72" t="str">
        <f t="shared" si="52"/>
        <v xml:space="preserve"> </v>
      </c>
      <c r="I3131" s="11">
        <v>75.227272727273004</v>
      </c>
      <c r="J3131" s="3">
        <v>5.9090909090909998</v>
      </c>
      <c r="K3131" s="3">
        <v>17.045454545455001</v>
      </c>
      <c r="L3131" s="8">
        <v>1.818181818182</v>
      </c>
    </row>
    <row r="3132" spans="3:12" x14ac:dyDescent="0.2">
      <c r="C3132" s="87"/>
      <c r="D3132" s="89"/>
      <c r="E3132" s="1" t="s">
        <v>32</v>
      </c>
      <c r="F3132" s="2"/>
      <c r="G3132" s="60">
        <v>5</v>
      </c>
      <c r="H3132" s="72" t="str">
        <f t="shared" si="52"/>
        <v>*</v>
      </c>
      <c r="I3132" s="11">
        <v>80</v>
      </c>
      <c r="J3132" s="7">
        <v>0</v>
      </c>
      <c r="K3132" s="7">
        <v>0</v>
      </c>
      <c r="L3132" s="8">
        <v>20</v>
      </c>
    </row>
    <row r="3133" spans="3:12" x14ac:dyDescent="0.2">
      <c r="C3133" s="87"/>
      <c r="D3133" s="88" t="s">
        <v>14</v>
      </c>
      <c r="E3133" s="6" t="s">
        <v>28</v>
      </c>
      <c r="F3133" s="5"/>
      <c r="G3133" s="59">
        <v>95</v>
      </c>
      <c r="H3133" s="71" t="str">
        <f t="shared" si="52"/>
        <v xml:space="preserve"> </v>
      </c>
      <c r="I3133" s="12">
        <v>85.263157894737006</v>
      </c>
      <c r="J3133" s="4">
        <v>3.1578947368420001</v>
      </c>
      <c r="K3133" s="4">
        <v>8.4210526315790002</v>
      </c>
      <c r="L3133" s="13">
        <v>3.1578947368420001</v>
      </c>
    </row>
    <row r="3134" spans="3:12" ht="24" x14ac:dyDescent="0.2">
      <c r="C3134" s="87"/>
      <c r="D3134" s="89"/>
      <c r="E3134" s="1" t="s">
        <v>29</v>
      </c>
      <c r="F3134" s="2"/>
      <c r="G3134" s="60">
        <v>953</v>
      </c>
      <c r="H3134" s="72" t="str">
        <f t="shared" si="52"/>
        <v xml:space="preserve"> </v>
      </c>
      <c r="I3134" s="11">
        <v>62.749213011541997</v>
      </c>
      <c r="J3134" s="3">
        <v>26.757607555088999</v>
      </c>
      <c r="K3134" s="3">
        <v>9.1290661070300008</v>
      </c>
      <c r="L3134" s="8">
        <v>1.3641133263380001</v>
      </c>
    </row>
    <row r="3135" spans="3:12" ht="24" x14ac:dyDescent="0.2">
      <c r="C3135" s="87"/>
      <c r="D3135" s="89"/>
      <c r="E3135" s="1" t="s">
        <v>30</v>
      </c>
      <c r="F3135" s="2"/>
      <c r="G3135" s="60">
        <v>60</v>
      </c>
      <c r="H3135" s="72" t="str">
        <f t="shared" si="52"/>
        <v xml:space="preserve"> </v>
      </c>
      <c r="I3135" s="11">
        <v>88.333333333333002</v>
      </c>
      <c r="J3135" s="3">
        <v>8.333333333333</v>
      </c>
      <c r="K3135" s="3">
        <v>1.666666666667</v>
      </c>
      <c r="L3135" s="8">
        <v>1.666666666667</v>
      </c>
    </row>
    <row r="3136" spans="3:12" ht="24" x14ac:dyDescent="0.2">
      <c r="C3136" s="87"/>
      <c r="D3136" s="89"/>
      <c r="E3136" s="1" t="s">
        <v>31</v>
      </c>
      <c r="F3136" s="2"/>
      <c r="G3136" s="60">
        <v>77</v>
      </c>
      <c r="H3136" s="72" t="str">
        <f t="shared" si="52"/>
        <v xml:space="preserve"> </v>
      </c>
      <c r="I3136" s="11">
        <v>83.116883116883002</v>
      </c>
      <c r="J3136" s="3">
        <v>3.896103896104</v>
      </c>
      <c r="K3136" s="3">
        <v>9.0909090909089993</v>
      </c>
      <c r="L3136" s="8">
        <v>3.896103896104</v>
      </c>
    </row>
    <row r="3137" spans="3:12" x14ac:dyDescent="0.2">
      <c r="C3137" s="87"/>
      <c r="D3137" s="89"/>
      <c r="E3137" s="1" t="s">
        <v>32</v>
      </c>
      <c r="F3137" s="2"/>
      <c r="G3137" s="60">
        <v>3</v>
      </c>
      <c r="H3137" s="72" t="str">
        <f t="shared" si="52"/>
        <v>*</v>
      </c>
      <c r="I3137" s="11">
        <v>100</v>
      </c>
      <c r="J3137" s="7">
        <v>0</v>
      </c>
      <c r="K3137" s="7">
        <v>0</v>
      </c>
      <c r="L3137" s="14">
        <v>0</v>
      </c>
    </row>
    <row r="3138" spans="3:12" x14ac:dyDescent="0.2">
      <c r="C3138" s="87"/>
      <c r="D3138" s="88" t="s">
        <v>15</v>
      </c>
      <c r="E3138" s="6" t="s">
        <v>28</v>
      </c>
      <c r="F3138" s="5"/>
      <c r="G3138" s="59">
        <v>52</v>
      </c>
      <c r="H3138" s="71" t="str">
        <f t="shared" si="52"/>
        <v xml:space="preserve"> </v>
      </c>
      <c r="I3138" s="12">
        <v>82.692307692308006</v>
      </c>
      <c r="J3138" s="4">
        <v>5.7692307692310001</v>
      </c>
      <c r="K3138" s="4">
        <v>11.538461538462</v>
      </c>
      <c r="L3138" s="27">
        <v>0</v>
      </c>
    </row>
    <row r="3139" spans="3:12" ht="24" x14ac:dyDescent="0.2">
      <c r="C3139" s="87"/>
      <c r="D3139" s="89"/>
      <c r="E3139" s="1" t="s">
        <v>29</v>
      </c>
      <c r="F3139" s="2"/>
      <c r="G3139" s="60">
        <v>753</v>
      </c>
      <c r="H3139" s="72" t="str">
        <f t="shared" si="52"/>
        <v xml:space="preserve"> </v>
      </c>
      <c r="I3139" s="11">
        <v>86.586985391766007</v>
      </c>
      <c r="J3139" s="3">
        <v>8.1009296148739995</v>
      </c>
      <c r="K3139" s="3">
        <v>3.4528552456839998</v>
      </c>
      <c r="L3139" s="8">
        <v>1.859229747676</v>
      </c>
    </row>
    <row r="3140" spans="3:12" ht="24" x14ac:dyDescent="0.2">
      <c r="C3140" s="87"/>
      <c r="D3140" s="89"/>
      <c r="E3140" s="1" t="s">
        <v>30</v>
      </c>
      <c r="F3140" s="2"/>
      <c r="G3140" s="60">
        <v>77</v>
      </c>
      <c r="H3140" s="72" t="str">
        <f t="shared" si="52"/>
        <v xml:space="preserve"> </v>
      </c>
      <c r="I3140" s="11">
        <v>90.909090909091006</v>
      </c>
      <c r="J3140" s="3">
        <v>1.298701298701</v>
      </c>
      <c r="K3140" s="3">
        <v>7.792207792208</v>
      </c>
      <c r="L3140" s="14">
        <v>0</v>
      </c>
    </row>
    <row r="3141" spans="3:12" ht="24" x14ac:dyDescent="0.2">
      <c r="C3141" s="87"/>
      <c r="D3141" s="89"/>
      <c r="E3141" s="1" t="s">
        <v>31</v>
      </c>
      <c r="F3141" s="2"/>
      <c r="G3141" s="60">
        <v>363</v>
      </c>
      <c r="H3141" s="72" t="str">
        <f t="shared" si="52"/>
        <v xml:space="preserve"> </v>
      </c>
      <c r="I3141" s="11">
        <v>73.553719008263997</v>
      </c>
      <c r="J3141" s="3">
        <v>6.3360881542699996</v>
      </c>
      <c r="K3141" s="3">
        <v>18.732782369146001</v>
      </c>
      <c r="L3141" s="8">
        <v>1.3774104683199999</v>
      </c>
    </row>
    <row r="3142" spans="3:12" x14ac:dyDescent="0.2">
      <c r="C3142" s="87"/>
      <c r="D3142" s="89"/>
      <c r="E3142" s="1" t="s">
        <v>32</v>
      </c>
      <c r="F3142" s="2"/>
      <c r="G3142" s="60">
        <v>2</v>
      </c>
      <c r="H3142" s="72" t="str">
        <f t="shared" si="52"/>
        <v>*</v>
      </c>
      <c r="I3142" s="11">
        <v>50</v>
      </c>
      <c r="J3142" s="7">
        <v>0</v>
      </c>
      <c r="K3142" s="7">
        <v>0</v>
      </c>
      <c r="L3142" s="8">
        <v>50</v>
      </c>
    </row>
    <row r="3143" spans="3:12" x14ac:dyDescent="0.2">
      <c r="C3143" s="88" t="s">
        <v>33</v>
      </c>
      <c r="D3143" s="83" t="s">
        <v>17</v>
      </c>
      <c r="E3143" s="6" t="s">
        <v>34</v>
      </c>
      <c r="F3143" s="5"/>
      <c r="G3143" s="59">
        <v>341</v>
      </c>
      <c r="H3143" s="71" t="str">
        <f t="shared" si="52"/>
        <v xml:space="preserve"> </v>
      </c>
      <c r="I3143" s="12">
        <v>65.395894428152005</v>
      </c>
      <c r="J3143" s="4">
        <v>18.475073313783</v>
      </c>
      <c r="K3143" s="4">
        <v>12.609970674487</v>
      </c>
      <c r="L3143" s="13">
        <v>3.5190615835779999</v>
      </c>
    </row>
    <row r="3144" spans="3:12" x14ac:dyDescent="0.2">
      <c r="C3144" s="87"/>
      <c r="D3144" s="84"/>
      <c r="E3144" s="1" t="s">
        <v>35</v>
      </c>
      <c r="F3144" s="2"/>
      <c r="G3144" s="60">
        <v>1149</v>
      </c>
      <c r="H3144" s="72" t="str">
        <f t="shared" si="52"/>
        <v xml:space="preserve"> </v>
      </c>
      <c r="I3144" s="11">
        <v>77.545691906005004</v>
      </c>
      <c r="J3144" s="3">
        <v>14.621409921671001</v>
      </c>
      <c r="K3144" s="3">
        <v>6.6144473455180002</v>
      </c>
      <c r="L3144" s="8">
        <v>1.2184508268059999</v>
      </c>
    </row>
    <row r="3145" spans="3:12" ht="24" x14ac:dyDescent="0.2">
      <c r="C3145" s="87"/>
      <c r="D3145" s="84"/>
      <c r="E3145" s="1" t="s">
        <v>36</v>
      </c>
      <c r="F3145" s="2"/>
      <c r="G3145" s="60">
        <v>659</v>
      </c>
      <c r="H3145" s="72" t="str">
        <f t="shared" si="52"/>
        <v xml:space="preserve"> </v>
      </c>
      <c r="I3145" s="11">
        <v>74.355083459788005</v>
      </c>
      <c r="J3145" s="3">
        <v>13.960546282246</v>
      </c>
      <c r="K3145" s="3">
        <v>10.92564491654</v>
      </c>
      <c r="L3145" s="8">
        <v>0.75872534142600001</v>
      </c>
    </row>
    <row r="3146" spans="3:12" x14ac:dyDescent="0.2">
      <c r="C3146" s="87"/>
      <c r="D3146" s="84"/>
      <c r="E3146" s="1" t="s">
        <v>37</v>
      </c>
      <c r="F3146" s="2"/>
      <c r="G3146" s="60">
        <v>274</v>
      </c>
      <c r="H3146" s="72" t="str">
        <f t="shared" si="52"/>
        <v xml:space="preserve"> </v>
      </c>
      <c r="I3146" s="11">
        <v>80.291970802920005</v>
      </c>
      <c r="J3146" s="3">
        <v>10.583941605839</v>
      </c>
      <c r="K3146" s="3">
        <v>6.2043795620440001</v>
      </c>
      <c r="L3146" s="8">
        <v>2.9197080291969999</v>
      </c>
    </row>
    <row r="3147" spans="3:12" x14ac:dyDescent="0.2">
      <c r="C3147" s="87"/>
      <c r="D3147" s="84"/>
      <c r="E3147" s="1" t="s">
        <v>32</v>
      </c>
      <c r="F3147" s="2"/>
      <c r="G3147" s="60">
        <v>12</v>
      </c>
      <c r="H3147" s="72" t="str">
        <f t="shared" si="52"/>
        <v>*</v>
      </c>
      <c r="I3147" s="11">
        <v>66.666666666666998</v>
      </c>
      <c r="J3147" s="3">
        <v>16.666666666666998</v>
      </c>
      <c r="K3147" s="3">
        <v>8.333333333333</v>
      </c>
      <c r="L3147" s="8">
        <v>8.333333333333</v>
      </c>
    </row>
    <row r="3148" spans="3:12" x14ac:dyDescent="0.2">
      <c r="C3148" s="88" t="s">
        <v>38</v>
      </c>
      <c r="D3148" s="83" t="s">
        <v>17</v>
      </c>
      <c r="E3148" s="6" t="s">
        <v>39</v>
      </c>
      <c r="F3148" s="5"/>
      <c r="G3148" s="59">
        <v>368</v>
      </c>
      <c r="H3148" s="71" t="str">
        <f t="shared" si="52"/>
        <v xml:space="preserve"> </v>
      </c>
      <c r="I3148" s="12">
        <v>90.217391304347998</v>
      </c>
      <c r="J3148" s="4">
        <v>2.7173913043479998</v>
      </c>
      <c r="K3148" s="4">
        <v>5.7065217391300003</v>
      </c>
      <c r="L3148" s="13">
        <v>1.3586956521739999</v>
      </c>
    </row>
    <row r="3149" spans="3:12" x14ac:dyDescent="0.2">
      <c r="C3149" s="87"/>
      <c r="D3149" s="84"/>
      <c r="E3149" s="1" t="s">
        <v>40</v>
      </c>
      <c r="F3149" s="2"/>
      <c r="G3149" s="60">
        <v>1591</v>
      </c>
      <c r="H3149" s="72" t="str">
        <f t="shared" si="52"/>
        <v xml:space="preserve"> </v>
      </c>
      <c r="I3149" s="11">
        <v>73.035826524198995</v>
      </c>
      <c r="J3149" s="3">
        <v>18.981772470145</v>
      </c>
      <c r="K3149" s="3">
        <v>6.5367693274669998</v>
      </c>
      <c r="L3149" s="8">
        <v>1.44563167819</v>
      </c>
    </row>
    <row r="3150" spans="3:12" x14ac:dyDescent="0.2">
      <c r="C3150" s="87"/>
      <c r="D3150" s="84"/>
      <c r="E3150" s="1" t="s">
        <v>41</v>
      </c>
      <c r="F3150" s="2"/>
      <c r="G3150" s="60">
        <v>151</v>
      </c>
      <c r="H3150" s="72" t="str">
        <f t="shared" si="52"/>
        <v xml:space="preserve"> </v>
      </c>
      <c r="I3150" s="11">
        <v>79.470198675497002</v>
      </c>
      <c r="J3150" s="3">
        <v>15.23178807947</v>
      </c>
      <c r="K3150" s="3">
        <v>5.2980132450330002</v>
      </c>
      <c r="L3150" s="14">
        <v>0</v>
      </c>
    </row>
    <row r="3151" spans="3:12" x14ac:dyDescent="0.2">
      <c r="C3151" s="87"/>
      <c r="D3151" s="84"/>
      <c r="E3151" s="1" t="s">
        <v>42</v>
      </c>
      <c r="F3151" s="2"/>
      <c r="G3151" s="60">
        <v>884</v>
      </c>
      <c r="H3151" s="72" t="str">
        <f t="shared" si="52"/>
        <v xml:space="preserve"> </v>
      </c>
      <c r="I3151" s="11">
        <v>72.171945701357004</v>
      </c>
      <c r="J3151" s="3">
        <v>15.497737556561001</v>
      </c>
      <c r="K3151" s="3">
        <v>11.085972850678999</v>
      </c>
      <c r="L3151" s="8">
        <v>1.2443438914030001</v>
      </c>
    </row>
    <row r="3152" spans="3:12" x14ac:dyDescent="0.2">
      <c r="C3152" s="87"/>
      <c r="D3152" s="84"/>
      <c r="E3152" s="1" t="s">
        <v>43</v>
      </c>
      <c r="F3152" s="2"/>
      <c r="G3152" s="60">
        <v>191</v>
      </c>
      <c r="H3152" s="72" t="str">
        <f t="shared" si="52"/>
        <v xml:space="preserve"> </v>
      </c>
      <c r="I3152" s="11">
        <v>66.492146596859001</v>
      </c>
      <c r="J3152" s="3">
        <v>18.324607329843001</v>
      </c>
      <c r="K3152" s="3">
        <v>14.13612565445</v>
      </c>
      <c r="L3152" s="8">
        <v>1.0471204188479999</v>
      </c>
    </row>
    <row r="3153" spans="3:12" x14ac:dyDescent="0.2">
      <c r="C3153" s="87"/>
      <c r="D3153" s="84"/>
      <c r="E3153" s="1" t="s">
        <v>44</v>
      </c>
      <c r="F3153" s="2"/>
      <c r="G3153" s="60">
        <v>239</v>
      </c>
      <c r="H3153" s="72" t="str">
        <f t="shared" si="52"/>
        <v xml:space="preserve"> </v>
      </c>
      <c r="I3153" s="11">
        <v>68.200836820084007</v>
      </c>
      <c r="J3153" s="3">
        <v>18.828451882844998</v>
      </c>
      <c r="K3153" s="3">
        <v>11.297071129707</v>
      </c>
      <c r="L3153" s="8">
        <v>1.673640167364</v>
      </c>
    </row>
    <row r="3154" spans="3:12" x14ac:dyDescent="0.2">
      <c r="C3154" s="87"/>
      <c r="D3154" s="84"/>
      <c r="E3154" s="1" t="s">
        <v>45</v>
      </c>
      <c r="F3154" s="2"/>
      <c r="G3154" s="60">
        <v>58</v>
      </c>
      <c r="H3154" s="72" t="str">
        <f t="shared" si="52"/>
        <v xml:space="preserve"> </v>
      </c>
      <c r="I3154" s="11">
        <v>77.586206896552</v>
      </c>
      <c r="J3154" s="3">
        <v>8.6206896551720007</v>
      </c>
      <c r="K3154" s="3">
        <v>10.344827586207</v>
      </c>
      <c r="L3154" s="8">
        <v>3.4482758620689999</v>
      </c>
    </row>
    <row r="3155" spans="3:12" x14ac:dyDescent="0.2">
      <c r="C3155" s="87"/>
      <c r="D3155" s="84"/>
      <c r="E3155" s="1" t="s">
        <v>46</v>
      </c>
      <c r="F3155" s="2"/>
      <c r="G3155" s="60">
        <v>32</v>
      </c>
      <c r="H3155" s="72" t="str">
        <f t="shared" si="52"/>
        <v>*</v>
      </c>
      <c r="I3155" s="11">
        <v>37.5</v>
      </c>
      <c r="J3155" s="3">
        <v>15.625</v>
      </c>
      <c r="K3155" s="3">
        <v>46.875</v>
      </c>
      <c r="L3155" s="14">
        <v>0</v>
      </c>
    </row>
    <row r="3156" spans="3:12" x14ac:dyDescent="0.2">
      <c r="C3156" s="87"/>
      <c r="D3156" s="84"/>
      <c r="E3156" s="1" t="s">
        <v>32</v>
      </c>
      <c r="F3156" s="2"/>
      <c r="G3156" s="60">
        <v>50</v>
      </c>
      <c r="H3156" s="72" t="str">
        <f t="shared" si="52"/>
        <v xml:space="preserve"> </v>
      </c>
      <c r="I3156" s="11">
        <v>82</v>
      </c>
      <c r="J3156" s="3">
        <v>4</v>
      </c>
      <c r="K3156" s="3">
        <v>10</v>
      </c>
      <c r="L3156" s="8">
        <v>4</v>
      </c>
    </row>
    <row r="3157" spans="3:12" ht="24" x14ac:dyDescent="0.2">
      <c r="C3157" s="88" t="s">
        <v>47</v>
      </c>
      <c r="D3157" s="83" t="s">
        <v>17</v>
      </c>
      <c r="E3157" s="6" t="s">
        <v>48</v>
      </c>
      <c r="F3157" s="5"/>
      <c r="G3157" s="59">
        <v>93</v>
      </c>
      <c r="H3157" s="71" t="str">
        <f t="shared" si="52"/>
        <v xml:space="preserve"> </v>
      </c>
      <c r="I3157" s="12">
        <v>84.946236559140004</v>
      </c>
      <c r="J3157" s="4">
        <v>10.752688172042999</v>
      </c>
      <c r="K3157" s="4">
        <v>2.1505376344089999</v>
      </c>
      <c r="L3157" s="13">
        <v>2.1505376344089999</v>
      </c>
    </row>
    <row r="3158" spans="3:12" ht="24" x14ac:dyDescent="0.2">
      <c r="C3158" s="87"/>
      <c r="D3158" s="84"/>
      <c r="E3158" s="1" t="s">
        <v>49</v>
      </c>
      <c r="F3158" s="2"/>
      <c r="G3158" s="60">
        <v>143</v>
      </c>
      <c r="H3158" s="72" t="str">
        <f t="shared" si="52"/>
        <v xml:space="preserve"> </v>
      </c>
      <c r="I3158" s="11">
        <v>79.020979020978999</v>
      </c>
      <c r="J3158" s="3">
        <v>14.685314685314999</v>
      </c>
      <c r="K3158" s="3">
        <v>6.2937062937060002</v>
      </c>
      <c r="L3158" s="14">
        <v>0</v>
      </c>
    </row>
    <row r="3159" spans="3:12" x14ac:dyDescent="0.2">
      <c r="C3159" s="87"/>
      <c r="D3159" s="84"/>
      <c r="E3159" s="1" t="s">
        <v>50</v>
      </c>
      <c r="F3159" s="2"/>
      <c r="G3159" s="60">
        <v>148</v>
      </c>
      <c r="H3159" s="72" t="str">
        <f t="shared" si="52"/>
        <v xml:space="preserve"> </v>
      </c>
      <c r="I3159" s="11">
        <v>69.594594594594994</v>
      </c>
      <c r="J3159" s="3">
        <v>21.621621621622001</v>
      </c>
      <c r="K3159" s="3">
        <v>8.1081081081080004</v>
      </c>
      <c r="L3159" s="8">
        <v>0.67567567567599995</v>
      </c>
    </row>
    <row r="3160" spans="3:12" x14ac:dyDescent="0.2">
      <c r="C3160" s="87"/>
      <c r="D3160" s="84"/>
      <c r="E3160" s="1" t="s">
        <v>51</v>
      </c>
      <c r="F3160" s="2"/>
      <c r="G3160" s="60">
        <v>198</v>
      </c>
      <c r="H3160" s="72" t="str">
        <f t="shared" si="52"/>
        <v xml:space="preserve"> </v>
      </c>
      <c r="I3160" s="11">
        <v>74.747474747474996</v>
      </c>
      <c r="J3160" s="3">
        <v>21.212121212121001</v>
      </c>
      <c r="K3160" s="3">
        <v>2.0202020202019999</v>
      </c>
      <c r="L3160" s="8">
        <v>2.0202020202019999</v>
      </c>
    </row>
    <row r="3161" spans="3:12" ht="24" x14ac:dyDescent="0.2">
      <c r="C3161" s="87"/>
      <c r="D3161" s="84"/>
      <c r="E3161" s="1" t="s">
        <v>52</v>
      </c>
      <c r="F3161" s="2"/>
      <c r="G3161" s="60">
        <v>318</v>
      </c>
      <c r="H3161" s="72" t="str">
        <f t="shared" si="52"/>
        <v xml:space="preserve"> </v>
      </c>
      <c r="I3161" s="11">
        <v>86.792452830189006</v>
      </c>
      <c r="J3161" s="3">
        <v>10.377358490565999</v>
      </c>
      <c r="K3161" s="3">
        <v>1.88679245283</v>
      </c>
      <c r="L3161" s="8">
        <v>0.94339622641499998</v>
      </c>
    </row>
    <row r="3162" spans="3:12" ht="24" x14ac:dyDescent="0.2">
      <c r="C3162" s="87"/>
      <c r="D3162" s="84"/>
      <c r="E3162" s="1" t="s">
        <v>53</v>
      </c>
      <c r="F3162" s="2"/>
      <c r="G3162" s="60">
        <v>900</v>
      </c>
      <c r="H3162" s="72" t="str">
        <f t="shared" si="52"/>
        <v xml:space="preserve"> </v>
      </c>
      <c r="I3162" s="11">
        <v>79.888888888888999</v>
      </c>
      <c r="J3162" s="3">
        <v>15.333333333333</v>
      </c>
      <c r="K3162" s="3">
        <v>3.666666666667</v>
      </c>
      <c r="L3162" s="8">
        <v>1.1111111111109999</v>
      </c>
    </row>
    <row r="3163" spans="3:12" ht="24" x14ac:dyDescent="0.2">
      <c r="C3163" s="87"/>
      <c r="D3163" s="84"/>
      <c r="E3163" s="1" t="s">
        <v>54</v>
      </c>
      <c r="F3163" s="2"/>
      <c r="G3163" s="60">
        <v>1493</v>
      </c>
      <c r="H3163" s="72" t="str">
        <f t="shared" si="52"/>
        <v xml:space="preserve"> </v>
      </c>
      <c r="I3163" s="11">
        <v>72.806430006697994</v>
      </c>
      <c r="J3163" s="3">
        <v>14.065639651708</v>
      </c>
      <c r="K3163" s="3">
        <v>11.520428667113</v>
      </c>
      <c r="L3163" s="8">
        <v>1.607501674481</v>
      </c>
    </row>
    <row r="3164" spans="3:12" x14ac:dyDescent="0.2">
      <c r="C3164" s="87"/>
      <c r="D3164" s="84"/>
      <c r="E3164" s="1" t="s">
        <v>32</v>
      </c>
      <c r="F3164" s="2"/>
      <c r="G3164" s="60">
        <v>42</v>
      </c>
      <c r="H3164" s="72" t="str">
        <f t="shared" si="52"/>
        <v>*</v>
      </c>
      <c r="I3164" s="11">
        <v>61.904761904761997</v>
      </c>
      <c r="J3164" s="3">
        <v>14.285714285714</v>
      </c>
      <c r="K3164" s="3">
        <v>9.5238095238099998</v>
      </c>
      <c r="L3164" s="8">
        <v>14.285714285714</v>
      </c>
    </row>
    <row r="3165" spans="3:12" ht="24" x14ac:dyDescent="0.2">
      <c r="C3165" s="88" t="s">
        <v>55</v>
      </c>
      <c r="D3165" s="83" t="s">
        <v>17</v>
      </c>
      <c r="E3165" s="6" t="s">
        <v>48</v>
      </c>
      <c r="F3165" s="5"/>
      <c r="G3165" s="59">
        <v>118</v>
      </c>
      <c r="H3165" s="71" t="str">
        <f t="shared" si="52"/>
        <v xml:space="preserve"> </v>
      </c>
      <c r="I3165" s="12">
        <v>68.644067796610003</v>
      </c>
      <c r="J3165" s="4">
        <v>14.406779661017</v>
      </c>
      <c r="K3165" s="4">
        <v>13.559322033898001</v>
      </c>
      <c r="L3165" s="13">
        <v>3.3898305084749998</v>
      </c>
    </row>
    <row r="3166" spans="3:12" ht="24" x14ac:dyDescent="0.2">
      <c r="C3166" s="87"/>
      <c r="D3166" s="84"/>
      <c r="E3166" s="1" t="s">
        <v>49</v>
      </c>
      <c r="F3166" s="2"/>
      <c r="G3166" s="60">
        <v>262</v>
      </c>
      <c r="H3166" s="72" t="str">
        <f t="shared" si="52"/>
        <v xml:space="preserve"> </v>
      </c>
      <c r="I3166" s="11">
        <v>71.374045801527004</v>
      </c>
      <c r="J3166" s="3">
        <v>14.503816793893</v>
      </c>
      <c r="K3166" s="3">
        <v>13.740458015267</v>
      </c>
      <c r="L3166" s="8">
        <v>0.38167938931299999</v>
      </c>
    </row>
    <row r="3167" spans="3:12" x14ac:dyDescent="0.2">
      <c r="C3167" s="87"/>
      <c r="D3167" s="84"/>
      <c r="E3167" s="1" t="s">
        <v>50</v>
      </c>
      <c r="F3167" s="2"/>
      <c r="G3167" s="60">
        <v>486</v>
      </c>
      <c r="H3167" s="72" t="str">
        <f t="shared" si="52"/>
        <v xml:space="preserve"> </v>
      </c>
      <c r="I3167" s="11">
        <v>67.901234567901</v>
      </c>
      <c r="J3167" s="3">
        <v>21.604938271605</v>
      </c>
      <c r="K3167" s="3">
        <v>8.6419753086419995</v>
      </c>
      <c r="L3167" s="8">
        <v>1.851851851852</v>
      </c>
    </row>
    <row r="3168" spans="3:12" x14ac:dyDescent="0.2">
      <c r="C3168" s="87"/>
      <c r="D3168" s="84"/>
      <c r="E3168" s="1" t="s">
        <v>51</v>
      </c>
      <c r="F3168" s="2"/>
      <c r="G3168" s="60">
        <v>888</v>
      </c>
      <c r="H3168" s="72" t="str">
        <f t="shared" ref="H3168:H3215" si="53">IF(G3168&lt;49,"*"," ")</f>
        <v xml:space="preserve"> </v>
      </c>
      <c r="I3168" s="11">
        <v>78.490990990990994</v>
      </c>
      <c r="J3168" s="3">
        <v>15.315315315315001</v>
      </c>
      <c r="K3168" s="3">
        <v>5.6306306306309999</v>
      </c>
      <c r="L3168" s="8">
        <v>0.56306306306300002</v>
      </c>
    </row>
    <row r="3169" spans="3:12" ht="24" x14ac:dyDescent="0.2">
      <c r="C3169" s="87"/>
      <c r="D3169" s="84"/>
      <c r="E3169" s="1" t="s">
        <v>52</v>
      </c>
      <c r="F3169" s="2"/>
      <c r="G3169" s="60">
        <v>323</v>
      </c>
      <c r="H3169" s="72" t="str">
        <f t="shared" si="53"/>
        <v xml:space="preserve"> </v>
      </c>
      <c r="I3169" s="11">
        <v>86.996904024768</v>
      </c>
      <c r="J3169" s="3">
        <v>5.5727554179569996</v>
      </c>
      <c r="K3169" s="3">
        <v>5.8823529411760003</v>
      </c>
      <c r="L3169" s="8">
        <v>1.547987616099</v>
      </c>
    </row>
    <row r="3170" spans="3:12" x14ac:dyDescent="0.2">
      <c r="C3170" s="87"/>
      <c r="D3170" s="84"/>
      <c r="E3170" s="1" t="s">
        <v>56</v>
      </c>
      <c r="F3170" s="2"/>
      <c r="G3170" s="60">
        <v>275</v>
      </c>
      <c r="H3170" s="72" t="str">
        <f t="shared" si="53"/>
        <v xml:space="preserve"> </v>
      </c>
      <c r="I3170" s="11">
        <v>75.636363636363996</v>
      </c>
      <c r="J3170" s="3">
        <v>10.181818181818</v>
      </c>
      <c r="K3170" s="3">
        <v>11.636363636364001</v>
      </c>
      <c r="L3170" s="8">
        <v>2.5454545454550002</v>
      </c>
    </row>
    <row r="3171" spans="3:12" x14ac:dyDescent="0.2">
      <c r="C3171" s="87"/>
      <c r="D3171" s="84"/>
      <c r="E3171" s="1" t="s">
        <v>57</v>
      </c>
      <c r="F3171" s="2"/>
      <c r="G3171" s="60">
        <v>32</v>
      </c>
      <c r="H3171" s="72" t="str">
        <f t="shared" si="53"/>
        <v>*</v>
      </c>
      <c r="I3171" s="11">
        <v>46.875</v>
      </c>
      <c r="J3171" s="3">
        <v>15.625</v>
      </c>
      <c r="K3171" s="3">
        <v>28.125</v>
      </c>
      <c r="L3171" s="8">
        <v>9.375</v>
      </c>
    </row>
    <row r="3172" spans="3:12" x14ac:dyDescent="0.2">
      <c r="C3172" s="87"/>
      <c r="D3172" s="84"/>
      <c r="E3172" s="1" t="s">
        <v>32</v>
      </c>
      <c r="F3172" s="2"/>
      <c r="G3172" s="60">
        <v>51</v>
      </c>
      <c r="H3172" s="72" t="str">
        <f t="shared" si="53"/>
        <v xml:space="preserve"> </v>
      </c>
      <c r="I3172" s="11">
        <v>64.705882352941003</v>
      </c>
      <c r="J3172" s="3">
        <v>13.725490196078001</v>
      </c>
      <c r="K3172" s="3">
        <v>9.8039215686270005</v>
      </c>
      <c r="L3172" s="8">
        <v>11.764705882353001</v>
      </c>
    </row>
    <row r="3173" spans="3:12" x14ac:dyDescent="0.2">
      <c r="C3173" s="88" t="s">
        <v>58</v>
      </c>
      <c r="D3173" s="83" t="s">
        <v>17</v>
      </c>
      <c r="E3173" s="6" t="s">
        <v>59</v>
      </c>
      <c r="F3173" s="5"/>
      <c r="G3173" s="59">
        <v>1814</v>
      </c>
      <c r="H3173" s="71" t="str">
        <f t="shared" si="53"/>
        <v xml:space="preserve"> </v>
      </c>
      <c r="I3173" s="12">
        <v>74.862183020947995</v>
      </c>
      <c r="J3173" s="4">
        <v>15.214994487321</v>
      </c>
      <c r="K3173" s="4">
        <v>8.1036383682469992</v>
      </c>
      <c r="L3173" s="13">
        <v>1.819184123484</v>
      </c>
    </row>
    <row r="3174" spans="3:12" ht="24" x14ac:dyDescent="0.2">
      <c r="C3174" s="87"/>
      <c r="D3174" s="84"/>
      <c r="E3174" s="1" t="s">
        <v>60</v>
      </c>
      <c r="F3174" s="2"/>
      <c r="G3174" s="60">
        <v>307</v>
      </c>
      <c r="H3174" s="72" t="str">
        <f t="shared" si="53"/>
        <v xml:space="preserve"> </v>
      </c>
      <c r="I3174" s="11">
        <v>82.084690553746</v>
      </c>
      <c r="J3174" s="3">
        <v>14.00651465798</v>
      </c>
      <c r="K3174" s="3">
        <v>3.9087947882740002</v>
      </c>
      <c r="L3174" s="14">
        <v>0</v>
      </c>
    </row>
    <row r="3175" spans="3:12" x14ac:dyDescent="0.2">
      <c r="C3175" s="87"/>
      <c r="D3175" s="84"/>
      <c r="E3175" s="1" t="s">
        <v>61</v>
      </c>
      <c r="F3175" s="2"/>
      <c r="G3175" s="60">
        <v>49</v>
      </c>
      <c r="H3175" s="72" t="s">
        <v>678</v>
      </c>
      <c r="I3175" s="11">
        <v>71.428571428571004</v>
      </c>
      <c r="J3175" s="3">
        <v>12.244897959184</v>
      </c>
      <c r="K3175" s="3">
        <v>14.285714285714</v>
      </c>
      <c r="L3175" s="8">
        <v>2.040816326531</v>
      </c>
    </row>
    <row r="3176" spans="3:12" ht="36" x14ac:dyDescent="0.2">
      <c r="C3176" s="87"/>
      <c r="D3176" s="84"/>
      <c r="E3176" s="1" t="s">
        <v>62</v>
      </c>
      <c r="F3176" s="2"/>
      <c r="G3176" s="60">
        <v>211</v>
      </c>
      <c r="H3176" s="72" t="str">
        <f t="shared" si="53"/>
        <v xml:space="preserve"> </v>
      </c>
      <c r="I3176" s="11">
        <v>78.199052132700999</v>
      </c>
      <c r="J3176" s="3">
        <v>10.900473933649</v>
      </c>
      <c r="K3176" s="3">
        <v>9.4786729857819996</v>
      </c>
      <c r="L3176" s="8">
        <v>1.421800947867</v>
      </c>
    </row>
    <row r="3177" spans="3:12" ht="24" x14ac:dyDescent="0.2">
      <c r="C3177" s="87"/>
      <c r="D3177" s="84"/>
      <c r="E3177" s="1" t="s">
        <v>63</v>
      </c>
      <c r="F3177" s="2"/>
      <c r="G3177" s="60">
        <v>8</v>
      </c>
      <c r="H3177" s="72" t="str">
        <f t="shared" si="53"/>
        <v>*</v>
      </c>
      <c r="I3177" s="11">
        <v>62.5</v>
      </c>
      <c r="J3177" s="3">
        <v>25</v>
      </c>
      <c r="K3177" s="7">
        <v>0</v>
      </c>
      <c r="L3177" s="8">
        <v>12.5</v>
      </c>
    </row>
    <row r="3178" spans="3:12" x14ac:dyDescent="0.2">
      <c r="C3178" s="87"/>
      <c r="D3178" s="84"/>
      <c r="E3178" s="1" t="s">
        <v>64</v>
      </c>
      <c r="F3178" s="2"/>
      <c r="G3178" s="60">
        <v>24</v>
      </c>
      <c r="H3178" s="72" t="str">
        <f t="shared" si="53"/>
        <v>*</v>
      </c>
      <c r="I3178" s="11">
        <v>4.166666666667</v>
      </c>
      <c r="J3178" s="3">
        <v>12.5</v>
      </c>
      <c r="K3178" s="3">
        <v>79.166666666666998</v>
      </c>
      <c r="L3178" s="8">
        <v>4.166666666667</v>
      </c>
    </row>
    <row r="3179" spans="3:12" x14ac:dyDescent="0.2">
      <c r="C3179" s="87"/>
      <c r="D3179" s="84"/>
      <c r="E3179" s="1" t="s">
        <v>46</v>
      </c>
      <c r="F3179" s="2"/>
      <c r="G3179" s="60">
        <v>17</v>
      </c>
      <c r="H3179" s="72" t="str">
        <f t="shared" si="53"/>
        <v>*</v>
      </c>
      <c r="I3179" s="11">
        <v>76.470588235294002</v>
      </c>
      <c r="J3179" s="7">
        <v>0</v>
      </c>
      <c r="K3179" s="3">
        <v>23.529411764706001</v>
      </c>
      <c r="L3179" s="14">
        <v>0</v>
      </c>
    </row>
    <row r="3180" spans="3:12" x14ac:dyDescent="0.2">
      <c r="C3180" s="87"/>
      <c r="D3180" s="84"/>
      <c r="E3180" s="1" t="s">
        <v>32</v>
      </c>
      <c r="F3180" s="2"/>
      <c r="G3180" s="60">
        <v>5</v>
      </c>
      <c r="H3180" s="72" t="str">
        <f t="shared" si="53"/>
        <v>*</v>
      </c>
      <c r="I3180" s="11">
        <v>60</v>
      </c>
      <c r="J3180" s="3">
        <v>20</v>
      </c>
      <c r="K3180" s="7">
        <v>0</v>
      </c>
      <c r="L3180" s="8">
        <v>20</v>
      </c>
    </row>
    <row r="3181" spans="3:12" x14ac:dyDescent="0.2">
      <c r="C3181" s="87"/>
      <c r="D3181" s="84"/>
      <c r="E3181" s="1" t="s">
        <v>65</v>
      </c>
      <c r="F3181" s="2"/>
      <c r="G3181" s="60">
        <v>2121</v>
      </c>
      <c r="H3181" s="72" t="str">
        <f t="shared" si="53"/>
        <v xml:space="preserve"> </v>
      </c>
      <c r="I3181" s="11">
        <v>75.907590759076001</v>
      </c>
      <c r="J3181" s="3">
        <v>15.040075436115</v>
      </c>
      <c r="K3181" s="3">
        <v>7.4964639321069999</v>
      </c>
      <c r="L3181" s="8">
        <v>1.5558698727019999</v>
      </c>
    </row>
    <row r="3182" spans="3:12" x14ac:dyDescent="0.2">
      <c r="C3182" s="87"/>
      <c r="D3182" s="84"/>
      <c r="E3182" s="1" t="s">
        <v>66</v>
      </c>
      <c r="F3182" s="2"/>
      <c r="G3182" s="60">
        <v>260</v>
      </c>
      <c r="H3182" s="72" t="str">
        <f t="shared" si="53"/>
        <v xml:space="preserve"> </v>
      </c>
      <c r="I3182" s="11">
        <v>76.923076923077005</v>
      </c>
      <c r="J3182" s="3">
        <v>11.153846153846001</v>
      </c>
      <c r="K3182" s="3">
        <v>10.384615384615</v>
      </c>
      <c r="L3182" s="8">
        <v>1.538461538462</v>
      </c>
    </row>
    <row r="3183" spans="3:12" ht="24" x14ac:dyDescent="0.2">
      <c r="C3183" s="88" t="s">
        <v>67</v>
      </c>
      <c r="D3183" s="83" t="s">
        <v>17</v>
      </c>
      <c r="E3183" s="6" t="s">
        <v>68</v>
      </c>
      <c r="F3183" s="5"/>
      <c r="G3183" s="59">
        <v>303</v>
      </c>
      <c r="H3183" s="71" t="str">
        <f t="shared" si="53"/>
        <v xml:space="preserve"> </v>
      </c>
      <c r="I3183" s="12">
        <v>80.198019801979996</v>
      </c>
      <c r="J3183" s="4">
        <v>11.551155115512</v>
      </c>
      <c r="K3183" s="4">
        <v>7.2607260726070004</v>
      </c>
      <c r="L3183" s="13">
        <v>0.99009900990099997</v>
      </c>
    </row>
    <row r="3184" spans="3:12" ht="36" x14ac:dyDescent="0.2">
      <c r="C3184" s="87"/>
      <c r="D3184" s="84"/>
      <c r="E3184" s="1" t="s">
        <v>69</v>
      </c>
      <c r="F3184" s="2"/>
      <c r="G3184" s="60">
        <v>1347</v>
      </c>
      <c r="H3184" s="72" t="str">
        <f t="shared" si="53"/>
        <v xml:space="preserve"> </v>
      </c>
      <c r="I3184" s="11">
        <v>77.35708982925</v>
      </c>
      <c r="J3184" s="3">
        <v>13.437268002970001</v>
      </c>
      <c r="K3184" s="3">
        <v>7.5723830734969999</v>
      </c>
      <c r="L3184" s="8">
        <v>1.633259094284</v>
      </c>
    </row>
    <row r="3185" spans="3:12" ht="24" x14ac:dyDescent="0.2">
      <c r="C3185" s="87"/>
      <c r="D3185" s="84"/>
      <c r="E3185" s="1" t="s">
        <v>70</v>
      </c>
      <c r="F3185" s="2"/>
      <c r="G3185" s="60">
        <v>596</v>
      </c>
      <c r="H3185" s="72" t="str">
        <f t="shared" si="53"/>
        <v xml:space="preserve"> </v>
      </c>
      <c r="I3185" s="11">
        <v>70.805369127516997</v>
      </c>
      <c r="J3185" s="3">
        <v>18.791946308724999</v>
      </c>
      <c r="K3185" s="3">
        <v>8.2214765100669993</v>
      </c>
      <c r="L3185" s="8">
        <v>2.1812080536909999</v>
      </c>
    </row>
    <row r="3186" spans="3:12" ht="24" x14ac:dyDescent="0.2">
      <c r="C3186" s="87"/>
      <c r="D3186" s="84"/>
      <c r="E3186" s="1" t="s">
        <v>71</v>
      </c>
      <c r="F3186" s="2"/>
      <c r="G3186" s="60">
        <v>181</v>
      </c>
      <c r="H3186" s="72" t="str">
        <f t="shared" si="53"/>
        <v xml:space="preserve"> </v>
      </c>
      <c r="I3186" s="11">
        <v>67.955801104971997</v>
      </c>
      <c r="J3186" s="3">
        <v>11.602209944750999</v>
      </c>
      <c r="K3186" s="3">
        <v>19.337016574585999</v>
      </c>
      <c r="L3186" s="8">
        <v>1.1049723756909999</v>
      </c>
    </row>
    <row r="3187" spans="3:12" x14ac:dyDescent="0.2">
      <c r="C3187" s="87"/>
      <c r="D3187" s="84"/>
      <c r="E3187" s="1" t="s">
        <v>32</v>
      </c>
      <c r="F3187" s="2"/>
      <c r="G3187" s="60">
        <v>8</v>
      </c>
      <c r="H3187" s="72" t="str">
        <f t="shared" si="53"/>
        <v>*</v>
      </c>
      <c r="I3187" s="11">
        <v>25</v>
      </c>
      <c r="J3187" s="3">
        <v>62.5</v>
      </c>
      <c r="K3187" s="3">
        <v>12.5</v>
      </c>
      <c r="L3187" s="14">
        <v>0</v>
      </c>
    </row>
    <row r="3188" spans="3:12" ht="24" x14ac:dyDescent="0.2">
      <c r="C3188" s="88" t="s">
        <v>72</v>
      </c>
      <c r="D3188" s="83" t="s">
        <v>17</v>
      </c>
      <c r="E3188" s="6" t="s">
        <v>73</v>
      </c>
      <c r="F3188" s="5"/>
      <c r="G3188" s="59">
        <v>52</v>
      </c>
      <c r="H3188" s="71" t="str">
        <f t="shared" si="53"/>
        <v xml:space="preserve"> </v>
      </c>
      <c r="I3188" s="12">
        <v>67.307692307691994</v>
      </c>
      <c r="J3188" s="4">
        <v>15.384615384615</v>
      </c>
      <c r="K3188" s="4">
        <v>15.384615384615</v>
      </c>
      <c r="L3188" s="13">
        <v>1.923076923077</v>
      </c>
    </row>
    <row r="3189" spans="3:12" ht="36" x14ac:dyDescent="0.2">
      <c r="C3189" s="87"/>
      <c r="D3189" s="84"/>
      <c r="E3189" s="1" t="s">
        <v>74</v>
      </c>
      <c r="F3189" s="2"/>
      <c r="G3189" s="60">
        <v>186</v>
      </c>
      <c r="H3189" s="72" t="str">
        <f t="shared" si="53"/>
        <v xml:space="preserve"> </v>
      </c>
      <c r="I3189" s="11">
        <v>65.591397849461998</v>
      </c>
      <c r="J3189" s="3">
        <v>9.1397849462370004</v>
      </c>
      <c r="K3189" s="3">
        <v>22.580645161290001</v>
      </c>
      <c r="L3189" s="8">
        <v>2.6881720430109999</v>
      </c>
    </row>
    <row r="3190" spans="3:12" ht="36" x14ac:dyDescent="0.2">
      <c r="C3190" s="87"/>
      <c r="D3190" s="84"/>
      <c r="E3190" s="1" t="s">
        <v>75</v>
      </c>
      <c r="F3190" s="2"/>
      <c r="G3190" s="60">
        <v>336</v>
      </c>
      <c r="H3190" s="72" t="str">
        <f t="shared" si="53"/>
        <v xml:space="preserve"> </v>
      </c>
      <c r="I3190" s="11">
        <v>75</v>
      </c>
      <c r="J3190" s="3">
        <v>9.8214285714289993</v>
      </c>
      <c r="K3190" s="3">
        <v>11.904761904761999</v>
      </c>
      <c r="L3190" s="8">
        <v>3.2738095238099998</v>
      </c>
    </row>
    <row r="3191" spans="3:12" ht="36" x14ac:dyDescent="0.2">
      <c r="C3191" s="87"/>
      <c r="D3191" s="84"/>
      <c r="E3191" s="1" t="s">
        <v>76</v>
      </c>
      <c r="F3191" s="2"/>
      <c r="G3191" s="60">
        <v>411</v>
      </c>
      <c r="H3191" s="72" t="str">
        <f t="shared" si="53"/>
        <v xml:space="preserve"> </v>
      </c>
      <c r="I3191" s="11">
        <v>73.722627737226006</v>
      </c>
      <c r="J3191" s="3">
        <v>16.058394160584001</v>
      </c>
      <c r="K3191" s="3">
        <v>9.2457420924570002</v>
      </c>
      <c r="L3191" s="8">
        <v>0.97323600973199997</v>
      </c>
    </row>
    <row r="3192" spans="3:12" ht="36" x14ac:dyDescent="0.2">
      <c r="C3192" s="87"/>
      <c r="D3192" s="84"/>
      <c r="E3192" s="1" t="s">
        <v>77</v>
      </c>
      <c r="F3192" s="2"/>
      <c r="G3192" s="60">
        <v>425</v>
      </c>
      <c r="H3192" s="72" t="str">
        <f t="shared" si="53"/>
        <v xml:space="preserve"> </v>
      </c>
      <c r="I3192" s="11">
        <v>75.529411764705998</v>
      </c>
      <c r="J3192" s="3">
        <v>14.588235294118</v>
      </c>
      <c r="K3192" s="3">
        <v>8.2352941176469994</v>
      </c>
      <c r="L3192" s="8">
        <v>1.647058823529</v>
      </c>
    </row>
    <row r="3193" spans="3:12" ht="36" x14ac:dyDescent="0.2">
      <c r="C3193" s="87"/>
      <c r="D3193" s="84"/>
      <c r="E3193" s="1" t="s">
        <v>78</v>
      </c>
      <c r="F3193" s="2"/>
      <c r="G3193" s="60">
        <v>328</v>
      </c>
      <c r="H3193" s="72" t="str">
        <f t="shared" si="53"/>
        <v xml:space="preserve"> </v>
      </c>
      <c r="I3193" s="11">
        <v>76.219512195121993</v>
      </c>
      <c r="J3193" s="3">
        <v>17.987804878049001</v>
      </c>
      <c r="K3193" s="3">
        <v>5.4878048780490003</v>
      </c>
      <c r="L3193" s="8">
        <v>0.30487804878000002</v>
      </c>
    </row>
    <row r="3194" spans="3:12" ht="36" x14ac:dyDescent="0.2">
      <c r="C3194" s="87"/>
      <c r="D3194" s="84"/>
      <c r="E3194" s="1" t="s">
        <v>79</v>
      </c>
      <c r="F3194" s="2"/>
      <c r="G3194" s="60">
        <v>294</v>
      </c>
      <c r="H3194" s="72" t="str">
        <f t="shared" si="53"/>
        <v xml:space="preserve"> </v>
      </c>
      <c r="I3194" s="11">
        <v>81.972789115645995</v>
      </c>
      <c r="J3194" s="3">
        <v>16.326530612245001</v>
      </c>
      <c r="K3194" s="3">
        <v>0.68027210884400002</v>
      </c>
      <c r="L3194" s="8">
        <v>1.0204081632649999</v>
      </c>
    </row>
    <row r="3195" spans="3:12" ht="36" x14ac:dyDescent="0.2">
      <c r="C3195" s="87"/>
      <c r="D3195" s="84"/>
      <c r="E3195" s="1" t="s">
        <v>80</v>
      </c>
      <c r="F3195" s="2"/>
      <c r="G3195" s="60">
        <v>194</v>
      </c>
      <c r="H3195" s="72" t="str">
        <f t="shared" si="53"/>
        <v xml:space="preserve"> </v>
      </c>
      <c r="I3195" s="11">
        <v>78.865979381442997</v>
      </c>
      <c r="J3195" s="3">
        <v>14.948453608247</v>
      </c>
      <c r="K3195" s="3">
        <v>4.639175257732</v>
      </c>
      <c r="L3195" s="8">
        <v>1.5463917525769999</v>
      </c>
    </row>
    <row r="3196" spans="3:12" ht="36" x14ac:dyDescent="0.2">
      <c r="C3196" s="87"/>
      <c r="D3196" s="84"/>
      <c r="E3196" s="1" t="s">
        <v>81</v>
      </c>
      <c r="F3196" s="2"/>
      <c r="G3196" s="60">
        <v>50</v>
      </c>
      <c r="H3196" s="72" t="str">
        <f t="shared" si="53"/>
        <v xml:space="preserve"> </v>
      </c>
      <c r="I3196" s="11">
        <v>86</v>
      </c>
      <c r="J3196" s="3">
        <v>14</v>
      </c>
      <c r="K3196" s="7">
        <v>0</v>
      </c>
      <c r="L3196" s="14">
        <v>0</v>
      </c>
    </row>
    <row r="3197" spans="3:12" ht="24" x14ac:dyDescent="0.2">
      <c r="C3197" s="87"/>
      <c r="D3197" s="84"/>
      <c r="E3197" s="1" t="s">
        <v>82</v>
      </c>
      <c r="F3197" s="2"/>
      <c r="G3197" s="60">
        <v>48</v>
      </c>
      <c r="H3197" s="72" t="str">
        <f t="shared" si="53"/>
        <v>*</v>
      </c>
      <c r="I3197" s="11">
        <v>75</v>
      </c>
      <c r="J3197" s="3">
        <v>18.75</v>
      </c>
      <c r="K3197" s="3">
        <v>6.25</v>
      </c>
      <c r="L3197" s="14">
        <v>0</v>
      </c>
    </row>
    <row r="3198" spans="3:12" x14ac:dyDescent="0.2">
      <c r="C3198" s="87"/>
      <c r="D3198" s="84"/>
      <c r="E3198" s="1" t="s">
        <v>83</v>
      </c>
      <c r="F3198" s="2"/>
      <c r="G3198" s="60">
        <v>46</v>
      </c>
      <c r="H3198" s="72" t="str">
        <f t="shared" si="53"/>
        <v>*</v>
      </c>
      <c r="I3198" s="11">
        <v>67.391304347825994</v>
      </c>
      <c r="J3198" s="3">
        <v>13.04347826087</v>
      </c>
      <c r="K3198" s="3">
        <v>15.217391304348</v>
      </c>
      <c r="L3198" s="8">
        <v>4.3478260869570002</v>
      </c>
    </row>
    <row r="3199" spans="3:12" x14ac:dyDescent="0.2">
      <c r="C3199" s="87"/>
      <c r="D3199" s="84"/>
      <c r="E3199" s="1" t="s">
        <v>32</v>
      </c>
      <c r="F3199" s="2"/>
      <c r="G3199" s="60">
        <v>65</v>
      </c>
      <c r="H3199" s="72" t="str">
        <f t="shared" si="53"/>
        <v xml:space="preserve"> </v>
      </c>
      <c r="I3199" s="11">
        <v>69.230769230768999</v>
      </c>
      <c r="J3199" s="3">
        <v>15.384615384615</v>
      </c>
      <c r="K3199" s="3">
        <v>10.769230769230999</v>
      </c>
      <c r="L3199" s="8">
        <v>4.6153846153850004</v>
      </c>
    </row>
    <row r="3200" spans="3:12" x14ac:dyDescent="0.2">
      <c r="C3200" s="88" t="s">
        <v>84</v>
      </c>
      <c r="D3200" s="83" t="s">
        <v>17</v>
      </c>
      <c r="E3200" s="6" t="s">
        <v>85</v>
      </c>
      <c r="F3200" s="5"/>
      <c r="G3200" s="59">
        <v>315</v>
      </c>
      <c r="H3200" s="71" t="str">
        <f t="shared" si="53"/>
        <v xml:space="preserve"> </v>
      </c>
      <c r="I3200" s="12">
        <v>83.809523809523995</v>
      </c>
      <c r="J3200" s="4">
        <v>12.063492063491999</v>
      </c>
      <c r="K3200" s="4">
        <v>3.492063492063</v>
      </c>
      <c r="L3200" s="13">
        <v>0.63492063492100004</v>
      </c>
    </row>
    <row r="3201" spans="3:12" x14ac:dyDescent="0.2">
      <c r="C3201" s="87"/>
      <c r="D3201" s="84"/>
      <c r="E3201" s="1" t="s">
        <v>86</v>
      </c>
      <c r="F3201" s="2"/>
      <c r="G3201" s="60">
        <v>493</v>
      </c>
      <c r="H3201" s="72" t="str">
        <f t="shared" si="53"/>
        <v xml:space="preserve"> </v>
      </c>
      <c r="I3201" s="11">
        <v>83.975659229209001</v>
      </c>
      <c r="J3201" s="3">
        <v>12.170385395538</v>
      </c>
      <c r="K3201" s="3">
        <v>2.8397565922919998</v>
      </c>
      <c r="L3201" s="8">
        <v>1.014198782961</v>
      </c>
    </row>
    <row r="3202" spans="3:12" x14ac:dyDescent="0.2">
      <c r="C3202" s="87"/>
      <c r="D3202" s="84"/>
      <c r="E3202" s="1" t="s">
        <v>87</v>
      </c>
      <c r="F3202" s="2"/>
      <c r="G3202" s="60">
        <v>981</v>
      </c>
      <c r="H3202" s="72" t="str">
        <f t="shared" si="53"/>
        <v xml:space="preserve"> </v>
      </c>
      <c r="I3202" s="11">
        <v>75.637104994902998</v>
      </c>
      <c r="J3202" s="3">
        <v>15.188583078491</v>
      </c>
      <c r="K3202" s="3">
        <v>7.4413863404690002</v>
      </c>
      <c r="L3202" s="8">
        <v>1.7329255861370001</v>
      </c>
    </row>
    <row r="3203" spans="3:12" x14ac:dyDescent="0.2">
      <c r="C3203" s="87"/>
      <c r="D3203" s="84"/>
      <c r="E3203" s="1" t="s">
        <v>88</v>
      </c>
      <c r="F3203" s="2"/>
      <c r="G3203" s="60">
        <v>525</v>
      </c>
      <c r="H3203" s="72" t="str">
        <f t="shared" si="53"/>
        <v xml:space="preserve"> </v>
      </c>
      <c r="I3203" s="11">
        <v>67.809523809523995</v>
      </c>
      <c r="J3203" s="3">
        <v>16.952380952380999</v>
      </c>
      <c r="K3203" s="3">
        <v>12.952380952381001</v>
      </c>
      <c r="L3203" s="8">
        <v>2.285714285714</v>
      </c>
    </row>
    <row r="3204" spans="3:12" x14ac:dyDescent="0.2">
      <c r="C3204" s="87"/>
      <c r="D3204" s="84"/>
      <c r="E3204" s="1" t="s">
        <v>89</v>
      </c>
      <c r="F3204" s="2"/>
      <c r="G3204" s="60">
        <v>113</v>
      </c>
      <c r="H3204" s="72" t="str">
        <f t="shared" si="53"/>
        <v xml:space="preserve"> </v>
      </c>
      <c r="I3204" s="11">
        <v>46.017699115044003</v>
      </c>
      <c r="J3204" s="3">
        <v>15.044247787611001</v>
      </c>
      <c r="K3204" s="3">
        <v>36.283185840708001</v>
      </c>
      <c r="L3204" s="8">
        <v>2.654867256637</v>
      </c>
    </row>
    <row r="3205" spans="3:12" x14ac:dyDescent="0.2">
      <c r="C3205" s="87"/>
      <c r="D3205" s="84"/>
      <c r="E3205" s="1" t="s">
        <v>32</v>
      </c>
      <c r="F3205" s="2"/>
      <c r="G3205" s="60">
        <v>8</v>
      </c>
      <c r="H3205" s="72" t="str">
        <f t="shared" si="53"/>
        <v>*</v>
      </c>
      <c r="I3205" s="11">
        <v>50</v>
      </c>
      <c r="J3205" s="3">
        <v>12.5</v>
      </c>
      <c r="K3205" s="3">
        <v>25</v>
      </c>
      <c r="L3205" s="8">
        <v>12.5</v>
      </c>
    </row>
    <row r="3206" spans="3:12" ht="24" x14ac:dyDescent="0.2">
      <c r="C3206" s="88" t="s">
        <v>90</v>
      </c>
      <c r="D3206" s="83" t="s">
        <v>17</v>
      </c>
      <c r="E3206" s="6" t="s">
        <v>91</v>
      </c>
      <c r="F3206" s="5"/>
      <c r="G3206" s="59">
        <v>608</v>
      </c>
      <c r="H3206" s="71" t="str">
        <f t="shared" si="53"/>
        <v xml:space="preserve"> </v>
      </c>
      <c r="I3206" s="12">
        <v>76.315789473684006</v>
      </c>
      <c r="J3206" s="4">
        <v>14.144736842105001</v>
      </c>
      <c r="K3206" s="4">
        <v>8.2236842105260006</v>
      </c>
      <c r="L3206" s="13">
        <v>1.3157894736839999</v>
      </c>
    </row>
    <row r="3207" spans="3:12" ht="24" x14ac:dyDescent="0.2">
      <c r="C3207" s="87"/>
      <c r="D3207" s="84"/>
      <c r="E3207" s="1" t="s">
        <v>92</v>
      </c>
      <c r="F3207" s="2"/>
      <c r="G3207" s="60">
        <v>1036</v>
      </c>
      <c r="H3207" s="72" t="str">
        <f t="shared" si="53"/>
        <v xml:space="preserve"> </v>
      </c>
      <c r="I3207" s="11">
        <v>74.034749034748998</v>
      </c>
      <c r="J3207" s="3">
        <v>15.733590733591001</v>
      </c>
      <c r="K3207" s="3">
        <v>8.2046332046329997</v>
      </c>
      <c r="L3207" s="8">
        <v>2.0270270270270001</v>
      </c>
    </row>
    <row r="3208" spans="3:12" ht="24" x14ac:dyDescent="0.2">
      <c r="C3208" s="87"/>
      <c r="D3208" s="84"/>
      <c r="E3208" s="1" t="s">
        <v>93</v>
      </c>
      <c r="F3208" s="2"/>
      <c r="G3208" s="60">
        <v>567</v>
      </c>
      <c r="H3208" s="72" t="str">
        <f t="shared" si="53"/>
        <v xml:space="preserve"> </v>
      </c>
      <c r="I3208" s="11">
        <v>75.837742504408993</v>
      </c>
      <c r="J3208" s="3">
        <v>13.227513227513001</v>
      </c>
      <c r="K3208" s="3">
        <v>10.052910052910001</v>
      </c>
      <c r="L3208" s="8">
        <v>0.88183421516799998</v>
      </c>
    </row>
    <row r="3209" spans="3:12" x14ac:dyDescent="0.2">
      <c r="C3209" s="87"/>
      <c r="D3209" s="84"/>
      <c r="E3209" s="1" t="s">
        <v>94</v>
      </c>
      <c r="F3209" s="2"/>
      <c r="G3209" s="60">
        <v>224</v>
      </c>
      <c r="H3209" s="72" t="str">
        <f t="shared" si="53"/>
        <v xml:space="preserve"> </v>
      </c>
      <c r="I3209" s="11">
        <v>76.339285714286007</v>
      </c>
      <c r="J3209" s="3">
        <v>13.392857142857</v>
      </c>
      <c r="K3209" s="3">
        <v>7.5892857142860004</v>
      </c>
      <c r="L3209" s="8">
        <v>2.6785714285709998</v>
      </c>
    </row>
    <row r="3210" spans="3:12" x14ac:dyDescent="0.2">
      <c r="C3210" s="88" t="s">
        <v>95</v>
      </c>
      <c r="D3210" s="83" t="s">
        <v>17</v>
      </c>
      <c r="E3210" s="6" t="s">
        <v>96</v>
      </c>
      <c r="F3210" s="5"/>
      <c r="G3210" s="59">
        <v>308</v>
      </c>
      <c r="H3210" s="71" t="str">
        <f t="shared" si="53"/>
        <v xml:space="preserve"> </v>
      </c>
      <c r="I3210" s="12">
        <v>76.623376623376998</v>
      </c>
      <c r="J3210" s="4">
        <v>12.987012987012999</v>
      </c>
      <c r="K3210" s="4">
        <v>9.0909090909089993</v>
      </c>
      <c r="L3210" s="13">
        <v>1.298701298701</v>
      </c>
    </row>
    <row r="3211" spans="3:12" x14ac:dyDescent="0.2">
      <c r="C3211" s="89"/>
      <c r="D3211" s="84"/>
      <c r="E3211" s="1" t="s">
        <v>97</v>
      </c>
      <c r="F3211" s="2"/>
      <c r="G3211" s="60">
        <v>728</v>
      </c>
      <c r="H3211" s="72" t="str">
        <f t="shared" si="53"/>
        <v xml:space="preserve"> </v>
      </c>
      <c r="I3211" s="11">
        <v>75.686813186812998</v>
      </c>
      <c r="J3211" s="3">
        <v>15.247252747253</v>
      </c>
      <c r="K3211" s="3">
        <v>7.4175824175820004</v>
      </c>
      <c r="L3211" s="8">
        <v>1.648351648352</v>
      </c>
    </row>
    <row r="3212" spans="3:12" ht="24" x14ac:dyDescent="0.2">
      <c r="C3212" s="89"/>
      <c r="D3212" s="84"/>
      <c r="E3212" s="1" t="s">
        <v>98</v>
      </c>
      <c r="F3212" s="2"/>
      <c r="G3212" s="60">
        <v>474</v>
      </c>
      <c r="H3212" s="72" t="str">
        <f t="shared" si="53"/>
        <v xml:space="preserve"> </v>
      </c>
      <c r="I3212" s="11">
        <v>73.839662447256998</v>
      </c>
      <c r="J3212" s="3">
        <v>14.345991561181</v>
      </c>
      <c r="K3212" s="3">
        <v>9.7046413502110003</v>
      </c>
      <c r="L3212" s="8">
        <v>2.10970464135</v>
      </c>
    </row>
    <row r="3213" spans="3:12" x14ac:dyDescent="0.2">
      <c r="C3213" s="89"/>
      <c r="D3213" s="84"/>
      <c r="E3213" s="1" t="s">
        <v>99</v>
      </c>
      <c r="F3213" s="2"/>
      <c r="G3213" s="60">
        <v>402</v>
      </c>
      <c r="H3213" s="72" t="str">
        <f t="shared" si="53"/>
        <v xml:space="preserve"> </v>
      </c>
      <c r="I3213" s="11">
        <v>74.875621890546995</v>
      </c>
      <c r="J3213" s="3">
        <v>15.422885572139</v>
      </c>
      <c r="K3213" s="3">
        <v>8.7064676616920007</v>
      </c>
      <c r="L3213" s="8">
        <v>0.99502487562200004</v>
      </c>
    </row>
    <row r="3214" spans="3:12" x14ac:dyDescent="0.2">
      <c r="C3214" s="89"/>
      <c r="D3214" s="84"/>
      <c r="E3214" s="1" t="s">
        <v>100</v>
      </c>
      <c r="F3214" s="2"/>
      <c r="G3214" s="60">
        <v>231</v>
      </c>
      <c r="H3214" s="72" t="str">
        <f t="shared" si="53"/>
        <v xml:space="preserve"> </v>
      </c>
      <c r="I3214" s="11">
        <v>72.294372294371996</v>
      </c>
      <c r="J3214" s="3">
        <v>13.852813852814</v>
      </c>
      <c r="K3214" s="3">
        <v>9.9567099567100001</v>
      </c>
      <c r="L3214" s="8">
        <v>3.896103896104</v>
      </c>
    </row>
    <row r="3215" spans="3:12" x14ac:dyDescent="0.2">
      <c r="C3215" s="90"/>
      <c r="D3215" s="85"/>
      <c r="E3215" s="29" t="s">
        <v>101</v>
      </c>
      <c r="F3215" s="28"/>
      <c r="G3215" s="61">
        <v>292</v>
      </c>
      <c r="H3215" s="73" t="str">
        <f t="shared" si="53"/>
        <v xml:space="preserve"> </v>
      </c>
      <c r="I3215" s="35">
        <v>77.739726027396998</v>
      </c>
      <c r="J3215" s="16">
        <v>14.041095890411</v>
      </c>
      <c r="K3215" s="16">
        <v>7.8767123287669998</v>
      </c>
      <c r="L3215" s="36">
        <v>0.34246575342500002</v>
      </c>
    </row>
    <row r="3216" spans="3:12" x14ac:dyDescent="0.2">
      <c r="G3216" s="62"/>
      <c r="H3216" s="74"/>
    </row>
    <row r="3217" spans="2:12" x14ac:dyDescent="0.2">
      <c r="B3217" s="25" t="str">
        <f xml:space="preserve"> HYPERLINK("#'目次'!B34", "[28]")</f>
        <v>[28]</v>
      </c>
      <c r="C3217" s="17" t="s">
        <v>251</v>
      </c>
      <c r="G3217" s="62"/>
      <c r="H3217" s="74"/>
    </row>
    <row r="3218" spans="2:12" x14ac:dyDescent="0.2">
      <c r="G3218" s="62"/>
      <c r="H3218" s="74"/>
    </row>
    <row r="3219" spans="2:12" x14ac:dyDescent="0.2">
      <c r="G3219" s="62"/>
      <c r="H3219" s="74"/>
    </row>
    <row r="3220" spans="2:12" x14ac:dyDescent="0.2">
      <c r="C3220" s="17" t="s">
        <v>12</v>
      </c>
      <c r="G3220" s="62"/>
      <c r="H3220" s="74"/>
    </row>
    <row r="3221" spans="2:12" ht="24" x14ac:dyDescent="0.2">
      <c r="C3221" s="91"/>
      <c r="D3221" s="92"/>
      <c r="E3221" s="92"/>
      <c r="F3221" s="92"/>
      <c r="G3221" s="56" t="s">
        <v>13</v>
      </c>
      <c r="H3221" s="68"/>
      <c r="I3221" s="22" t="s">
        <v>228</v>
      </c>
      <c r="J3221" s="10" t="s">
        <v>229</v>
      </c>
      <c r="K3221" s="10" t="s">
        <v>230</v>
      </c>
      <c r="L3221" s="23" t="s">
        <v>32</v>
      </c>
    </row>
    <row r="3222" spans="2:12" x14ac:dyDescent="0.2">
      <c r="C3222" s="93"/>
      <c r="D3222" s="94"/>
      <c r="E3222" s="94"/>
      <c r="F3222" s="94"/>
      <c r="G3222" s="57"/>
      <c r="H3222" s="69"/>
      <c r="I3222" s="26"/>
      <c r="J3222" s="9"/>
      <c r="K3222" s="9"/>
      <c r="L3222" s="24"/>
    </row>
    <row r="3223" spans="2:12" x14ac:dyDescent="0.2">
      <c r="C3223" s="31"/>
      <c r="D3223" s="33"/>
      <c r="E3223" s="32" t="s">
        <v>13</v>
      </c>
      <c r="F3223" s="30"/>
      <c r="G3223" s="58">
        <v>2435</v>
      </c>
      <c r="H3223" s="70" t="str">
        <f t="shared" ref="H3223:H3286" si="54">IF(G3223&lt;49,"*"," ")</f>
        <v xml:space="preserve"> </v>
      </c>
      <c r="I3223" s="15">
        <v>78.891170431210995</v>
      </c>
      <c r="J3223" s="15">
        <v>11.581108829569001</v>
      </c>
      <c r="K3223" s="15">
        <v>8.5420944558520002</v>
      </c>
      <c r="L3223" s="34">
        <v>0.98562628336799996</v>
      </c>
    </row>
    <row r="3224" spans="2:12" x14ac:dyDescent="0.2">
      <c r="C3224" s="86" t="s">
        <v>16</v>
      </c>
      <c r="D3224" s="83" t="s">
        <v>17</v>
      </c>
      <c r="E3224" s="6" t="s">
        <v>14</v>
      </c>
      <c r="F3224" s="5"/>
      <c r="G3224" s="59">
        <v>1188</v>
      </c>
      <c r="H3224" s="71" t="str">
        <f t="shared" si="54"/>
        <v xml:space="preserve"> </v>
      </c>
      <c r="I3224" s="12">
        <v>71.717171717171993</v>
      </c>
      <c r="J3224" s="4">
        <v>18.350168350168001</v>
      </c>
      <c r="K3224" s="4">
        <v>8.5858585858590004</v>
      </c>
      <c r="L3224" s="13">
        <v>1.3468013468010001</v>
      </c>
    </row>
    <row r="3225" spans="2:12" x14ac:dyDescent="0.2">
      <c r="C3225" s="87"/>
      <c r="D3225" s="84"/>
      <c r="E3225" s="1" t="s">
        <v>15</v>
      </c>
      <c r="F3225" s="2"/>
      <c r="G3225" s="60">
        <v>1247</v>
      </c>
      <c r="H3225" s="72" t="str">
        <f t="shared" si="54"/>
        <v xml:space="preserve"> </v>
      </c>
      <c r="I3225" s="11">
        <v>85.725741780272998</v>
      </c>
      <c r="J3225" s="3">
        <v>5.1323175621489998</v>
      </c>
      <c r="K3225" s="3">
        <v>8.5004009623099996</v>
      </c>
      <c r="L3225" s="8">
        <v>0.64153969526900001</v>
      </c>
    </row>
    <row r="3226" spans="2:12" x14ac:dyDescent="0.2">
      <c r="C3226" s="88" t="s">
        <v>18</v>
      </c>
      <c r="D3226" s="88" t="s">
        <v>19</v>
      </c>
      <c r="E3226" s="6" t="s">
        <v>20</v>
      </c>
      <c r="F3226" s="5"/>
      <c r="G3226" s="59">
        <v>386</v>
      </c>
      <c r="H3226" s="71" t="str">
        <f t="shared" si="54"/>
        <v xml:space="preserve"> </v>
      </c>
      <c r="I3226" s="12">
        <v>87.564766839377995</v>
      </c>
      <c r="J3226" s="4">
        <v>9.5854922279789996</v>
      </c>
      <c r="K3226" s="4">
        <v>2.5906735751299999</v>
      </c>
      <c r="L3226" s="13">
        <v>0.25906735751299997</v>
      </c>
    </row>
    <row r="3227" spans="2:12" x14ac:dyDescent="0.2">
      <c r="C3227" s="87"/>
      <c r="D3227" s="89"/>
      <c r="E3227" s="1" t="s">
        <v>21</v>
      </c>
      <c r="F3227" s="2"/>
      <c r="G3227" s="60">
        <v>484</v>
      </c>
      <c r="H3227" s="72" t="str">
        <f t="shared" si="54"/>
        <v xml:space="preserve"> </v>
      </c>
      <c r="I3227" s="11">
        <v>85.123966942148996</v>
      </c>
      <c r="J3227" s="3">
        <v>10.123966942149</v>
      </c>
      <c r="K3227" s="3">
        <v>3.9256198347110001</v>
      </c>
      <c r="L3227" s="8">
        <v>0.82644628099200002</v>
      </c>
    </row>
    <row r="3228" spans="2:12" x14ac:dyDescent="0.2">
      <c r="C3228" s="87"/>
      <c r="D3228" s="89"/>
      <c r="E3228" s="1" t="s">
        <v>22</v>
      </c>
      <c r="F3228" s="2"/>
      <c r="G3228" s="60">
        <v>626</v>
      </c>
      <c r="H3228" s="72" t="str">
        <f t="shared" si="54"/>
        <v xml:space="preserve"> </v>
      </c>
      <c r="I3228" s="11">
        <v>83.226837060703005</v>
      </c>
      <c r="J3228" s="3">
        <v>11.980830670927</v>
      </c>
      <c r="K3228" s="3">
        <v>4.472843450479</v>
      </c>
      <c r="L3228" s="8">
        <v>0.31948881789099998</v>
      </c>
    </row>
    <row r="3229" spans="2:12" x14ac:dyDescent="0.2">
      <c r="C3229" s="87"/>
      <c r="D3229" s="89"/>
      <c r="E3229" s="1" t="s">
        <v>23</v>
      </c>
      <c r="F3229" s="2"/>
      <c r="G3229" s="60">
        <v>400</v>
      </c>
      <c r="H3229" s="72" t="str">
        <f t="shared" si="54"/>
        <v xml:space="preserve"> </v>
      </c>
      <c r="I3229" s="11">
        <v>79.75</v>
      </c>
      <c r="J3229" s="3">
        <v>11.5</v>
      </c>
      <c r="K3229" s="3">
        <v>8</v>
      </c>
      <c r="L3229" s="8">
        <v>0.75</v>
      </c>
    </row>
    <row r="3230" spans="2:12" x14ac:dyDescent="0.2">
      <c r="C3230" s="87"/>
      <c r="D3230" s="89"/>
      <c r="E3230" s="1" t="s">
        <v>24</v>
      </c>
      <c r="F3230" s="2"/>
      <c r="G3230" s="60">
        <v>539</v>
      </c>
      <c r="H3230" s="72" t="str">
        <f t="shared" si="54"/>
        <v xml:space="preserve"> </v>
      </c>
      <c r="I3230" s="11">
        <v>61.410018552875997</v>
      </c>
      <c r="J3230" s="3">
        <v>13.914656771800001</v>
      </c>
      <c r="K3230" s="3">
        <v>22.077922077922</v>
      </c>
      <c r="L3230" s="8">
        <v>2.5974025974030002</v>
      </c>
    </row>
    <row r="3231" spans="2:12" x14ac:dyDescent="0.2">
      <c r="C3231" s="87"/>
      <c r="D3231" s="89"/>
      <c r="E3231" s="1" t="s">
        <v>25</v>
      </c>
      <c r="F3231" s="2"/>
      <c r="G3231" s="60">
        <v>2049</v>
      </c>
      <c r="H3231" s="72" t="str">
        <f t="shared" si="54"/>
        <v xml:space="preserve"> </v>
      </c>
      <c r="I3231" s="11">
        <v>77.257198633480002</v>
      </c>
      <c r="J3231" s="3">
        <v>11.957052220594999</v>
      </c>
      <c r="K3231" s="3">
        <v>9.6632503660320008</v>
      </c>
      <c r="L3231" s="8">
        <v>1.122498779893</v>
      </c>
    </row>
    <row r="3232" spans="2:12" x14ac:dyDescent="0.2">
      <c r="C3232" s="87"/>
      <c r="D3232" s="89"/>
      <c r="E3232" s="1" t="s">
        <v>26</v>
      </c>
      <c r="F3232" s="2"/>
      <c r="G3232" s="60">
        <v>939</v>
      </c>
      <c r="H3232" s="72" t="str">
        <f t="shared" si="54"/>
        <v xml:space="preserve"> </v>
      </c>
      <c r="I3232" s="11">
        <v>69.222577209798004</v>
      </c>
      <c r="J3232" s="3">
        <v>12.886048988284999</v>
      </c>
      <c r="K3232" s="3">
        <v>16.080937167199</v>
      </c>
      <c r="L3232" s="8">
        <v>1.8104366347180001</v>
      </c>
    </row>
    <row r="3233" spans="3:12" x14ac:dyDescent="0.2">
      <c r="C3233" s="87"/>
      <c r="D3233" s="88" t="s">
        <v>14</v>
      </c>
      <c r="E3233" s="6" t="s">
        <v>20</v>
      </c>
      <c r="F3233" s="5"/>
      <c r="G3233" s="59">
        <v>204</v>
      </c>
      <c r="H3233" s="71" t="str">
        <f t="shared" si="54"/>
        <v xml:space="preserve"> </v>
      </c>
      <c r="I3233" s="12">
        <v>77.941176470588005</v>
      </c>
      <c r="J3233" s="4">
        <v>18.137254901961001</v>
      </c>
      <c r="K3233" s="4">
        <v>3.9215686274510002</v>
      </c>
      <c r="L3233" s="27">
        <v>0</v>
      </c>
    </row>
    <row r="3234" spans="3:12" x14ac:dyDescent="0.2">
      <c r="C3234" s="87"/>
      <c r="D3234" s="89"/>
      <c r="E3234" s="1" t="s">
        <v>21</v>
      </c>
      <c r="F3234" s="2"/>
      <c r="G3234" s="60">
        <v>254</v>
      </c>
      <c r="H3234" s="72" t="str">
        <f t="shared" si="54"/>
        <v xml:space="preserve"> </v>
      </c>
      <c r="I3234" s="11">
        <v>76.377952755905994</v>
      </c>
      <c r="J3234" s="3">
        <v>16.535433070865999</v>
      </c>
      <c r="K3234" s="3">
        <v>5.9055118110239997</v>
      </c>
      <c r="L3234" s="8">
        <v>1.1811023622050001</v>
      </c>
    </row>
    <row r="3235" spans="3:12" x14ac:dyDescent="0.2">
      <c r="C3235" s="87"/>
      <c r="D3235" s="89"/>
      <c r="E3235" s="1" t="s">
        <v>22</v>
      </c>
      <c r="F3235" s="2"/>
      <c r="G3235" s="60">
        <v>311</v>
      </c>
      <c r="H3235" s="72" t="str">
        <f t="shared" si="54"/>
        <v xml:space="preserve"> </v>
      </c>
      <c r="I3235" s="11">
        <v>71.704180064309</v>
      </c>
      <c r="J3235" s="3">
        <v>20.578778135048001</v>
      </c>
      <c r="K3235" s="3">
        <v>7.0739549839229996</v>
      </c>
      <c r="L3235" s="8">
        <v>0.64308681672000001</v>
      </c>
    </row>
    <row r="3236" spans="3:12" x14ac:dyDescent="0.2">
      <c r="C3236" s="87"/>
      <c r="D3236" s="89"/>
      <c r="E3236" s="1" t="s">
        <v>23</v>
      </c>
      <c r="F3236" s="2"/>
      <c r="G3236" s="60">
        <v>202</v>
      </c>
      <c r="H3236" s="72" t="str">
        <f t="shared" si="54"/>
        <v xml:space="preserve"> </v>
      </c>
      <c r="I3236" s="11">
        <v>70.297029702969994</v>
      </c>
      <c r="J3236" s="3">
        <v>16.831683168316999</v>
      </c>
      <c r="K3236" s="3">
        <v>11.386138613861</v>
      </c>
      <c r="L3236" s="8">
        <v>1.485148514851</v>
      </c>
    </row>
    <row r="3237" spans="3:12" x14ac:dyDescent="0.2">
      <c r="C3237" s="87"/>
      <c r="D3237" s="89"/>
      <c r="E3237" s="1" t="s">
        <v>24</v>
      </c>
      <c r="F3237" s="2"/>
      <c r="G3237" s="60">
        <v>217</v>
      </c>
      <c r="H3237" s="72" t="str">
        <f t="shared" si="54"/>
        <v xml:space="preserve"> </v>
      </c>
      <c r="I3237" s="11">
        <v>61.751152073733003</v>
      </c>
      <c r="J3237" s="3">
        <v>18.89400921659</v>
      </c>
      <c r="K3237" s="3">
        <v>15.668202764977</v>
      </c>
      <c r="L3237" s="8">
        <v>3.6866359446999999</v>
      </c>
    </row>
    <row r="3238" spans="3:12" x14ac:dyDescent="0.2">
      <c r="C3238" s="87"/>
      <c r="D3238" s="89"/>
      <c r="E3238" s="1" t="s">
        <v>25</v>
      </c>
      <c r="F3238" s="2"/>
      <c r="G3238" s="60">
        <v>984</v>
      </c>
      <c r="H3238" s="72" t="str">
        <f t="shared" si="54"/>
        <v xml:space="preserve"> </v>
      </c>
      <c r="I3238" s="11">
        <v>70.426829268293005</v>
      </c>
      <c r="J3238" s="3">
        <v>18.394308943089001</v>
      </c>
      <c r="K3238" s="3">
        <v>9.5528455284550002</v>
      </c>
      <c r="L3238" s="8">
        <v>1.6260162601629999</v>
      </c>
    </row>
    <row r="3239" spans="3:12" x14ac:dyDescent="0.2">
      <c r="C3239" s="87"/>
      <c r="D3239" s="89"/>
      <c r="E3239" s="1" t="s">
        <v>26</v>
      </c>
      <c r="F3239" s="2"/>
      <c r="G3239" s="60">
        <v>419</v>
      </c>
      <c r="H3239" s="72" t="str">
        <f t="shared" si="54"/>
        <v xml:space="preserve"> </v>
      </c>
      <c r="I3239" s="11">
        <v>65.871121718376997</v>
      </c>
      <c r="J3239" s="3">
        <v>17.899761336516001</v>
      </c>
      <c r="K3239" s="3">
        <v>13.603818615751999</v>
      </c>
      <c r="L3239" s="8">
        <v>2.6252983293560002</v>
      </c>
    </row>
    <row r="3240" spans="3:12" x14ac:dyDescent="0.2">
      <c r="C3240" s="87"/>
      <c r="D3240" s="88" t="s">
        <v>15</v>
      </c>
      <c r="E3240" s="6" t="s">
        <v>20</v>
      </c>
      <c r="F3240" s="5"/>
      <c r="G3240" s="59">
        <v>182</v>
      </c>
      <c r="H3240" s="71" t="str">
        <f t="shared" si="54"/>
        <v xml:space="preserve"> </v>
      </c>
      <c r="I3240" s="12">
        <v>98.351648351647995</v>
      </c>
      <c r="J3240" s="20">
        <v>0</v>
      </c>
      <c r="K3240" s="4">
        <v>1.098901098901</v>
      </c>
      <c r="L3240" s="13">
        <v>0.54945054945100003</v>
      </c>
    </row>
    <row r="3241" spans="3:12" x14ac:dyDescent="0.2">
      <c r="C3241" s="87"/>
      <c r="D3241" s="89"/>
      <c r="E3241" s="1" t="s">
        <v>21</v>
      </c>
      <c r="F3241" s="2"/>
      <c r="G3241" s="60">
        <v>230</v>
      </c>
      <c r="H3241" s="72" t="str">
        <f t="shared" si="54"/>
        <v xml:space="preserve"> </v>
      </c>
      <c r="I3241" s="11">
        <v>94.782608695652002</v>
      </c>
      <c r="J3241" s="3">
        <v>3.0434782608700002</v>
      </c>
      <c r="K3241" s="3">
        <v>1.7391304347829999</v>
      </c>
      <c r="L3241" s="8">
        <v>0.43478260869599999</v>
      </c>
    </row>
    <row r="3242" spans="3:12" x14ac:dyDescent="0.2">
      <c r="C3242" s="87"/>
      <c r="D3242" s="89"/>
      <c r="E3242" s="1" t="s">
        <v>22</v>
      </c>
      <c r="F3242" s="2"/>
      <c r="G3242" s="60">
        <v>315</v>
      </c>
      <c r="H3242" s="72" t="str">
        <f t="shared" si="54"/>
        <v xml:space="preserve"> </v>
      </c>
      <c r="I3242" s="11">
        <v>94.603174603175006</v>
      </c>
      <c r="J3242" s="3">
        <v>3.492063492063</v>
      </c>
      <c r="K3242" s="3">
        <v>1.9047619047619999</v>
      </c>
      <c r="L3242" s="14">
        <v>0</v>
      </c>
    </row>
    <row r="3243" spans="3:12" x14ac:dyDescent="0.2">
      <c r="C3243" s="87"/>
      <c r="D3243" s="89"/>
      <c r="E3243" s="1" t="s">
        <v>23</v>
      </c>
      <c r="F3243" s="2"/>
      <c r="G3243" s="60">
        <v>198</v>
      </c>
      <c r="H3243" s="72" t="str">
        <f t="shared" si="54"/>
        <v xml:space="preserve"> </v>
      </c>
      <c r="I3243" s="11">
        <v>89.393939393938993</v>
      </c>
      <c r="J3243" s="3">
        <v>6.0606060606060002</v>
      </c>
      <c r="K3243" s="3">
        <v>4.5454545454549997</v>
      </c>
      <c r="L3243" s="14">
        <v>0</v>
      </c>
    </row>
    <row r="3244" spans="3:12" x14ac:dyDescent="0.2">
      <c r="C3244" s="87"/>
      <c r="D3244" s="89"/>
      <c r="E3244" s="1" t="s">
        <v>24</v>
      </c>
      <c r="F3244" s="2"/>
      <c r="G3244" s="60">
        <v>322</v>
      </c>
      <c r="H3244" s="72" t="str">
        <f t="shared" si="54"/>
        <v xml:space="preserve"> </v>
      </c>
      <c r="I3244" s="11">
        <v>61.180124223602</v>
      </c>
      <c r="J3244" s="3">
        <v>10.55900621118</v>
      </c>
      <c r="K3244" s="3">
        <v>26.397515527949999</v>
      </c>
      <c r="L3244" s="8">
        <v>1.8633540372670001</v>
      </c>
    </row>
    <row r="3245" spans="3:12" x14ac:dyDescent="0.2">
      <c r="C3245" s="87"/>
      <c r="D3245" s="89"/>
      <c r="E3245" s="1" t="s">
        <v>25</v>
      </c>
      <c r="F3245" s="2"/>
      <c r="G3245" s="60">
        <v>1065</v>
      </c>
      <c r="H3245" s="72" t="str">
        <f t="shared" si="54"/>
        <v xml:space="preserve"> </v>
      </c>
      <c r="I3245" s="11">
        <v>83.568075117370995</v>
      </c>
      <c r="J3245" s="3">
        <v>6.0093896713620003</v>
      </c>
      <c r="K3245" s="3">
        <v>9.7652582159619996</v>
      </c>
      <c r="L3245" s="8">
        <v>0.65727699530499994</v>
      </c>
    </row>
    <row r="3246" spans="3:12" x14ac:dyDescent="0.2">
      <c r="C3246" s="87"/>
      <c r="D3246" s="89"/>
      <c r="E3246" s="1" t="s">
        <v>26</v>
      </c>
      <c r="F3246" s="2"/>
      <c r="G3246" s="60">
        <v>520</v>
      </c>
      <c r="H3246" s="72" t="str">
        <f t="shared" si="54"/>
        <v xml:space="preserve"> </v>
      </c>
      <c r="I3246" s="11">
        <v>71.923076923077005</v>
      </c>
      <c r="J3246" s="3">
        <v>8.8461538461539995</v>
      </c>
      <c r="K3246" s="3">
        <v>18.076923076922998</v>
      </c>
      <c r="L3246" s="8">
        <v>1.1538461538460001</v>
      </c>
    </row>
    <row r="3247" spans="3:12" x14ac:dyDescent="0.2">
      <c r="C3247" s="88" t="s">
        <v>27</v>
      </c>
      <c r="D3247" s="88" t="s">
        <v>19</v>
      </c>
      <c r="E3247" s="6" t="s">
        <v>28</v>
      </c>
      <c r="F3247" s="5"/>
      <c r="G3247" s="59">
        <v>147</v>
      </c>
      <c r="H3247" s="71" t="str">
        <f t="shared" si="54"/>
        <v xml:space="preserve"> </v>
      </c>
      <c r="I3247" s="12">
        <v>84.353741496599</v>
      </c>
      <c r="J3247" s="4">
        <v>3.4013605442179999</v>
      </c>
      <c r="K3247" s="4">
        <v>10.204081632653001</v>
      </c>
      <c r="L3247" s="13">
        <v>2.040816326531</v>
      </c>
    </row>
    <row r="3248" spans="3:12" ht="24" x14ac:dyDescent="0.2">
      <c r="C3248" s="87"/>
      <c r="D3248" s="89"/>
      <c r="E3248" s="1" t="s">
        <v>29</v>
      </c>
      <c r="F3248" s="2"/>
      <c r="G3248" s="60">
        <v>1706</v>
      </c>
      <c r="H3248" s="72" t="str">
        <f t="shared" si="54"/>
        <v xml:space="preserve"> </v>
      </c>
      <c r="I3248" s="11">
        <v>77.901524032824994</v>
      </c>
      <c r="J3248" s="3">
        <v>14.419695193435</v>
      </c>
      <c r="K3248" s="3">
        <v>6.7409144196949997</v>
      </c>
      <c r="L3248" s="8">
        <v>0.93786635404499996</v>
      </c>
    </row>
    <row r="3249" spans="3:12" ht="24" x14ac:dyDescent="0.2">
      <c r="C3249" s="87"/>
      <c r="D3249" s="89"/>
      <c r="E3249" s="1" t="s">
        <v>30</v>
      </c>
      <c r="F3249" s="2"/>
      <c r="G3249" s="60">
        <v>137</v>
      </c>
      <c r="H3249" s="72" t="str">
        <f t="shared" si="54"/>
        <v xml:space="preserve"> </v>
      </c>
      <c r="I3249" s="11">
        <v>93.430656934306995</v>
      </c>
      <c r="J3249" s="3">
        <v>1.459854014599</v>
      </c>
      <c r="K3249" s="3">
        <v>4.3795620437959997</v>
      </c>
      <c r="L3249" s="8">
        <v>0.72992700729899995</v>
      </c>
    </row>
    <row r="3250" spans="3:12" ht="24" x14ac:dyDescent="0.2">
      <c r="C3250" s="87"/>
      <c r="D3250" s="89"/>
      <c r="E3250" s="1" t="s">
        <v>31</v>
      </c>
      <c r="F3250" s="2"/>
      <c r="G3250" s="60">
        <v>440</v>
      </c>
      <c r="H3250" s="72" t="str">
        <f t="shared" si="54"/>
        <v xml:space="preserve"> </v>
      </c>
      <c r="I3250" s="11">
        <v>76.136363636363996</v>
      </c>
      <c r="J3250" s="3">
        <v>6.5909090909090002</v>
      </c>
      <c r="K3250" s="3">
        <v>16.363636363636001</v>
      </c>
      <c r="L3250" s="8">
        <v>0.90909090909099999</v>
      </c>
    </row>
    <row r="3251" spans="3:12" x14ac:dyDescent="0.2">
      <c r="C3251" s="87"/>
      <c r="D3251" s="89"/>
      <c r="E3251" s="1" t="s">
        <v>32</v>
      </c>
      <c r="F3251" s="2"/>
      <c r="G3251" s="60">
        <v>5</v>
      </c>
      <c r="H3251" s="72" t="str">
        <f t="shared" si="54"/>
        <v>*</v>
      </c>
      <c r="I3251" s="11">
        <v>100</v>
      </c>
      <c r="J3251" s="7">
        <v>0</v>
      </c>
      <c r="K3251" s="7">
        <v>0</v>
      </c>
      <c r="L3251" s="14">
        <v>0</v>
      </c>
    </row>
    <row r="3252" spans="3:12" x14ac:dyDescent="0.2">
      <c r="C3252" s="87"/>
      <c r="D3252" s="88" t="s">
        <v>14</v>
      </c>
      <c r="E3252" s="6" t="s">
        <v>28</v>
      </c>
      <c r="F3252" s="5"/>
      <c r="G3252" s="59">
        <v>95</v>
      </c>
      <c r="H3252" s="71" t="str">
        <f t="shared" si="54"/>
        <v xml:space="preserve"> </v>
      </c>
      <c r="I3252" s="12">
        <v>85.263157894737006</v>
      </c>
      <c r="J3252" s="4">
        <v>3.1578947368420001</v>
      </c>
      <c r="K3252" s="4">
        <v>8.4210526315790002</v>
      </c>
      <c r="L3252" s="13">
        <v>3.1578947368420001</v>
      </c>
    </row>
    <row r="3253" spans="3:12" ht="24" x14ac:dyDescent="0.2">
      <c r="C3253" s="87"/>
      <c r="D3253" s="89"/>
      <c r="E3253" s="1" t="s">
        <v>29</v>
      </c>
      <c r="F3253" s="2"/>
      <c r="G3253" s="60">
        <v>953</v>
      </c>
      <c r="H3253" s="72" t="str">
        <f t="shared" si="54"/>
        <v xml:space="preserve"> </v>
      </c>
      <c r="I3253" s="11">
        <v>67.995802728227005</v>
      </c>
      <c r="J3253" s="3">
        <v>22.140608604406999</v>
      </c>
      <c r="K3253" s="3">
        <v>8.8142707240290008</v>
      </c>
      <c r="L3253" s="8">
        <v>1.0493179433369999</v>
      </c>
    </row>
    <row r="3254" spans="3:12" ht="24" x14ac:dyDescent="0.2">
      <c r="C3254" s="87"/>
      <c r="D3254" s="89"/>
      <c r="E3254" s="1" t="s">
        <v>30</v>
      </c>
      <c r="F3254" s="2"/>
      <c r="G3254" s="60">
        <v>60</v>
      </c>
      <c r="H3254" s="72" t="str">
        <f t="shared" si="54"/>
        <v xml:space="preserve"> </v>
      </c>
      <c r="I3254" s="11">
        <v>91.666666666666998</v>
      </c>
      <c r="J3254" s="3">
        <v>3.333333333333</v>
      </c>
      <c r="K3254" s="3">
        <v>3.333333333333</v>
      </c>
      <c r="L3254" s="8">
        <v>1.666666666667</v>
      </c>
    </row>
    <row r="3255" spans="3:12" ht="24" x14ac:dyDescent="0.2">
      <c r="C3255" s="87"/>
      <c r="D3255" s="89"/>
      <c r="E3255" s="1" t="s">
        <v>31</v>
      </c>
      <c r="F3255" s="2"/>
      <c r="G3255" s="60">
        <v>77</v>
      </c>
      <c r="H3255" s="72" t="str">
        <f t="shared" si="54"/>
        <v xml:space="preserve"> </v>
      </c>
      <c r="I3255" s="11">
        <v>84.415584415583993</v>
      </c>
      <c r="J3255" s="3">
        <v>2.5974025974030002</v>
      </c>
      <c r="K3255" s="3">
        <v>10.38961038961</v>
      </c>
      <c r="L3255" s="8">
        <v>2.5974025974030002</v>
      </c>
    </row>
    <row r="3256" spans="3:12" x14ac:dyDescent="0.2">
      <c r="C3256" s="87"/>
      <c r="D3256" s="89"/>
      <c r="E3256" s="1" t="s">
        <v>32</v>
      </c>
      <c r="F3256" s="2"/>
      <c r="G3256" s="60">
        <v>3</v>
      </c>
      <c r="H3256" s="72" t="str">
        <f t="shared" si="54"/>
        <v>*</v>
      </c>
      <c r="I3256" s="11">
        <v>100</v>
      </c>
      <c r="J3256" s="7">
        <v>0</v>
      </c>
      <c r="K3256" s="7">
        <v>0</v>
      </c>
      <c r="L3256" s="14">
        <v>0</v>
      </c>
    </row>
    <row r="3257" spans="3:12" x14ac:dyDescent="0.2">
      <c r="C3257" s="87"/>
      <c r="D3257" s="88" t="s">
        <v>15</v>
      </c>
      <c r="E3257" s="6" t="s">
        <v>28</v>
      </c>
      <c r="F3257" s="5"/>
      <c r="G3257" s="59">
        <v>52</v>
      </c>
      <c r="H3257" s="71" t="str">
        <f t="shared" si="54"/>
        <v xml:space="preserve"> </v>
      </c>
      <c r="I3257" s="12">
        <v>82.692307692308006</v>
      </c>
      <c r="J3257" s="4">
        <v>3.8461538461539999</v>
      </c>
      <c r="K3257" s="4">
        <v>13.461538461538</v>
      </c>
      <c r="L3257" s="27">
        <v>0</v>
      </c>
    </row>
    <row r="3258" spans="3:12" ht="24" x14ac:dyDescent="0.2">
      <c r="C3258" s="87"/>
      <c r="D3258" s="89"/>
      <c r="E3258" s="1" t="s">
        <v>29</v>
      </c>
      <c r="F3258" s="2"/>
      <c r="G3258" s="60">
        <v>753</v>
      </c>
      <c r="H3258" s="72" t="str">
        <f t="shared" si="54"/>
        <v xml:space="preserve"> </v>
      </c>
      <c r="I3258" s="11">
        <v>90.438247011952001</v>
      </c>
      <c r="J3258" s="3">
        <v>4.6480743691899997</v>
      </c>
      <c r="K3258" s="3">
        <v>4.1168658698540002</v>
      </c>
      <c r="L3258" s="8">
        <v>0.79681274900400001</v>
      </c>
    </row>
    <row r="3259" spans="3:12" ht="24" x14ac:dyDescent="0.2">
      <c r="C3259" s="87"/>
      <c r="D3259" s="89"/>
      <c r="E3259" s="1" t="s">
        <v>30</v>
      </c>
      <c r="F3259" s="2"/>
      <c r="G3259" s="60">
        <v>77</v>
      </c>
      <c r="H3259" s="72" t="str">
        <f t="shared" si="54"/>
        <v xml:space="preserve"> </v>
      </c>
      <c r="I3259" s="11">
        <v>94.805194805195001</v>
      </c>
      <c r="J3259" s="7">
        <v>0</v>
      </c>
      <c r="K3259" s="3">
        <v>5.1948051948050002</v>
      </c>
      <c r="L3259" s="14">
        <v>0</v>
      </c>
    </row>
    <row r="3260" spans="3:12" ht="24" x14ac:dyDescent="0.2">
      <c r="C3260" s="87"/>
      <c r="D3260" s="89"/>
      <c r="E3260" s="1" t="s">
        <v>31</v>
      </c>
      <c r="F3260" s="2"/>
      <c r="G3260" s="60">
        <v>363</v>
      </c>
      <c r="H3260" s="72" t="str">
        <f t="shared" si="54"/>
        <v xml:space="preserve"> </v>
      </c>
      <c r="I3260" s="11">
        <v>74.380165289255999</v>
      </c>
      <c r="J3260" s="3">
        <v>7.4380165289260001</v>
      </c>
      <c r="K3260" s="3">
        <v>17.63085399449</v>
      </c>
      <c r="L3260" s="8">
        <v>0.55096418732800001</v>
      </c>
    </row>
    <row r="3261" spans="3:12" x14ac:dyDescent="0.2">
      <c r="C3261" s="87"/>
      <c r="D3261" s="89"/>
      <c r="E3261" s="1" t="s">
        <v>32</v>
      </c>
      <c r="F3261" s="2"/>
      <c r="G3261" s="60">
        <v>2</v>
      </c>
      <c r="H3261" s="72" t="str">
        <f t="shared" si="54"/>
        <v>*</v>
      </c>
      <c r="I3261" s="11">
        <v>100</v>
      </c>
      <c r="J3261" s="7">
        <v>0</v>
      </c>
      <c r="K3261" s="7">
        <v>0</v>
      </c>
      <c r="L3261" s="14">
        <v>0</v>
      </c>
    </row>
    <row r="3262" spans="3:12" x14ac:dyDescent="0.2">
      <c r="C3262" s="88" t="s">
        <v>33</v>
      </c>
      <c r="D3262" s="83" t="s">
        <v>17</v>
      </c>
      <c r="E3262" s="6" t="s">
        <v>34</v>
      </c>
      <c r="F3262" s="5"/>
      <c r="G3262" s="59">
        <v>341</v>
      </c>
      <c r="H3262" s="71" t="str">
        <f t="shared" si="54"/>
        <v xml:space="preserve"> </v>
      </c>
      <c r="I3262" s="12">
        <v>70.087976539588993</v>
      </c>
      <c r="J3262" s="4">
        <v>14.956011730205001</v>
      </c>
      <c r="K3262" s="4">
        <v>12.609970674487</v>
      </c>
      <c r="L3262" s="13">
        <v>2.346041055718</v>
      </c>
    </row>
    <row r="3263" spans="3:12" x14ac:dyDescent="0.2">
      <c r="C3263" s="87"/>
      <c r="D3263" s="84"/>
      <c r="E3263" s="1" t="s">
        <v>35</v>
      </c>
      <c r="F3263" s="2"/>
      <c r="G3263" s="60">
        <v>1149</v>
      </c>
      <c r="H3263" s="72" t="str">
        <f t="shared" si="54"/>
        <v xml:space="preserve"> </v>
      </c>
      <c r="I3263" s="11">
        <v>81.984334203654996</v>
      </c>
      <c r="J3263" s="3">
        <v>10.704960835509</v>
      </c>
      <c r="K3263" s="3">
        <v>6.6144473455180002</v>
      </c>
      <c r="L3263" s="8">
        <v>0.69625761531800001</v>
      </c>
    </row>
    <row r="3264" spans="3:12" ht="24" x14ac:dyDescent="0.2">
      <c r="C3264" s="87"/>
      <c r="D3264" s="84"/>
      <c r="E3264" s="1" t="s">
        <v>36</v>
      </c>
      <c r="F3264" s="2"/>
      <c r="G3264" s="60">
        <v>659</v>
      </c>
      <c r="H3264" s="72" t="str">
        <f t="shared" si="54"/>
        <v xml:space="preserve"> </v>
      </c>
      <c r="I3264" s="11">
        <v>77.389984825493002</v>
      </c>
      <c r="J3264" s="3">
        <v>11.836115326251999</v>
      </c>
      <c r="K3264" s="3">
        <v>10.470409711684001</v>
      </c>
      <c r="L3264" s="8">
        <v>0.30349013657099999</v>
      </c>
    </row>
    <row r="3265" spans="3:12" x14ac:dyDescent="0.2">
      <c r="C3265" s="87"/>
      <c r="D3265" s="84"/>
      <c r="E3265" s="1" t="s">
        <v>37</v>
      </c>
      <c r="F3265" s="2"/>
      <c r="G3265" s="60">
        <v>274</v>
      </c>
      <c r="H3265" s="72" t="str">
        <f t="shared" si="54"/>
        <v xml:space="preserve"> </v>
      </c>
      <c r="I3265" s="11">
        <v>81.386861313869005</v>
      </c>
      <c r="J3265" s="3">
        <v>9.8540145985399992</v>
      </c>
      <c r="K3265" s="3">
        <v>6.9343065693429997</v>
      </c>
      <c r="L3265" s="8">
        <v>1.824817518248</v>
      </c>
    </row>
    <row r="3266" spans="3:12" x14ac:dyDescent="0.2">
      <c r="C3266" s="87"/>
      <c r="D3266" s="84"/>
      <c r="E3266" s="1" t="s">
        <v>32</v>
      </c>
      <c r="F3266" s="2"/>
      <c r="G3266" s="60">
        <v>12</v>
      </c>
      <c r="H3266" s="72" t="str">
        <f t="shared" si="54"/>
        <v>*</v>
      </c>
      <c r="I3266" s="11">
        <v>58.333333333333002</v>
      </c>
      <c r="J3266" s="3">
        <v>25</v>
      </c>
      <c r="K3266" s="3">
        <v>8.333333333333</v>
      </c>
      <c r="L3266" s="8">
        <v>8.333333333333</v>
      </c>
    </row>
    <row r="3267" spans="3:12" x14ac:dyDescent="0.2">
      <c r="C3267" s="88" t="s">
        <v>38</v>
      </c>
      <c r="D3267" s="83" t="s">
        <v>17</v>
      </c>
      <c r="E3267" s="6" t="s">
        <v>39</v>
      </c>
      <c r="F3267" s="5"/>
      <c r="G3267" s="59">
        <v>368</v>
      </c>
      <c r="H3267" s="71" t="str">
        <f t="shared" si="54"/>
        <v xml:space="preserve"> </v>
      </c>
      <c r="I3267" s="12">
        <v>89.945652173913004</v>
      </c>
      <c r="J3267" s="4">
        <v>3.5326086956520002</v>
      </c>
      <c r="K3267" s="4">
        <v>5.7065217391300003</v>
      </c>
      <c r="L3267" s="13">
        <v>0.81521739130399995</v>
      </c>
    </row>
    <row r="3268" spans="3:12" x14ac:dyDescent="0.2">
      <c r="C3268" s="87"/>
      <c r="D3268" s="84"/>
      <c r="E3268" s="1" t="s">
        <v>40</v>
      </c>
      <c r="F3268" s="2"/>
      <c r="G3268" s="60">
        <v>1591</v>
      </c>
      <c r="H3268" s="72" t="str">
        <f t="shared" si="54"/>
        <v xml:space="preserve"> </v>
      </c>
      <c r="I3268" s="11">
        <v>77.875549968572997</v>
      </c>
      <c r="J3268" s="3">
        <v>14.896291640477999</v>
      </c>
      <c r="K3268" s="3">
        <v>6.4739157762410002</v>
      </c>
      <c r="L3268" s="8">
        <v>0.75424261470800003</v>
      </c>
    </row>
    <row r="3269" spans="3:12" x14ac:dyDescent="0.2">
      <c r="C3269" s="87"/>
      <c r="D3269" s="84"/>
      <c r="E3269" s="1" t="s">
        <v>41</v>
      </c>
      <c r="F3269" s="2"/>
      <c r="G3269" s="60">
        <v>151</v>
      </c>
      <c r="H3269" s="72" t="str">
        <f t="shared" si="54"/>
        <v xml:space="preserve"> </v>
      </c>
      <c r="I3269" s="11">
        <v>84.105960264901</v>
      </c>
      <c r="J3269" s="3">
        <v>10.596026490066</v>
      </c>
      <c r="K3269" s="3">
        <v>4.6357615894039998</v>
      </c>
      <c r="L3269" s="8">
        <v>0.66225165562900001</v>
      </c>
    </row>
    <row r="3270" spans="3:12" x14ac:dyDescent="0.2">
      <c r="C3270" s="87"/>
      <c r="D3270" s="84"/>
      <c r="E3270" s="1" t="s">
        <v>42</v>
      </c>
      <c r="F3270" s="2"/>
      <c r="G3270" s="60">
        <v>884</v>
      </c>
      <c r="H3270" s="72" t="str">
        <f t="shared" si="54"/>
        <v xml:space="preserve"> </v>
      </c>
      <c r="I3270" s="11">
        <v>75.904977375566006</v>
      </c>
      <c r="J3270" s="3">
        <v>12.669683257919001</v>
      </c>
      <c r="K3270" s="3">
        <v>10.633484162896</v>
      </c>
      <c r="L3270" s="8">
        <v>0.79185520361999995</v>
      </c>
    </row>
    <row r="3271" spans="3:12" x14ac:dyDescent="0.2">
      <c r="C3271" s="87"/>
      <c r="D3271" s="84"/>
      <c r="E3271" s="1" t="s">
        <v>43</v>
      </c>
      <c r="F3271" s="2"/>
      <c r="G3271" s="60">
        <v>191</v>
      </c>
      <c r="H3271" s="72" t="str">
        <f t="shared" si="54"/>
        <v xml:space="preserve"> </v>
      </c>
      <c r="I3271" s="11">
        <v>70.157068062826994</v>
      </c>
      <c r="J3271" s="3">
        <v>15.183246073297999</v>
      </c>
      <c r="K3271" s="3">
        <v>14.13612565445</v>
      </c>
      <c r="L3271" s="8">
        <v>0.52356020942399994</v>
      </c>
    </row>
    <row r="3272" spans="3:12" x14ac:dyDescent="0.2">
      <c r="C3272" s="87"/>
      <c r="D3272" s="84"/>
      <c r="E3272" s="1" t="s">
        <v>44</v>
      </c>
      <c r="F3272" s="2"/>
      <c r="G3272" s="60">
        <v>239</v>
      </c>
      <c r="H3272" s="72" t="str">
        <f t="shared" si="54"/>
        <v xml:space="preserve"> </v>
      </c>
      <c r="I3272" s="11">
        <v>71.966527196653004</v>
      </c>
      <c r="J3272" s="3">
        <v>15.062761506276001</v>
      </c>
      <c r="K3272" s="3">
        <v>11.715481171547999</v>
      </c>
      <c r="L3272" s="8">
        <v>1.2552301255230001</v>
      </c>
    </row>
    <row r="3273" spans="3:12" x14ac:dyDescent="0.2">
      <c r="C3273" s="87"/>
      <c r="D3273" s="84"/>
      <c r="E3273" s="1" t="s">
        <v>45</v>
      </c>
      <c r="F3273" s="2"/>
      <c r="G3273" s="60">
        <v>58</v>
      </c>
      <c r="H3273" s="72" t="str">
        <f t="shared" si="54"/>
        <v xml:space="preserve"> </v>
      </c>
      <c r="I3273" s="11">
        <v>77.586206896552</v>
      </c>
      <c r="J3273" s="3">
        <v>8.6206896551720007</v>
      </c>
      <c r="K3273" s="3">
        <v>10.344827586207</v>
      </c>
      <c r="L3273" s="8">
        <v>3.4482758620689999</v>
      </c>
    </row>
    <row r="3274" spans="3:12" x14ac:dyDescent="0.2">
      <c r="C3274" s="87"/>
      <c r="D3274" s="84"/>
      <c r="E3274" s="1" t="s">
        <v>46</v>
      </c>
      <c r="F3274" s="2"/>
      <c r="G3274" s="60">
        <v>32</v>
      </c>
      <c r="H3274" s="72" t="str">
        <f t="shared" si="54"/>
        <v>*</v>
      </c>
      <c r="I3274" s="11">
        <v>46.875</v>
      </c>
      <c r="J3274" s="3">
        <v>3.125</v>
      </c>
      <c r="K3274" s="3">
        <v>50</v>
      </c>
      <c r="L3274" s="14">
        <v>0</v>
      </c>
    </row>
    <row r="3275" spans="3:12" x14ac:dyDescent="0.2">
      <c r="C3275" s="87"/>
      <c r="D3275" s="84"/>
      <c r="E3275" s="1" t="s">
        <v>32</v>
      </c>
      <c r="F3275" s="2"/>
      <c r="G3275" s="60">
        <v>50</v>
      </c>
      <c r="H3275" s="72" t="str">
        <f t="shared" si="54"/>
        <v xml:space="preserve"> </v>
      </c>
      <c r="I3275" s="11">
        <v>82</v>
      </c>
      <c r="J3275" s="3">
        <v>4</v>
      </c>
      <c r="K3275" s="3">
        <v>14</v>
      </c>
      <c r="L3275" s="14">
        <v>0</v>
      </c>
    </row>
    <row r="3276" spans="3:12" ht="24" x14ac:dyDescent="0.2">
      <c r="C3276" s="88" t="s">
        <v>47</v>
      </c>
      <c r="D3276" s="83" t="s">
        <v>17</v>
      </c>
      <c r="E3276" s="6" t="s">
        <v>48</v>
      </c>
      <c r="F3276" s="5"/>
      <c r="G3276" s="59">
        <v>93</v>
      </c>
      <c r="H3276" s="71" t="str">
        <f t="shared" si="54"/>
        <v xml:space="preserve"> </v>
      </c>
      <c r="I3276" s="12">
        <v>84.946236559140004</v>
      </c>
      <c r="J3276" s="4">
        <v>10.752688172042999</v>
      </c>
      <c r="K3276" s="4">
        <v>2.1505376344089999</v>
      </c>
      <c r="L3276" s="13">
        <v>2.1505376344089999</v>
      </c>
    </row>
    <row r="3277" spans="3:12" ht="24" x14ac:dyDescent="0.2">
      <c r="C3277" s="87"/>
      <c r="D3277" s="84"/>
      <c r="E3277" s="1" t="s">
        <v>49</v>
      </c>
      <c r="F3277" s="2"/>
      <c r="G3277" s="60">
        <v>143</v>
      </c>
      <c r="H3277" s="72" t="str">
        <f t="shared" si="54"/>
        <v xml:space="preserve"> </v>
      </c>
      <c r="I3277" s="11">
        <v>80.419580419580001</v>
      </c>
      <c r="J3277" s="3">
        <v>12.587412587413001</v>
      </c>
      <c r="K3277" s="3">
        <v>6.9930069930069996</v>
      </c>
      <c r="L3277" s="14">
        <v>0</v>
      </c>
    </row>
    <row r="3278" spans="3:12" x14ac:dyDescent="0.2">
      <c r="C3278" s="87"/>
      <c r="D3278" s="84"/>
      <c r="E3278" s="1" t="s">
        <v>50</v>
      </c>
      <c r="F3278" s="2"/>
      <c r="G3278" s="60">
        <v>148</v>
      </c>
      <c r="H3278" s="72" t="str">
        <f t="shared" si="54"/>
        <v xml:space="preserve"> </v>
      </c>
      <c r="I3278" s="11">
        <v>70.270270270270004</v>
      </c>
      <c r="J3278" s="3">
        <v>22.297297297297</v>
      </c>
      <c r="K3278" s="3">
        <v>6.7567567567570004</v>
      </c>
      <c r="L3278" s="8">
        <v>0.67567567567599995</v>
      </c>
    </row>
    <row r="3279" spans="3:12" x14ac:dyDescent="0.2">
      <c r="C3279" s="87"/>
      <c r="D3279" s="84"/>
      <c r="E3279" s="1" t="s">
        <v>51</v>
      </c>
      <c r="F3279" s="2"/>
      <c r="G3279" s="60">
        <v>198</v>
      </c>
      <c r="H3279" s="72" t="str">
        <f t="shared" si="54"/>
        <v xml:space="preserve"> </v>
      </c>
      <c r="I3279" s="11">
        <v>81.313131313130995</v>
      </c>
      <c r="J3279" s="3">
        <v>16.161616161615999</v>
      </c>
      <c r="K3279" s="3">
        <v>1.5151515151520001</v>
      </c>
      <c r="L3279" s="8">
        <v>1.010101010101</v>
      </c>
    </row>
    <row r="3280" spans="3:12" ht="24" x14ac:dyDescent="0.2">
      <c r="C3280" s="87"/>
      <c r="D3280" s="84"/>
      <c r="E3280" s="1" t="s">
        <v>52</v>
      </c>
      <c r="F3280" s="2"/>
      <c r="G3280" s="60">
        <v>318</v>
      </c>
      <c r="H3280" s="72" t="str">
        <f t="shared" si="54"/>
        <v xml:space="preserve"> </v>
      </c>
      <c r="I3280" s="11">
        <v>92.138364779873996</v>
      </c>
      <c r="J3280" s="3">
        <v>6.2893081761009997</v>
      </c>
      <c r="K3280" s="3">
        <v>0.94339622641499998</v>
      </c>
      <c r="L3280" s="8">
        <v>0.62893081761000003</v>
      </c>
    </row>
    <row r="3281" spans="3:12" ht="24" x14ac:dyDescent="0.2">
      <c r="C3281" s="87"/>
      <c r="D3281" s="84"/>
      <c r="E3281" s="1" t="s">
        <v>53</v>
      </c>
      <c r="F3281" s="2"/>
      <c r="G3281" s="60">
        <v>900</v>
      </c>
      <c r="H3281" s="72" t="str">
        <f t="shared" si="54"/>
        <v xml:space="preserve"> </v>
      </c>
      <c r="I3281" s="11">
        <v>83.555555555555998</v>
      </c>
      <c r="J3281" s="3">
        <v>12.555555555555999</v>
      </c>
      <c r="K3281" s="3">
        <v>3.1111111111110001</v>
      </c>
      <c r="L3281" s="8">
        <v>0.77777777777799995</v>
      </c>
    </row>
    <row r="3282" spans="3:12" ht="24" x14ac:dyDescent="0.2">
      <c r="C3282" s="87"/>
      <c r="D3282" s="84"/>
      <c r="E3282" s="1" t="s">
        <v>54</v>
      </c>
      <c r="F3282" s="2"/>
      <c r="G3282" s="60">
        <v>1493</v>
      </c>
      <c r="H3282" s="72" t="str">
        <f t="shared" si="54"/>
        <v xml:space="preserve"> </v>
      </c>
      <c r="I3282" s="11">
        <v>76.356329537842996</v>
      </c>
      <c r="J3282" s="3">
        <v>10.98459477562</v>
      </c>
      <c r="K3282" s="3">
        <v>11.721366376422999</v>
      </c>
      <c r="L3282" s="8">
        <v>0.93770931011400005</v>
      </c>
    </row>
    <row r="3283" spans="3:12" x14ac:dyDescent="0.2">
      <c r="C3283" s="87"/>
      <c r="D3283" s="84"/>
      <c r="E3283" s="1" t="s">
        <v>32</v>
      </c>
      <c r="F3283" s="2"/>
      <c r="G3283" s="60">
        <v>42</v>
      </c>
      <c r="H3283" s="72" t="str">
        <f t="shared" si="54"/>
        <v>*</v>
      </c>
      <c r="I3283" s="11">
        <v>69.047619047618994</v>
      </c>
      <c r="J3283" s="3">
        <v>11.904761904761999</v>
      </c>
      <c r="K3283" s="3">
        <v>11.904761904761999</v>
      </c>
      <c r="L3283" s="8">
        <v>7.1428571428570002</v>
      </c>
    </row>
    <row r="3284" spans="3:12" ht="24" x14ac:dyDescent="0.2">
      <c r="C3284" s="88" t="s">
        <v>55</v>
      </c>
      <c r="D3284" s="83" t="s">
        <v>17</v>
      </c>
      <c r="E3284" s="6" t="s">
        <v>48</v>
      </c>
      <c r="F3284" s="5"/>
      <c r="G3284" s="59">
        <v>118</v>
      </c>
      <c r="H3284" s="71" t="str">
        <f t="shared" si="54"/>
        <v xml:space="preserve"> </v>
      </c>
      <c r="I3284" s="12">
        <v>67.796610169491998</v>
      </c>
      <c r="J3284" s="4">
        <v>12.71186440678</v>
      </c>
      <c r="K3284" s="4">
        <v>16.949152542373</v>
      </c>
      <c r="L3284" s="13">
        <v>2.542372881356</v>
      </c>
    </row>
    <row r="3285" spans="3:12" ht="24" x14ac:dyDescent="0.2">
      <c r="C3285" s="87"/>
      <c r="D3285" s="84"/>
      <c r="E3285" s="1" t="s">
        <v>49</v>
      </c>
      <c r="F3285" s="2"/>
      <c r="G3285" s="60">
        <v>262</v>
      </c>
      <c r="H3285" s="72" t="str">
        <f t="shared" si="54"/>
        <v xml:space="preserve"> </v>
      </c>
      <c r="I3285" s="11">
        <v>71.374045801527004</v>
      </c>
      <c r="J3285" s="3">
        <v>14.12213740458</v>
      </c>
      <c r="K3285" s="3">
        <v>13.740458015267</v>
      </c>
      <c r="L3285" s="8">
        <v>0.76335877862599999</v>
      </c>
    </row>
    <row r="3286" spans="3:12" x14ac:dyDescent="0.2">
      <c r="C3286" s="87"/>
      <c r="D3286" s="84"/>
      <c r="E3286" s="1" t="s">
        <v>50</v>
      </c>
      <c r="F3286" s="2"/>
      <c r="G3286" s="60">
        <v>486</v>
      </c>
      <c r="H3286" s="72" t="str">
        <f t="shared" si="54"/>
        <v xml:space="preserve"> </v>
      </c>
      <c r="I3286" s="11">
        <v>72.016460905350002</v>
      </c>
      <c r="J3286" s="3">
        <v>18.312757201646001</v>
      </c>
      <c r="K3286" s="3">
        <v>8.2304526748970002</v>
      </c>
      <c r="L3286" s="8">
        <v>1.440329218107</v>
      </c>
    </row>
    <row r="3287" spans="3:12" x14ac:dyDescent="0.2">
      <c r="C3287" s="87"/>
      <c r="D3287" s="84"/>
      <c r="E3287" s="1" t="s">
        <v>51</v>
      </c>
      <c r="F3287" s="2"/>
      <c r="G3287" s="60">
        <v>888</v>
      </c>
      <c r="H3287" s="72" t="str">
        <f t="shared" ref="H3287:H3334" si="55">IF(G3287&lt;49,"*"," ")</f>
        <v xml:space="preserve"> </v>
      </c>
      <c r="I3287" s="11">
        <v>82.995495495495007</v>
      </c>
      <c r="J3287" s="3">
        <v>11.486486486485999</v>
      </c>
      <c r="K3287" s="3">
        <v>5.2927927927929996</v>
      </c>
      <c r="L3287" s="8">
        <v>0.22522522522499999</v>
      </c>
    </row>
    <row r="3288" spans="3:12" ht="24" x14ac:dyDescent="0.2">
      <c r="C3288" s="87"/>
      <c r="D3288" s="84"/>
      <c r="E3288" s="1" t="s">
        <v>52</v>
      </c>
      <c r="F3288" s="2"/>
      <c r="G3288" s="60">
        <v>323</v>
      </c>
      <c r="H3288" s="72" t="str">
        <f t="shared" si="55"/>
        <v xml:space="preserve"> </v>
      </c>
      <c r="I3288" s="11">
        <v>90.402476780186007</v>
      </c>
      <c r="J3288" s="3">
        <v>3.7151702786379999</v>
      </c>
      <c r="K3288" s="3">
        <v>5.5727554179569996</v>
      </c>
      <c r="L3288" s="8">
        <v>0.30959752322</v>
      </c>
    </row>
    <row r="3289" spans="3:12" x14ac:dyDescent="0.2">
      <c r="C3289" s="87"/>
      <c r="D3289" s="84"/>
      <c r="E3289" s="1" t="s">
        <v>56</v>
      </c>
      <c r="F3289" s="2"/>
      <c r="G3289" s="60">
        <v>275</v>
      </c>
      <c r="H3289" s="72" t="str">
        <f t="shared" si="55"/>
        <v xml:space="preserve"> </v>
      </c>
      <c r="I3289" s="11">
        <v>79.636363636363996</v>
      </c>
      <c r="J3289" s="3">
        <v>8</v>
      </c>
      <c r="K3289" s="3">
        <v>11.272727272727</v>
      </c>
      <c r="L3289" s="8">
        <v>1.090909090909</v>
      </c>
    </row>
    <row r="3290" spans="3:12" x14ac:dyDescent="0.2">
      <c r="C3290" s="87"/>
      <c r="D3290" s="84"/>
      <c r="E3290" s="1" t="s">
        <v>57</v>
      </c>
      <c r="F3290" s="2"/>
      <c r="G3290" s="60">
        <v>32</v>
      </c>
      <c r="H3290" s="72" t="str">
        <f t="shared" si="55"/>
        <v>*</v>
      </c>
      <c r="I3290" s="11">
        <v>59.375</v>
      </c>
      <c r="J3290" s="3">
        <v>3.125</v>
      </c>
      <c r="K3290" s="3">
        <v>28.125</v>
      </c>
      <c r="L3290" s="8">
        <v>9.375</v>
      </c>
    </row>
    <row r="3291" spans="3:12" x14ac:dyDescent="0.2">
      <c r="C3291" s="87"/>
      <c r="D3291" s="84"/>
      <c r="E3291" s="1" t="s">
        <v>32</v>
      </c>
      <c r="F3291" s="2"/>
      <c r="G3291" s="60">
        <v>51</v>
      </c>
      <c r="H3291" s="72" t="str">
        <f t="shared" si="55"/>
        <v xml:space="preserve"> </v>
      </c>
      <c r="I3291" s="11">
        <v>72.549019607842993</v>
      </c>
      <c r="J3291" s="3">
        <v>7.8431372549020004</v>
      </c>
      <c r="K3291" s="3">
        <v>13.725490196078001</v>
      </c>
      <c r="L3291" s="8">
        <v>5.8823529411760003</v>
      </c>
    </row>
    <row r="3292" spans="3:12" x14ac:dyDescent="0.2">
      <c r="C3292" s="88" t="s">
        <v>58</v>
      </c>
      <c r="D3292" s="83" t="s">
        <v>17</v>
      </c>
      <c r="E3292" s="6" t="s">
        <v>59</v>
      </c>
      <c r="F3292" s="5"/>
      <c r="G3292" s="59">
        <v>1814</v>
      </c>
      <c r="H3292" s="71" t="str">
        <f t="shared" si="55"/>
        <v xml:space="preserve"> </v>
      </c>
      <c r="I3292" s="12">
        <v>78.941565600882001</v>
      </c>
      <c r="J3292" s="4">
        <v>11.907386990077001</v>
      </c>
      <c r="K3292" s="4">
        <v>8.1036383682469992</v>
      </c>
      <c r="L3292" s="13">
        <v>1.047409040794</v>
      </c>
    </row>
    <row r="3293" spans="3:12" ht="24" x14ac:dyDescent="0.2">
      <c r="C3293" s="87"/>
      <c r="D3293" s="84"/>
      <c r="E3293" s="1" t="s">
        <v>60</v>
      </c>
      <c r="F3293" s="2"/>
      <c r="G3293" s="60">
        <v>307</v>
      </c>
      <c r="H3293" s="72" t="str">
        <f t="shared" si="55"/>
        <v xml:space="preserve"> </v>
      </c>
      <c r="I3293" s="11">
        <v>85.016286644950995</v>
      </c>
      <c r="J3293" s="3">
        <v>11.400651465797999</v>
      </c>
      <c r="K3293" s="3">
        <v>3.2573289902279998</v>
      </c>
      <c r="L3293" s="8">
        <v>0.32573289902300001</v>
      </c>
    </row>
    <row r="3294" spans="3:12" x14ac:dyDescent="0.2">
      <c r="C3294" s="87"/>
      <c r="D3294" s="84"/>
      <c r="E3294" s="1" t="s">
        <v>61</v>
      </c>
      <c r="F3294" s="2"/>
      <c r="G3294" s="60">
        <v>49</v>
      </c>
      <c r="H3294" s="72" t="s">
        <v>679</v>
      </c>
      <c r="I3294" s="11">
        <v>71.428571428571004</v>
      </c>
      <c r="J3294" s="3">
        <v>10.204081632653001</v>
      </c>
      <c r="K3294" s="3">
        <v>18.367346938775999</v>
      </c>
      <c r="L3294" s="14">
        <v>0</v>
      </c>
    </row>
    <row r="3295" spans="3:12" ht="36" x14ac:dyDescent="0.2">
      <c r="C3295" s="87"/>
      <c r="D3295" s="84"/>
      <c r="E3295" s="1" t="s">
        <v>62</v>
      </c>
      <c r="F3295" s="2"/>
      <c r="G3295" s="60">
        <v>211</v>
      </c>
      <c r="H3295" s="72" t="str">
        <f t="shared" si="55"/>
        <v xml:space="preserve"> </v>
      </c>
      <c r="I3295" s="11">
        <v>80.568720379146995</v>
      </c>
      <c r="J3295" s="3">
        <v>8.5308056872039995</v>
      </c>
      <c r="K3295" s="3">
        <v>9.4786729857819996</v>
      </c>
      <c r="L3295" s="8">
        <v>1.421800947867</v>
      </c>
    </row>
    <row r="3296" spans="3:12" ht="24" x14ac:dyDescent="0.2">
      <c r="C3296" s="87"/>
      <c r="D3296" s="84"/>
      <c r="E3296" s="1" t="s">
        <v>63</v>
      </c>
      <c r="F3296" s="2"/>
      <c r="G3296" s="60">
        <v>8</v>
      </c>
      <c r="H3296" s="72" t="str">
        <f t="shared" si="55"/>
        <v>*</v>
      </c>
      <c r="I3296" s="11">
        <v>62.5</v>
      </c>
      <c r="J3296" s="3">
        <v>37.5</v>
      </c>
      <c r="K3296" s="7">
        <v>0</v>
      </c>
      <c r="L3296" s="14">
        <v>0</v>
      </c>
    </row>
    <row r="3297" spans="3:12" x14ac:dyDescent="0.2">
      <c r="C3297" s="87"/>
      <c r="D3297" s="84"/>
      <c r="E3297" s="1" t="s">
        <v>64</v>
      </c>
      <c r="F3297" s="2"/>
      <c r="G3297" s="60">
        <v>24</v>
      </c>
      <c r="H3297" s="72" t="str">
        <f t="shared" si="55"/>
        <v>*</v>
      </c>
      <c r="I3297" s="11">
        <v>8.333333333333</v>
      </c>
      <c r="J3297" s="3">
        <v>12.5</v>
      </c>
      <c r="K3297" s="3">
        <v>75</v>
      </c>
      <c r="L3297" s="8">
        <v>4.166666666667</v>
      </c>
    </row>
    <row r="3298" spans="3:12" x14ac:dyDescent="0.2">
      <c r="C3298" s="87"/>
      <c r="D3298" s="84"/>
      <c r="E3298" s="1" t="s">
        <v>46</v>
      </c>
      <c r="F3298" s="2"/>
      <c r="G3298" s="60">
        <v>17</v>
      </c>
      <c r="H3298" s="72" t="str">
        <f t="shared" si="55"/>
        <v>*</v>
      </c>
      <c r="I3298" s="11">
        <v>70.588235294117993</v>
      </c>
      <c r="J3298" s="3">
        <v>11.764705882353001</v>
      </c>
      <c r="K3298" s="3">
        <v>17.647058823529001</v>
      </c>
      <c r="L3298" s="14">
        <v>0</v>
      </c>
    </row>
    <row r="3299" spans="3:12" x14ac:dyDescent="0.2">
      <c r="C3299" s="87"/>
      <c r="D3299" s="84"/>
      <c r="E3299" s="1" t="s">
        <v>32</v>
      </c>
      <c r="F3299" s="2"/>
      <c r="G3299" s="60">
        <v>5</v>
      </c>
      <c r="H3299" s="72" t="str">
        <f t="shared" si="55"/>
        <v>*</v>
      </c>
      <c r="I3299" s="11">
        <v>80</v>
      </c>
      <c r="J3299" s="7">
        <v>0</v>
      </c>
      <c r="K3299" s="3">
        <v>20</v>
      </c>
      <c r="L3299" s="14">
        <v>0</v>
      </c>
    </row>
    <row r="3300" spans="3:12" x14ac:dyDescent="0.2">
      <c r="C3300" s="87"/>
      <c r="D3300" s="84"/>
      <c r="E3300" s="1" t="s">
        <v>65</v>
      </c>
      <c r="F3300" s="2"/>
      <c r="G3300" s="60">
        <v>2121</v>
      </c>
      <c r="H3300" s="72" t="str">
        <f t="shared" si="55"/>
        <v xml:space="preserve"> </v>
      </c>
      <c r="I3300" s="11">
        <v>79.820839226779995</v>
      </c>
      <c r="J3300" s="3">
        <v>11.834040546912</v>
      </c>
      <c r="K3300" s="3">
        <v>7.4021687883069998</v>
      </c>
      <c r="L3300" s="8">
        <v>0.94295143800100001</v>
      </c>
    </row>
    <row r="3301" spans="3:12" x14ac:dyDescent="0.2">
      <c r="C3301" s="87"/>
      <c r="D3301" s="84"/>
      <c r="E3301" s="1" t="s">
        <v>66</v>
      </c>
      <c r="F3301" s="2"/>
      <c r="G3301" s="60">
        <v>260</v>
      </c>
      <c r="H3301" s="72" t="str">
        <f t="shared" si="55"/>
        <v xml:space="preserve"> </v>
      </c>
      <c r="I3301" s="11">
        <v>78.846153846153996</v>
      </c>
      <c r="J3301" s="3">
        <v>8.8461538461539995</v>
      </c>
      <c r="K3301" s="3">
        <v>11.153846153846001</v>
      </c>
      <c r="L3301" s="8">
        <v>1.1538461538460001</v>
      </c>
    </row>
    <row r="3302" spans="3:12" ht="24" x14ac:dyDescent="0.2">
      <c r="C3302" s="88" t="s">
        <v>67</v>
      </c>
      <c r="D3302" s="83" t="s">
        <v>17</v>
      </c>
      <c r="E3302" s="6" t="s">
        <v>68</v>
      </c>
      <c r="F3302" s="5"/>
      <c r="G3302" s="59">
        <v>303</v>
      </c>
      <c r="H3302" s="71" t="str">
        <f t="shared" si="55"/>
        <v xml:space="preserve"> </v>
      </c>
      <c r="I3302" s="12">
        <v>85.478547854785006</v>
      </c>
      <c r="J3302" s="4">
        <v>7.9207920792079998</v>
      </c>
      <c r="K3302" s="4">
        <v>5.940594059406</v>
      </c>
      <c r="L3302" s="13">
        <v>0.66006600660100001</v>
      </c>
    </row>
    <row r="3303" spans="3:12" ht="36" x14ac:dyDescent="0.2">
      <c r="C3303" s="87"/>
      <c r="D3303" s="84"/>
      <c r="E3303" s="1" t="s">
        <v>69</v>
      </c>
      <c r="F3303" s="2"/>
      <c r="G3303" s="60">
        <v>1347</v>
      </c>
      <c r="H3303" s="72" t="str">
        <f t="shared" si="55"/>
        <v xml:space="preserve"> </v>
      </c>
      <c r="I3303" s="11">
        <v>79.955456570156002</v>
      </c>
      <c r="J3303" s="3">
        <v>11.358574610245</v>
      </c>
      <c r="K3303" s="3">
        <v>7.7951002227170001</v>
      </c>
      <c r="L3303" s="8">
        <v>0.89086859688200004</v>
      </c>
    </row>
    <row r="3304" spans="3:12" ht="24" x14ac:dyDescent="0.2">
      <c r="C3304" s="87"/>
      <c r="D3304" s="84"/>
      <c r="E3304" s="1" t="s">
        <v>70</v>
      </c>
      <c r="F3304" s="2"/>
      <c r="G3304" s="60">
        <v>596</v>
      </c>
      <c r="H3304" s="72" t="str">
        <f t="shared" si="55"/>
        <v xml:space="preserve"> </v>
      </c>
      <c r="I3304" s="11">
        <v>76.342281879194999</v>
      </c>
      <c r="J3304" s="3">
        <v>13.758389261745</v>
      </c>
      <c r="K3304" s="3">
        <v>8.3892617449659994</v>
      </c>
      <c r="L3304" s="8">
        <v>1.5100671140940001</v>
      </c>
    </row>
    <row r="3305" spans="3:12" ht="24" x14ac:dyDescent="0.2">
      <c r="C3305" s="87"/>
      <c r="D3305" s="84"/>
      <c r="E3305" s="1" t="s">
        <v>71</v>
      </c>
      <c r="F3305" s="2"/>
      <c r="G3305" s="60">
        <v>181</v>
      </c>
      <c r="H3305" s="72" t="str">
        <f t="shared" si="55"/>
        <v xml:space="preserve"> </v>
      </c>
      <c r="I3305" s="11">
        <v>70.165745856353993</v>
      </c>
      <c r="J3305" s="3">
        <v>11.602209944750999</v>
      </c>
      <c r="K3305" s="3">
        <v>17.679558011049998</v>
      </c>
      <c r="L3305" s="8">
        <v>0.55248618784500003</v>
      </c>
    </row>
    <row r="3306" spans="3:12" x14ac:dyDescent="0.2">
      <c r="C3306" s="87"/>
      <c r="D3306" s="84"/>
      <c r="E3306" s="1" t="s">
        <v>32</v>
      </c>
      <c r="F3306" s="2"/>
      <c r="G3306" s="60">
        <v>8</v>
      </c>
      <c r="H3306" s="72" t="str">
        <f t="shared" si="55"/>
        <v>*</v>
      </c>
      <c r="I3306" s="11">
        <v>37.5</v>
      </c>
      <c r="J3306" s="3">
        <v>25</v>
      </c>
      <c r="K3306" s="3">
        <v>37.5</v>
      </c>
      <c r="L3306" s="14">
        <v>0</v>
      </c>
    </row>
    <row r="3307" spans="3:12" ht="24" x14ac:dyDescent="0.2">
      <c r="C3307" s="88" t="s">
        <v>72</v>
      </c>
      <c r="D3307" s="83" t="s">
        <v>17</v>
      </c>
      <c r="E3307" s="6" t="s">
        <v>73</v>
      </c>
      <c r="F3307" s="5"/>
      <c r="G3307" s="59">
        <v>52</v>
      </c>
      <c r="H3307" s="71" t="str">
        <f t="shared" si="55"/>
        <v xml:space="preserve"> </v>
      </c>
      <c r="I3307" s="12">
        <v>76.923076923077005</v>
      </c>
      <c r="J3307" s="4">
        <v>5.7692307692310001</v>
      </c>
      <c r="K3307" s="4">
        <v>13.461538461538</v>
      </c>
      <c r="L3307" s="13">
        <v>3.8461538461539999</v>
      </c>
    </row>
    <row r="3308" spans="3:12" ht="36" x14ac:dyDescent="0.2">
      <c r="C3308" s="87"/>
      <c r="D3308" s="84"/>
      <c r="E3308" s="1" t="s">
        <v>74</v>
      </c>
      <c r="F3308" s="2"/>
      <c r="G3308" s="60">
        <v>186</v>
      </c>
      <c r="H3308" s="72" t="str">
        <f t="shared" si="55"/>
        <v xml:space="preserve"> </v>
      </c>
      <c r="I3308" s="11">
        <v>69.892473118279995</v>
      </c>
      <c r="J3308" s="3">
        <v>7.5268817204299996</v>
      </c>
      <c r="K3308" s="3">
        <v>20.967741935484</v>
      </c>
      <c r="L3308" s="8">
        <v>1.6129032258060001</v>
      </c>
    </row>
    <row r="3309" spans="3:12" ht="36" x14ac:dyDescent="0.2">
      <c r="C3309" s="87"/>
      <c r="D3309" s="84"/>
      <c r="E3309" s="1" t="s">
        <v>75</v>
      </c>
      <c r="F3309" s="2"/>
      <c r="G3309" s="60">
        <v>336</v>
      </c>
      <c r="H3309" s="72" t="str">
        <f t="shared" si="55"/>
        <v xml:space="preserve"> </v>
      </c>
      <c r="I3309" s="11">
        <v>77.678571428571004</v>
      </c>
      <c r="J3309" s="3">
        <v>9.5238095238099998</v>
      </c>
      <c r="K3309" s="3">
        <v>11.607142857143</v>
      </c>
      <c r="L3309" s="8">
        <v>1.190476190476</v>
      </c>
    </row>
    <row r="3310" spans="3:12" ht="36" x14ac:dyDescent="0.2">
      <c r="C3310" s="87"/>
      <c r="D3310" s="84"/>
      <c r="E3310" s="1" t="s">
        <v>76</v>
      </c>
      <c r="F3310" s="2"/>
      <c r="G3310" s="60">
        <v>411</v>
      </c>
      <c r="H3310" s="72" t="str">
        <f t="shared" si="55"/>
        <v xml:space="preserve"> </v>
      </c>
      <c r="I3310" s="11">
        <v>76.399026763989994</v>
      </c>
      <c r="J3310" s="3">
        <v>13.625304136253</v>
      </c>
      <c r="K3310" s="3">
        <v>9.2457420924570002</v>
      </c>
      <c r="L3310" s="8">
        <v>0.72992700729899995</v>
      </c>
    </row>
    <row r="3311" spans="3:12" ht="36" x14ac:dyDescent="0.2">
      <c r="C3311" s="87"/>
      <c r="D3311" s="84"/>
      <c r="E3311" s="1" t="s">
        <v>77</v>
      </c>
      <c r="F3311" s="2"/>
      <c r="G3311" s="60">
        <v>425</v>
      </c>
      <c r="H3311" s="72" t="str">
        <f t="shared" si="55"/>
        <v xml:space="preserve"> </v>
      </c>
      <c r="I3311" s="11">
        <v>78.823529411764994</v>
      </c>
      <c r="J3311" s="3">
        <v>12.941176470587999</v>
      </c>
      <c r="K3311" s="3">
        <v>7.2941176470590001</v>
      </c>
      <c r="L3311" s="8">
        <v>0.94117647058800002</v>
      </c>
    </row>
    <row r="3312" spans="3:12" ht="36" x14ac:dyDescent="0.2">
      <c r="C3312" s="87"/>
      <c r="D3312" s="84"/>
      <c r="E3312" s="1" t="s">
        <v>78</v>
      </c>
      <c r="F3312" s="2"/>
      <c r="G3312" s="60">
        <v>328</v>
      </c>
      <c r="H3312" s="72" t="str">
        <f t="shared" si="55"/>
        <v xml:space="preserve"> </v>
      </c>
      <c r="I3312" s="11">
        <v>80.182926829267998</v>
      </c>
      <c r="J3312" s="3">
        <v>12.804878048779999</v>
      </c>
      <c r="K3312" s="3">
        <v>6.4024390243899996</v>
      </c>
      <c r="L3312" s="8">
        <v>0.60975609756100002</v>
      </c>
    </row>
    <row r="3313" spans="3:12" ht="36" x14ac:dyDescent="0.2">
      <c r="C3313" s="87"/>
      <c r="D3313" s="84"/>
      <c r="E3313" s="1" t="s">
        <v>79</v>
      </c>
      <c r="F3313" s="2"/>
      <c r="G3313" s="60">
        <v>294</v>
      </c>
      <c r="H3313" s="72" t="str">
        <f t="shared" si="55"/>
        <v xml:space="preserve"> </v>
      </c>
      <c r="I3313" s="11">
        <v>86.734693877550995</v>
      </c>
      <c r="J3313" s="3">
        <v>10.884353741497</v>
      </c>
      <c r="K3313" s="3">
        <v>1.700680272109</v>
      </c>
      <c r="L3313" s="8">
        <v>0.68027210884400002</v>
      </c>
    </row>
    <row r="3314" spans="3:12" ht="36" x14ac:dyDescent="0.2">
      <c r="C3314" s="87"/>
      <c r="D3314" s="84"/>
      <c r="E3314" s="1" t="s">
        <v>80</v>
      </c>
      <c r="F3314" s="2"/>
      <c r="G3314" s="60">
        <v>194</v>
      </c>
      <c r="H3314" s="72" t="str">
        <f t="shared" si="55"/>
        <v xml:space="preserve"> </v>
      </c>
      <c r="I3314" s="11">
        <v>83.505154639175004</v>
      </c>
      <c r="J3314" s="3">
        <v>11.855670103093001</v>
      </c>
      <c r="K3314" s="3">
        <v>3.6082474226799999</v>
      </c>
      <c r="L3314" s="8">
        <v>1.0309278350519999</v>
      </c>
    </row>
    <row r="3315" spans="3:12" ht="36" x14ac:dyDescent="0.2">
      <c r="C3315" s="87"/>
      <c r="D3315" s="84"/>
      <c r="E3315" s="1" t="s">
        <v>81</v>
      </c>
      <c r="F3315" s="2"/>
      <c r="G3315" s="60">
        <v>50</v>
      </c>
      <c r="H3315" s="72" t="str">
        <f t="shared" si="55"/>
        <v xml:space="preserve"> </v>
      </c>
      <c r="I3315" s="11">
        <v>84</v>
      </c>
      <c r="J3315" s="3">
        <v>10</v>
      </c>
      <c r="K3315" s="3">
        <v>6</v>
      </c>
      <c r="L3315" s="14">
        <v>0</v>
      </c>
    </row>
    <row r="3316" spans="3:12" ht="24" x14ac:dyDescent="0.2">
      <c r="C3316" s="87"/>
      <c r="D3316" s="84"/>
      <c r="E3316" s="1" t="s">
        <v>82</v>
      </c>
      <c r="F3316" s="2"/>
      <c r="G3316" s="60">
        <v>48</v>
      </c>
      <c r="H3316" s="72" t="str">
        <f t="shared" si="55"/>
        <v>*</v>
      </c>
      <c r="I3316" s="11">
        <v>79.166666666666998</v>
      </c>
      <c r="J3316" s="3">
        <v>14.583333333333</v>
      </c>
      <c r="K3316" s="3">
        <v>6.25</v>
      </c>
      <c r="L3316" s="14">
        <v>0</v>
      </c>
    </row>
    <row r="3317" spans="3:12" x14ac:dyDescent="0.2">
      <c r="C3317" s="87"/>
      <c r="D3317" s="84"/>
      <c r="E3317" s="1" t="s">
        <v>83</v>
      </c>
      <c r="F3317" s="2"/>
      <c r="G3317" s="60">
        <v>46</v>
      </c>
      <c r="H3317" s="72" t="str">
        <f t="shared" si="55"/>
        <v>*</v>
      </c>
      <c r="I3317" s="11">
        <v>71.739130434782993</v>
      </c>
      <c r="J3317" s="3">
        <v>8.6956521739130004</v>
      </c>
      <c r="K3317" s="3">
        <v>15.217391304348</v>
      </c>
      <c r="L3317" s="8">
        <v>4.3478260869570002</v>
      </c>
    </row>
    <row r="3318" spans="3:12" x14ac:dyDescent="0.2">
      <c r="C3318" s="87"/>
      <c r="D3318" s="84"/>
      <c r="E3318" s="1" t="s">
        <v>32</v>
      </c>
      <c r="F3318" s="2"/>
      <c r="G3318" s="60">
        <v>65</v>
      </c>
      <c r="H3318" s="72" t="str">
        <f t="shared" si="55"/>
        <v xml:space="preserve"> </v>
      </c>
      <c r="I3318" s="11">
        <v>73.846153846153996</v>
      </c>
      <c r="J3318" s="3">
        <v>13.846153846153999</v>
      </c>
      <c r="K3318" s="3">
        <v>12.307692307691999</v>
      </c>
      <c r="L3318" s="14">
        <v>0</v>
      </c>
    </row>
    <row r="3319" spans="3:12" x14ac:dyDescent="0.2">
      <c r="C3319" s="88" t="s">
        <v>84</v>
      </c>
      <c r="D3319" s="83" t="s">
        <v>17</v>
      </c>
      <c r="E3319" s="6" t="s">
        <v>85</v>
      </c>
      <c r="F3319" s="5"/>
      <c r="G3319" s="59">
        <v>315</v>
      </c>
      <c r="H3319" s="71" t="str">
        <f t="shared" si="55"/>
        <v xml:space="preserve"> </v>
      </c>
      <c r="I3319" s="12">
        <v>86.984126984127002</v>
      </c>
      <c r="J3319" s="4">
        <v>8.5714285714289993</v>
      </c>
      <c r="K3319" s="4">
        <v>4.4444444444439997</v>
      </c>
      <c r="L3319" s="27">
        <v>0</v>
      </c>
    </row>
    <row r="3320" spans="3:12" x14ac:dyDescent="0.2">
      <c r="C3320" s="87"/>
      <c r="D3320" s="84"/>
      <c r="E3320" s="1" t="s">
        <v>86</v>
      </c>
      <c r="F3320" s="2"/>
      <c r="G3320" s="60">
        <v>493</v>
      </c>
      <c r="H3320" s="72" t="str">
        <f t="shared" si="55"/>
        <v xml:space="preserve"> </v>
      </c>
      <c r="I3320" s="11">
        <v>88.032454361055002</v>
      </c>
      <c r="J3320" s="3">
        <v>8.5192697768759995</v>
      </c>
      <c r="K3320" s="3">
        <v>2.2312373225150002</v>
      </c>
      <c r="L3320" s="8">
        <v>1.217038539554</v>
      </c>
    </row>
    <row r="3321" spans="3:12" x14ac:dyDescent="0.2">
      <c r="C3321" s="87"/>
      <c r="D3321" s="84"/>
      <c r="E3321" s="1" t="s">
        <v>87</v>
      </c>
      <c r="F3321" s="2"/>
      <c r="G3321" s="60">
        <v>981</v>
      </c>
      <c r="H3321" s="72" t="str">
        <f t="shared" si="55"/>
        <v xml:space="preserve"> </v>
      </c>
      <c r="I3321" s="11">
        <v>78.287461773700002</v>
      </c>
      <c r="J3321" s="3">
        <v>13.557594291539001</v>
      </c>
      <c r="K3321" s="3">
        <v>7.339449541284</v>
      </c>
      <c r="L3321" s="8">
        <v>0.81549439347599995</v>
      </c>
    </row>
    <row r="3322" spans="3:12" x14ac:dyDescent="0.2">
      <c r="C3322" s="87"/>
      <c r="D3322" s="84"/>
      <c r="E3322" s="1" t="s">
        <v>88</v>
      </c>
      <c r="F3322" s="2"/>
      <c r="G3322" s="60">
        <v>525</v>
      </c>
      <c r="H3322" s="72" t="str">
        <f t="shared" si="55"/>
        <v xml:space="preserve"> </v>
      </c>
      <c r="I3322" s="11">
        <v>73.714285714286007</v>
      </c>
      <c r="J3322" s="3">
        <v>12.380952380951999</v>
      </c>
      <c r="K3322" s="3">
        <v>12.190476190476</v>
      </c>
      <c r="L3322" s="8">
        <v>1.714285714286</v>
      </c>
    </row>
    <row r="3323" spans="3:12" x14ac:dyDescent="0.2">
      <c r="C3323" s="87"/>
      <c r="D3323" s="84"/>
      <c r="E3323" s="1" t="s">
        <v>89</v>
      </c>
      <c r="F3323" s="2"/>
      <c r="G3323" s="60">
        <v>113</v>
      </c>
      <c r="H3323" s="72" t="str">
        <f t="shared" si="55"/>
        <v xml:space="preserve"> </v>
      </c>
      <c r="I3323" s="11">
        <v>47.787610619469</v>
      </c>
      <c r="J3323" s="3">
        <v>11.504424778761001</v>
      </c>
      <c r="K3323" s="3">
        <v>39.823008849558001</v>
      </c>
      <c r="L3323" s="8">
        <v>0.88495575221199996</v>
      </c>
    </row>
    <row r="3324" spans="3:12" x14ac:dyDescent="0.2">
      <c r="C3324" s="87"/>
      <c r="D3324" s="84"/>
      <c r="E3324" s="1" t="s">
        <v>32</v>
      </c>
      <c r="F3324" s="2"/>
      <c r="G3324" s="60">
        <v>8</v>
      </c>
      <c r="H3324" s="72" t="str">
        <f t="shared" si="55"/>
        <v>*</v>
      </c>
      <c r="I3324" s="11">
        <v>50</v>
      </c>
      <c r="J3324" s="3">
        <v>25</v>
      </c>
      <c r="K3324" s="3">
        <v>25</v>
      </c>
      <c r="L3324" s="14">
        <v>0</v>
      </c>
    </row>
    <row r="3325" spans="3:12" ht="24" x14ac:dyDescent="0.2">
      <c r="C3325" s="88" t="s">
        <v>90</v>
      </c>
      <c r="D3325" s="83" t="s">
        <v>17</v>
      </c>
      <c r="E3325" s="6" t="s">
        <v>91</v>
      </c>
      <c r="F3325" s="5"/>
      <c r="G3325" s="59">
        <v>608</v>
      </c>
      <c r="H3325" s="71" t="str">
        <f t="shared" si="55"/>
        <v xml:space="preserve"> </v>
      </c>
      <c r="I3325" s="12">
        <v>80.427631578947</v>
      </c>
      <c r="J3325" s="4">
        <v>10.855263157894999</v>
      </c>
      <c r="K3325" s="4">
        <v>7.7302631578950001</v>
      </c>
      <c r="L3325" s="13">
        <v>0.98684210526299998</v>
      </c>
    </row>
    <row r="3326" spans="3:12" ht="24" x14ac:dyDescent="0.2">
      <c r="C3326" s="87"/>
      <c r="D3326" s="84"/>
      <c r="E3326" s="1" t="s">
        <v>92</v>
      </c>
      <c r="F3326" s="2"/>
      <c r="G3326" s="60">
        <v>1036</v>
      </c>
      <c r="H3326" s="72" t="str">
        <f t="shared" si="55"/>
        <v xml:space="preserve"> </v>
      </c>
      <c r="I3326" s="11">
        <v>78.088803088803004</v>
      </c>
      <c r="J3326" s="3">
        <v>12.355212355212</v>
      </c>
      <c r="K3326" s="3">
        <v>8.4942084942079994</v>
      </c>
      <c r="L3326" s="8">
        <v>1.0617760617759999</v>
      </c>
    </row>
    <row r="3327" spans="3:12" ht="24" x14ac:dyDescent="0.2">
      <c r="C3327" s="87"/>
      <c r="D3327" s="84"/>
      <c r="E3327" s="1" t="s">
        <v>93</v>
      </c>
      <c r="F3327" s="2"/>
      <c r="G3327" s="60">
        <v>567</v>
      </c>
      <c r="H3327" s="72" t="str">
        <f t="shared" si="55"/>
        <v xml:space="preserve"> </v>
      </c>
      <c r="I3327" s="11">
        <v>79.012345679012</v>
      </c>
      <c r="J3327" s="3">
        <v>10.405643738977</v>
      </c>
      <c r="K3327" s="3">
        <v>9.8765432098769992</v>
      </c>
      <c r="L3327" s="8">
        <v>0.70546737213400001</v>
      </c>
    </row>
    <row r="3328" spans="3:12" x14ac:dyDescent="0.2">
      <c r="C3328" s="87"/>
      <c r="D3328" s="84"/>
      <c r="E3328" s="1" t="s">
        <v>94</v>
      </c>
      <c r="F3328" s="2"/>
      <c r="G3328" s="60">
        <v>224</v>
      </c>
      <c r="H3328" s="72" t="str">
        <f t="shared" si="55"/>
        <v xml:space="preserve"> </v>
      </c>
      <c r="I3328" s="11">
        <v>78.125</v>
      </c>
      <c r="J3328" s="3">
        <v>12.946428571428999</v>
      </c>
      <c r="K3328" s="3">
        <v>7.5892857142860004</v>
      </c>
      <c r="L3328" s="8">
        <v>1.339285714286</v>
      </c>
    </row>
    <row r="3329" spans="2:12" x14ac:dyDescent="0.2">
      <c r="C3329" s="88" t="s">
        <v>95</v>
      </c>
      <c r="D3329" s="83" t="s">
        <v>17</v>
      </c>
      <c r="E3329" s="6" t="s">
        <v>96</v>
      </c>
      <c r="F3329" s="5"/>
      <c r="G3329" s="59">
        <v>308</v>
      </c>
      <c r="H3329" s="71" t="str">
        <f t="shared" si="55"/>
        <v xml:space="preserve"> </v>
      </c>
      <c r="I3329" s="12">
        <v>78.896103896103995</v>
      </c>
      <c r="J3329" s="4">
        <v>12.987012987012999</v>
      </c>
      <c r="K3329" s="4">
        <v>7.4675324675320001</v>
      </c>
      <c r="L3329" s="13">
        <v>0.64935064935099995</v>
      </c>
    </row>
    <row r="3330" spans="2:12" x14ac:dyDescent="0.2">
      <c r="C3330" s="89"/>
      <c r="D3330" s="84"/>
      <c r="E3330" s="1" t="s">
        <v>97</v>
      </c>
      <c r="F3330" s="2"/>
      <c r="G3330" s="60">
        <v>728</v>
      </c>
      <c r="H3330" s="72" t="str">
        <f t="shared" si="55"/>
        <v xml:space="preserve"> </v>
      </c>
      <c r="I3330" s="11">
        <v>80.357142857143003</v>
      </c>
      <c r="J3330" s="3">
        <v>11.126373626374001</v>
      </c>
      <c r="K3330" s="3">
        <v>7.8296703296699999</v>
      </c>
      <c r="L3330" s="8">
        <v>0.68681318681299997</v>
      </c>
    </row>
    <row r="3331" spans="2:12" ht="24" x14ac:dyDescent="0.2">
      <c r="C3331" s="89"/>
      <c r="D3331" s="84"/>
      <c r="E3331" s="1" t="s">
        <v>98</v>
      </c>
      <c r="F3331" s="2"/>
      <c r="G3331" s="60">
        <v>474</v>
      </c>
      <c r="H3331" s="72" t="str">
        <f t="shared" si="55"/>
        <v xml:space="preserve"> </v>
      </c>
      <c r="I3331" s="11">
        <v>77.637130801688002</v>
      </c>
      <c r="J3331" s="3">
        <v>11.603375527426</v>
      </c>
      <c r="K3331" s="3">
        <v>9.7046413502110003</v>
      </c>
      <c r="L3331" s="8">
        <v>1.054852320675</v>
      </c>
    </row>
    <row r="3332" spans="2:12" x14ac:dyDescent="0.2">
      <c r="C3332" s="89"/>
      <c r="D3332" s="84"/>
      <c r="E3332" s="1" t="s">
        <v>99</v>
      </c>
      <c r="F3332" s="2"/>
      <c r="G3332" s="60">
        <v>402</v>
      </c>
      <c r="H3332" s="72" t="str">
        <f t="shared" si="55"/>
        <v xml:space="preserve"> </v>
      </c>
      <c r="I3332" s="11">
        <v>76.865671641790996</v>
      </c>
      <c r="J3332" s="3">
        <v>12.437810945274</v>
      </c>
      <c r="K3332" s="3">
        <v>9.7014925373129994</v>
      </c>
      <c r="L3332" s="8">
        <v>0.99502487562200004</v>
      </c>
    </row>
    <row r="3333" spans="2:12" x14ac:dyDescent="0.2">
      <c r="C3333" s="89"/>
      <c r="D3333" s="84"/>
      <c r="E3333" s="1" t="s">
        <v>100</v>
      </c>
      <c r="F3333" s="2"/>
      <c r="G3333" s="60">
        <v>231</v>
      </c>
      <c r="H3333" s="72" t="str">
        <f t="shared" si="55"/>
        <v xml:space="preserve"> </v>
      </c>
      <c r="I3333" s="11">
        <v>78.787878787878995</v>
      </c>
      <c r="J3333" s="3">
        <v>8.6580086580090008</v>
      </c>
      <c r="K3333" s="3">
        <v>9.5238095238099998</v>
      </c>
      <c r="L3333" s="8">
        <v>3.0303030303030001</v>
      </c>
    </row>
    <row r="3334" spans="2:12" x14ac:dyDescent="0.2">
      <c r="C3334" s="90"/>
      <c r="D3334" s="85"/>
      <c r="E3334" s="29" t="s">
        <v>101</v>
      </c>
      <c r="F3334" s="28"/>
      <c r="G3334" s="61">
        <v>292</v>
      </c>
      <c r="H3334" s="73" t="str">
        <f t="shared" si="55"/>
        <v xml:space="preserve"> </v>
      </c>
      <c r="I3334" s="35">
        <v>80.136986301370001</v>
      </c>
      <c r="J3334" s="16">
        <v>12.328767123287999</v>
      </c>
      <c r="K3334" s="16">
        <v>7.1917808219179999</v>
      </c>
      <c r="L3334" s="36">
        <v>0.34246575342500002</v>
      </c>
    </row>
    <row r="3335" spans="2:12" x14ac:dyDescent="0.2">
      <c r="G3335" s="62"/>
      <c r="H3335" s="74"/>
    </row>
    <row r="3336" spans="2:12" x14ac:dyDescent="0.2">
      <c r="B3336" s="25" t="str">
        <f xml:space="preserve"> HYPERLINK("#'目次'!B35", "[29]")</f>
        <v>[29]</v>
      </c>
      <c r="C3336" s="17" t="s">
        <v>254</v>
      </c>
      <c r="G3336" s="62"/>
      <c r="H3336" s="74"/>
    </row>
    <row r="3337" spans="2:12" x14ac:dyDescent="0.2">
      <c r="G3337" s="62"/>
      <c r="H3337" s="74"/>
    </row>
    <row r="3338" spans="2:12" x14ac:dyDescent="0.2">
      <c r="G3338" s="62"/>
      <c r="H3338" s="74"/>
    </row>
    <row r="3339" spans="2:12" x14ac:dyDescent="0.2">
      <c r="C3339" s="17" t="s">
        <v>12</v>
      </c>
      <c r="G3339" s="62"/>
      <c r="H3339" s="74"/>
    </row>
    <row r="3340" spans="2:12" ht="24" x14ac:dyDescent="0.2">
      <c r="C3340" s="91"/>
      <c r="D3340" s="92"/>
      <c r="E3340" s="92"/>
      <c r="F3340" s="92"/>
      <c r="G3340" s="56" t="s">
        <v>13</v>
      </c>
      <c r="H3340" s="68"/>
      <c r="I3340" s="22" t="s">
        <v>255</v>
      </c>
      <c r="J3340" s="10" t="s">
        <v>256</v>
      </c>
      <c r="K3340" s="23" t="s">
        <v>32</v>
      </c>
    </row>
    <row r="3341" spans="2:12" x14ac:dyDescent="0.2">
      <c r="C3341" s="93"/>
      <c r="D3341" s="94"/>
      <c r="E3341" s="94"/>
      <c r="F3341" s="94"/>
      <c r="G3341" s="57"/>
      <c r="H3341" s="69"/>
      <c r="I3341" s="26"/>
      <c r="J3341" s="9"/>
      <c r="K3341" s="24"/>
    </row>
    <row r="3342" spans="2:12" x14ac:dyDescent="0.2">
      <c r="C3342" s="31"/>
      <c r="D3342" s="33"/>
      <c r="E3342" s="32" t="s">
        <v>13</v>
      </c>
      <c r="F3342" s="30"/>
      <c r="G3342" s="58">
        <v>2435</v>
      </c>
      <c r="H3342" s="70" t="str">
        <f t="shared" ref="H3342:H3405" si="56">IF(G3342&lt;49,"*"," ")</f>
        <v xml:space="preserve"> </v>
      </c>
      <c r="I3342" s="15">
        <v>7.2689938398359999</v>
      </c>
      <c r="J3342" s="15">
        <v>91.704312114990003</v>
      </c>
      <c r="K3342" s="34">
        <v>1.026694045175</v>
      </c>
    </row>
    <row r="3343" spans="2:12" x14ac:dyDescent="0.2">
      <c r="C3343" s="86" t="s">
        <v>16</v>
      </c>
      <c r="D3343" s="83" t="s">
        <v>17</v>
      </c>
      <c r="E3343" s="6" t="s">
        <v>14</v>
      </c>
      <c r="F3343" s="5"/>
      <c r="G3343" s="59">
        <v>1188</v>
      </c>
      <c r="H3343" s="71" t="str">
        <f t="shared" si="56"/>
        <v xml:space="preserve"> </v>
      </c>
      <c r="I3343" s="12">
        <v>6.1447811447809997</v>
      </c>
      <c r="J3343" s="4">
        <v>93.097643097643001</v>
      </c>
      <c r="K3343" s="13">
        <v>0.75757575757600004</v>
      </c>
    </row>
    <row r="3344" spans="2:12" x14ac:dyDescent="0.2">
      <c r="C3344" s="87"/>
      <c r="D3344" s="84"/>
      <c r="E3344" s="1" t="s">
        <v>15</v>
      </c>
      <c r="F3344" s="2"/>
      <c r="G3344" s="60">
        <v>1247</v>
      </c>
      <c r="H3344" s="72" t="str">
        <f t="shared" si="56"/>
        <v xml:space="preserve"> </v>
      </c>
      <c r="I3344" s="11">
        <v>8.3400160384919992</v>
      </c>
      <c r="J3344" s="3">
        <v>90.376904570969998</v>
      </c>
      <c r="K3344" s="8">
        <v>1.2830793905369999</v>
      </c>
    </row>
    <row r="3345" spans="3:11" x14ac:dyDescent="0.2">
      <c r="C3345" s="88" t="s">
        <v>18</v>
      </c>
      <c r="D3345" s="88" t="s">
        <v>19</v>
      </c>
      <c r="E3345" s="6" t="s">
        <v>20</v>
      </c>
      <c r="F3345" s="5"/>
      <c r="G3345" s="59">
        <v>386</v>
      </c>
      <c r="H3345" s="71" t="str">
        <f t="shared" si="56"/>
        <v xml:space="preserve"> </v>
      </c>
      <c r="I3345" s="12">
        <v>1.554404145078</v>
      </c>
      <c r="J3345" s="4">
        <v>97.668393782383006</v>
      </c>
      <c r="K3345" s="13">
        <v>0.77720207253899998</v>
      </c>
    </row>
    <row r="3346" spans="3:11" x14ac:dyDescent="0.2">
      <c r="C3346" s="87"/>
      <c r="D3346" s="89"/>
      <c r="E3346" s="1" t="s">
        <v>21</v>
      </c>
      <c r="F3346" s="2"/>
      <c r="G3346" s="60">
        <v>484</v>
      </c>
      <c r="H3346" s="72" t="str">
        <f t="shared" si="56"/>
        <v xml:space="preserve"> </v>
      </c>
      <c r="I3346" s="11">
        <v>2.6859504132229999</v>
      </c>
      <c r="J3346" s="3">
        <v>96.694214876033001</v>
      </c>
      <c r="K3346" s="8">
        <v>0.61983471074399998</v>
      </c>
    </row>
    <row r="3347" spans="3:11" x14ac:dyDescent="0.2">
      <c r="C3347" s="87"/>
      <c r="D3347" s="89"/>
      <c r="E3347" s="1" t="s">
        <v>22</v>
      </c>
      <c r="F3347" s="2"/>
      <c r="G3347" s="60">
        <v>626</v>
      </c>
      <c r="H3347" s="72" t="str">
        <f t="shared" si="56"/>
        <v xml:space="preserve"> </v>
      </c>
      <c r="I3347" s="11">
        <v>3.8338658146959999</v>
      </c>
      <c r="J3347" s="3">
        <v>95.527156549520996</v>
      </c>
      <c r="K3347" s="8">
        <v>0.63897763578300004</v>
      </c>
    </row>
    <row r="3348" spans="3:11" x14ac:dyDescent="0.2">
      <c r="C3348" s="87"/>
      <c r="D3348" s="89"/>
      <c r="E3348" s="1" t="s">
        <v>23</v>
      </c>
      <c r="F3348" s="2"/>
      <c r="G3348" s="60">
        <v>400</v>
      </c>
      <c r="H3348" s="72" t="str">
        <f t="shared" si="56"/>
        <v xml:space="preserve"> </v>
      </c>
      <c r="I3348" s="11">
        <v>6.25</v>
      </c>
      <c r="J3348" s="3">
        <v>93</v>
      </c>
      <c r="K3348" s="8">
        <v>0.75</v>
      </c>
    </row>
    <row r="3349" spans="3:11" x14ac:dyDescent="0.2">
      <c r="C3349" s="87"/>
      <c r="D3349" s="89"/>
      <c r="E3349" s="1" t="s">
        <v>24</v>
      </c>
      <c r="F3349" s="2"/>
      <c r="G3349" s="60">
        <v>539</v>
      </c>
      <c r="H3349" s="72" t="str">
        <f t="shared" si="56"/>
        <v xml:space="preserve"> </v>
      </c>
      <c r="I3349" s="11">
        <v>20.222634508349</v>
      </c>
      <c r="J3349" s="3">
        <v>77.551020408162998</v>
      </c>
      <c r="K3349" s="8">
        <v>2.2263450834879999</v>
      </c>
    </row>
    <row r="3350" spans="3:11" x14ac:dyDescent="0.2">
      <c r="C3350" s="87"/>
      <c r="D3350" s="89"/>
      <c r="E3350" s="1" t="s">
        <v>25</v>
      </c>
      <c r="F3350" s="2"/>
      <c r="G3350" s="60">
        <v>2049</v>
      </c>
      <c r="H3350" s="72" t="str">
        <f t="shared" si="56"/>
        <v xml:space="preserve"> </v>
      </c>
      <c r="I3350" s="11">
        <v>8.3455344070279995</v>
      </c>
      <c r="J3350" s="3">
        <v>90.580771107857004</v>
      </c>
      <c r="K3350" s="8">
        <v>1.0736944851150001</v>
      </c>
    </row>
    <row r="3351" spans="3:11" x14ac:dyDescent="0.2">
      <c r="C3351" s="87"/>
      <c r="D3351" s="89"/>
      <c r="E3351" s="1" t="s">
        <v>26</v>
      </c>
      <c r="F3351" s="2"/>
      <c r="G3351" s="60">
        <v>939</v>
      </c>
      <c r="H3351" s="72" t="str">
        <f t="shared" si="56"/>
        <v xml:space="preserve"> </v>
      </c>
      <c r="I3351" s="11">
        <v>14.270500532481</v>
      </c>
      <c r="J3351" s="3">
        <v>84.132055378062006</v>
      </c>
      <c r="K3351" s="8">
        <v>1.5974440894569999</v>
      </c>
    </row>
    <row r="3352" spans="3:11" x14ac:dyDescent="0.2">
      <c r="C3352" s="87"/>
      <c r="D3352" s="88" t="s">
        <v>14</v>
      </c>
      <c r="E3352" s="6" t="s">
        <v>20</v>
      </c>
      <c r="F3352" s="5"/>
      <c r="G3352" s="59">
        <v>204</v>
      </c>
      <c r="H3352" s="71" t="str">
        <f t="shared" si="56"/>
        <v xml:space="preserve"> </v>
      </c>
      <c r="I3352" s="12">
        <v>1.9607843137250001</v>
      </c>
      <c r="J3352" s="4">
        <v>97.549019607842993</v>
      </c>
      <c r="K3352" s="13">
        <v>0.49019607843099999</v>
      </c>
    </row>
    <row r="3353" spans="3:11" x14ac:dyDescent="0.2">
      <c r="C3353" s="87"/>
      <c r="D3353" s="89"/>
      <c r="E3353" s="1" t="s">
        <v>21</v>
      </c>
      <c r="F3353" s="2"/>
      <c r="G3353" s="60">
        <v>254</v>
      </c>
      <c r="H3353" s="72" t="str">
        <f t="shared" si="56"/>
        <v xml:space="preserve"> </v>
      </c>
      <c r="I3353" s="11">
        <v>3.543307086614</v>
      </c>
      <c r="J3353" s="3">
        <v>96.456692913385993</v>
      </c>
      <c r="K3353" s="14">
        <v>0</v>
      </c>
    </row>
    <row r="3354" spans="3:11" x14ac:dyDescent="0.2">
      <c r="C3354" s="87"/>
      <c r="D3354" s="89"/>
      <c r="E3354" s="1" t="s">
        <v>22</v>
      </c>
      <c r="F3354" s="2"/>
      <c r="G3354" s="60">
        <v>311</v>
      </c>
      <c r="H3354" s="72" t="str">
        <f t="shared" si="56"/>
        <v xml:space="preserve"> </v>
      </c>
      <c r="I3354" s="11">
        <v>4.8231511254020001</v>
      </c>
      <c r="J3354" s="3">
        <v>94.533762057877993</v>
      </c>
      <c r="K3354" s="8">
        <v>0.64308681672000001</v>
      </c>
    </row>
    <row r="3355" spans="3:11" x14ac:dyDescent="0.2">
      <c r="C3355" s="87"/>
      <c r="D3355" s="89"/>
      <c r="E3355" s="1" t="s">
        <v>23</v>
      </c>
      <c r="F3355" s="2"/>
      <c r="G3355" s="60">
        <v>202</v>
      </c>
      <c r="H3355" s="72" t="str">
        <f t="shared" si="56"/>
        <v xml:space="preserve"> </v>
      </c>
      <c r="I3355" s="11">
        <v>6.9306930693069999</v>
      </c>
      <c r="J3355" s="3">
        <v>92.079207920792001</v>
      </c>
      <c r="K3355" s="8">
        <v>0.99009900990099997</v>
      </c>
    </row>
    <row r="3356" spans="3:11" x14ac:dyDescent="0.2">
      <c r="C3356" s="87"/>
      <c r="D3356" s="89"/>
      <c r="E3356" s="1" t="s">
        <v>24</v>
      </c>
      <c r="F3356" s="2"/>
      <c r="G3356" s="60">
        <v>217</v>
      </c>
      <c r="H3356" s="72" t="str">
        <f t="shared" si="56"/>
        <v xml:space="preserve"> </v>
      </c>
      <c r="I3356" s="11">
        <v>14.285714285714</v>
      </c>
      <c r="J3356" s="3">
        <v>83.870967741935004</v>
      </c>
      <c r="K3356" s="8">
        <v>1.8433179723499999</v>
      </c>
    </row>
    <row r="3357" spans="3:11" x14ac:dyDescent="0.2">
      <c r="C3357" s="87"/>
      <c r="D3357" s="89"/>
      <c r="E3357" s="1" t="s">
        <v>25</v>
      </c>
      <c r="F3357" s="2"/>
      <c r="G3357" s="60">
        <v>984</v>
      </c>
      <c r="H3357" s="72" t="str">
        <f t="shared" si="56"/>
        <v xml:space="preserve"> </v>
      </c>
      <c r="I3357" s="11">
        <v>7.0121951219509997</v>
      </c>
      <c r="J3357" s="3">
        <v>92.174796747966994</v>
      </c>
      <c r="K3357" s="8">
        <v>0.81300813008100004</v>
      </c>
    </row>
    <row r="3358" spans="3:11" x14ac:dyDescent="0.2">
      <c r="C3358" s="87"/>
      <c r="D3358" s="89"/>
      <c r="E3358" s="1" t="s">
        <v>26</v>
      </c>
      <c r="F3358" s="2"/>
      <c r="G3358" s="60">
        <v>419</v>
      </c>
      <c r="H3358" s="72" t="str">
        <f t="shared" si="56"/>
        <v xml:space="preserve"> </v>
      </c>
      <c r="I3358" s="11">
        <v>10.739856801908999</v>
      </c>
      <c r="J3358" s="3">
        <v>87.828162291168994</v>
      </c>
      <c r="K3358" s="8">
        <v>1.4319809069210001</v>
      </c>
    </row>
    <row r="3359" spans="3:11" x14ac:dyDescent="0.2">
      <c r="C3359" s="87"/>
      <c r="D3359" s="88" t="s">
        <v>15</v>
      </c>
      <c r="E3359" s="6" t="s">
        <v>20</v>
      </c>
      <c r="F3359" s="5"/>
      <c r="G3359" s="59">
        <v>182</v>
      </c>
      <c r="H3359" s="71" t="str">
        <f t="shared" si="56"/>
        <v xml:space="preserve"> </v>
      </c>
      <c r="I3359" s="12">
        <v>1.098901098901</v>
      </c>
      <c r="J3359" s="4">
        <v>97.802197802197995</v>
      </c>
      <c r="K3359" s="13">
        <v>1.098901098901</v>
      </c>
    </row>
    <row r="3360" spans="3:11" x14ac:dyDescent="0.2">
      <c r="C3360" s="87"/>
      <c r="D3360" s="89"/>
      <c r="E3360" s="1" t="s">
        <v>21</v>
      </c>
      <c r="F3360" s="2"/>
      <c r="G3360" s="60">
        <v>230</v>
      </c>
      <c r="H3360" s="72" t="str">
        <f t="shared" si="56"/>
        <v xml:space="preserve"> </v>
      </c>
      <c r="I3360" s="11">
        <v>1.7391304347829999</v>
      </c>
      <c r="J3360" s="3">
        <v>96.956521739129997</v>
      </c>
      <c r="K3360" s="8">
        <v>1.3043478260870001</v>
      </c>
    </row>
    <row r="3361" spans="3:11" x14ac:dyDescent="0.2">
      <c r="C3361" s="87"/>
      <c r="D3361" s="89"/>
      <c r="E3361" s="1" t="s">
        <v>22</v>
      </c>
      <c r="F3361" s="2"/>
      <c r="G3361" s="60">
        <v>315</v>
      </c>
      <c r="H3361" s="72" t="str">
        <f t="shared" si="56"/>
        <v xml:space="preserve"> </v>
      </c>
      <c r="I3361" s="11">
        <v>2.8571428571430002</v>
      </c>
      <c r="J3361" s="3">
        <v>96.507936507937004</v>
      </c>
      <c r="K3361" s="8">
        <v>0.63492063492100004</v>
      </c>
    </row>
    <row r="3362" spans="3:11" x14ac:dyDescent="0.2">
      <c r="C3362" s="87"/>
      <c r="D3362" s="89"/>
      <c r="E3362" s="1" t="s">
        <v>23</v>
      </c>
      <c r="F3362" s="2"/>
      <c r="G3362" s="60">
        <v>198</v>
      </c>
      <c r="H3362" s="72" t="str">
        <f t="shared" si="56"/>
        <v xml:space="preserve"> </v>
      </c>
      <c r="I3362" s="11">
        <v>5.5555555555560003</v>
      </c>
      <c r="J3362" s="3">
        <v>93.939393939393995</v>
      </c>
      <c r="K3362" s="8">
        <v>0.50505050505100002</v>
      </c>
    </row>
    <row r="3363" spans="3:11" x14ac:dyDescent="0.2">
      <c r="C3363" s="87"/>
      <c r="D3363" s="89"/>
      <c r="E3363" s="1" t="s">
        <v>24</v>
      </c>
      <c r="F3363" s="2"/>
      <c r="G3363" s="60">
        <v>322</v>
      </c>
      <c r="H3363" s="72" t="str">
        <f t="shared" si="56"/>
        <v xml:space="preserve"> </v>
      </c>
      <c r="I3363" s="11">
        <v>24.223602484472</v>
      </c>
      <c r="J3363" s="3">
        <v>73.291925465839</v>
      </c>
      <c r="K3363" s="8">
        <v>2.4844720496889998</v>
      </c>
    </row>
    <row r="3364" spans="3:11" x14ac:dyDescent="0.2">
      <c r="C3364" s="87"/>
      <c r="D3364" s="89"/>
      <c r="E3364" s="1" t="s">
        <v>25</v>
      </c>
      <c r="F3364" s="2"/>
      <c r="G3364" s="60">
        <v>1065</v>
      </c>
      <c r="H3364" s="72" t="str">
        <f t="shared" si="56"/>
        <v xml:space="preserve"> </v>
      </c>
      <c r="I3364" s="11">
        <v>9.5774647887319997</v>
      </c>
      <c r="J3364" s="3">
        <v>89.107981220656995</v>
      </c>
      <c r="K3364" s="8">
        <v>1.3145539906099999</v>
      </c>
    </row>
    <row r="3365" spans="3:11" x14ac:dyDescent="0.2">
      <c r="C3365" s="87"/>
      <c r="D3365" s="89"/>
      <c r="E3365" s="1" t="s">
        <v>26</v>
      </c>
      <c r="F3365" s="2"/>
      <c r="G3365" s="60">
        <v>520</v>
      </c>
      <c r="H3365" s="72" t="str">
        <f t="shared" si="56"/>
        <v xml:space="preserve"> </v>
      </c>
      <c r="I3365" s="11">
        <v>17.115384615385</v>
      </c>
      <c r="J3365" s="3">
        <v>81.153846153846004</v>
      </c>
      <c r="K3365" s="8">
        <v>1.7307692307689999</v>
      </c>
    </row>
    <row r="3366" spans="3:11" x14ac:dyDescent="0.2">
      <c r="C3366" s="88" t="s">
        <v>27</v>
      </c>
      <c r="D3366" s="88" t="s">
        <v>19</v>
      </c>
      <c r="E3366" s="6" t="s">
        <v>28</v>
      </c>
      <c r="F3366" s="5"/>
      <c r="G3366" s="59">
        <v>147</v>
      </c>
      <c r="H3366" s="71" t="str">
        <f t="shared" si="56"/>
        <v xml:space="preserve"> </v>
      </c>
      <c r="I3366" s="12">
        <v>14.285714285714</v>
      </c>
      <c r="J3366" s="4">
        <v>85.714285714286007</v>
      </c>
      <c r="K3366" s="27">
        <v>0</v>
      </c>
    </row>
    <row r="3367" spans="3:11" ht="24" x14ac:dyDescent="0.2">
      <c r="C3367" s="87"/>
      <c r="D3367" s="89"/>
      <c r="E3367" s="1" t="s">
        <v>29</v>
      </c>
      <c r="F3367" s="2"/>
      <c r="G3367" s="60">
        <v>1706</v>
      </c>
      <c r="H3367" s="72" t="str">
        <f t="shared" si="56"/>
        <v xml:space="preserve"> </v>
      </c>
      <c r="I3367" s="11">
        <v>4.6893317702230002</v>
      </c>
      <c r="J3367" s="3">
        <v>94.255568581476993</v>
      </c>
      <c r="K3367" s="8">
        <v>1.0550996482999999</v>
      </c>
    </row>
    <row r="3368" spans="3:11" ht="24" x14ac:dyDescent="0.2">
      <c r="C3368" s="87"/>
      <c r="D3368" s="89"/>
      <c r="E3368" s="1" t="s">
        <v>30</v>
      </c>
      <c r="F3368" s="2"/>
      <c r="G3368" s="60">
        <v>137</v>
      </c>
      <c r="H3368" s="72" t="str">
        <f t="shared" si="56"/>
        <v xml:space="preserve"> </v>
      </c>
      <c r="I3368" s="11">
        <v>5.1094890510950002</v>
      </c>
      <c r="J3368" s="3">
        <v>94.160583941606006</v>
      </c>
      <c r="K3368" s="8">
        <v>0.72992700729899995</v>
      </c>
    </row>
    <row r="3369" spans="3:11" ht="24" x14ac:dyDescent="0.2">
      <c r="C3369" s="87"/>
      <c r="D3369" s="89"/>
      <c r="E3369" s="1" t="s">
        <v>31</v>
      </c>
      <c r="F3369" s="2"/>
      <c r="G3369" s="60">
        <v>440</v>
      </c>
      <c r="H3369" s="72" t="str">
        <f t="shared" si="56"/>
        <v xml:space="preserve"> </v>
      </c>
      <c r="I3369" s="11">
        <v>15.681818181818</v>
      </c>
      <c r="J3369" s="3">
        <v>83.181818181818002</v>
      </c>
      <c r="K3369" s="8">
        <v>1.136363636364</v>
      </c>
    </row>
    <row r="3370" spans="3:11" x14ac:dyDescent="0.2">
      <c r="C3370" s="87"/>
      <c r="D3370" s="89"/>
      <c r="E3370" s="1" t="s">
        <v>32</v>
      </c>
      <c r="F3370" s="2"/>
      <c r="G3370" s="60">
        <v>5</v>
      </c>
      <c r="H3370" s="72" t="str">
        <f t="shared" si="56"/>
        <v>*</v>
      </c>
      <c r="I3370" s="21">
        <v>0</v>
      </c>
      <c r="J3370" s="3">
        <v>80</v>
      </c>
      <c r="K3370" s="8">
        <v>20</v>
      </c>
    </row>
    <row r="3371" spans="3:11" x14ac:dyDescent="0.2">
      <c r="C3371" s="87"/>
      <c r="D3371" s="88" t="s">
        <v>14</v>
      </c>
      <c r="E3371" s="6" t="s">
        <v>28</v>
      </c>
      <c r="F3371" s="5"/>
      <c r="G3371" s="59">
        <v>95</v>
      </c>
      <c r="H3371" s="71" t="str">
        <f t="shared" si="56"/>
        <v xml:space="preserve"> </v>
      </c>
      <c r="I3371" s="12">
        <v>14.736842105262999</v>
      </c>
      <c r="J3371" s="4">
        <v>85.263157894737006</v>
      </c>
      <c r="K3371" s="27">
        <v>0</v>
      </c>
    </row>
    <row r="3372" spans="3:11" ht="24" x14ac:dyDescent="0.2">
      <c r="C3372" s="87"/>
      <c r="D3372" s="89"/>
      <c r="E3372" s="1" t="s">
        <v>29</v>
      </c>
      <c r="F3372" s="2"/>
      <c r="G3372" s="60">
        <v>953</v>
      </c>
      <c r="H3372" s="72" t="str">
        <f t="shared" si="56"/>
        <v xml:space="preserve"> </v>
      </c>
      <c r="I3372" s="11">
        <v>5.4564533053520003</v>
      </c>
      <c r="J3372" s="3">
        <v>93.599160545645006</v>
      </c>
      <c r="K3372" s="8">
        <v>0.944386149003</v>
      </c>
    </row>
    <row r="3373" spans="3:11" ht="24" x14ac:dyDescent="0.2">
      <c r="C3373" s="87"/>
      <c r="D3373" s="89"/>
      <c r="E3373" s="1" t="s">
        <v>30</v>
      </c>
      <c r="F3373" s="2"/>
      <c r="G3373" s="60">
        <v>60</v>
      </c>
      <c r="H3373" s="72" t="str">
        <f t="shared" si="56"/>
        <v xml:space="preserve"> </v>
      </c>
      <c r="I3373" s="11">
        <v>3.333333333333</v>
      </c>
      <c r="J3373" s="3">
        <v>96.666666666666998</v>
      </c>
      <c r="K3373" s="14">
        <v>0</v>
      </c>
    </row>
    <row r="3374" spans="3:11" ht="24" x14ac:dyDescent="0.2">
      <c r="C3374" s="87"/>
      <c r="D3374" s="89"/>
      <c r="E3374" s="1" t="s">
        <v>31</v>
      </c>
      <c r="F3374" s="2"/>
      <c r="G3374" s="60">
        <v>77</v>
      </c>
      <c r="H3374" s="72" t="str">
        <f t="shared" si="56"/>
        <v xml:space="preserve"> </v>
      </c>
      <c r="I3374" s="11">
        <v>6.4935064935059996</v>
      </c>
      <c r="J3374" s="3">
        <v>93.506493506493996</v>
      </c>
      <c r="K3374" s="14">
        <v>0</v>
      </c>
    </row>
    <row r="3375" spans="3:11" x14ac:dyDescent="0.2">
      <c r="C3375" s="87"/>
      <c r="D3375" s="89"/>
      <c r="E3375" s="1" t="s">
        <v>32</v>
      </c>
      <c r="F3375" s="2"/>
      <c r="G3375" s="60">
        <v>3</v>
      </c>
      <c r="H3375" s="72" t="str">
        <f t="shared" si="56"/>
        <v>*</v>
      </c>
      <c r="I3375" s="21">
        <v>0</v>
      </c>
      <c r="J3375" s="3">
        <v>100</v>
      </c>
      <c r="K3375" s="14">
        <v>0</v>
      </c>
    </row>
    <row r="3376" spans="3:11" x14ac:dyDescent="0.2">
      <c r="C3376" s="87"/>
      <c r="D3376" s="88" t="s">
        <v>15</v>
      </c>
      <c r="E3376" s="6" t="s">
        <v>28</v>
      </c>
      <c r="F3376" s="5"/>
      <c r="G3376" s="59">
        <v>52</v>
      </c>
      <c r="H3376" s="71" t="str">
        <f t="shared" si="56"/>
        <v xml:space="preserve"> </v>
      </c>
      <c r="I3376" s="12">
        <v>13.461538461538</v>
      </c>
      <c r="J3376" s="4">
        <v>86.538461538462002</v>
      </c>
      <c r="K3376" s="27">
        <v>0</v>
      </c>
    </row>
    <row r="3377" spans="3:11" ht="24" x14ac:dyDescent="0.2">
      <c r="C3377" s="87"/>
      <c r="D3377" s="89"/>
      <c r="E3377" s="1" t="s">
        <v>29</v>
      </c>
      <c r="F3377" s="2"/>
      <c r="G3377" s="60">
        <v>753</v>
      </c>
      <c r="H3377" s="72" t="str">
        <f t="shared" si="56"/>
        <v xml:space="preserve"> </v>
      </c>
      <c r="I3377" s="11">
        <v>3.718459495352</v>
      </c>
      <c r="J3377" s="3">
        <v>95.086321381142</v>
      </c>
      <c r="K3377" s="8">
        <v>1.1952191235059999</v>
      </c>
    </row>
    <row r="3378" spans="3:11" ht="24" x14ac:dyDescent="0.2">
      <c r="C3378" s="87"/>
      <c r="D3378" s="89"/>
      <c r="E3378" s="1" t="s">
        <v>30</v>
      </c>
      <c r="F3378" s="2"/>
      <c r="G3378" s="60">
        <v>77</v>
      </c>
      <c r="H3378" s="72" t="str">
        <f t="shared" si="56"/>
        <v xml:space="preserve"> </v>
      </c>
      <c r="I3378" s="11">
        <v>6.4935064935059996</v>
      </c>
      <c r="J3378" s="3">
        <v>92.207792207791996</v>
      </c>
      <c r="K3378" s="8">
        <v>1.298701298701</v>
      </c>
    </row>
    <row r="3379" spans="3:11" ht="24" x14ac:dyDescent="0.2">
      <c r="C3379" s="87"/>
      <c r="D3379" s="89"/>
      <c r="E3379" s="1" t="s">
        <v>31</v>
      </c>
      <c r="F3379" s="2"/>
      <c r="G3379" s="60">
        <v>363</v>
      </c>
      <c r="H3379" s="72" t="str">
        <f t="shared" si="56"/>
        <v xml:space="preserve"> </v>
      </c>
      <c r="I3379" s="11">
        <v>17.63085399449</v>
      </c>
      <c r="J3379" s="3">
        <v>80.991735537189996</v>
      </c>
      <c r="K3379" s="8">
        <v>1.3774104683199999</v>
      </c>
    </row>
    <row r="3380" spans="3:11" x14ac:dyDescent="0.2">
      <c r="C3380" s="87"/>
      <c r="D3380" s="89"/>
      <c r="E3380" s="1" t="s">
        <v>32</v>
      </c>
      <c r="F3380" s="2"/>
      <c r="G3380" s="60">
        <v>2</v>
      </c>
      <c r="H3380" s="72" t="str">
        <f t="shared" si="56"/>
        <v>*</v>
      </c>
      <c r="I3380" s="21">
        <v>0</v>
      </c>
      <c r="J3380" s="3">
        <v>50</v>
      </c>
      <c r="K3380" s="8">
        <v>50</v>
      </c>
    </row>
    <row r="3381" spans="3:11" x14ac:dyDescent="0.2">
      <c r="C3381" s="88" t="s">
        <v>33</v>
      </c>
      <c r="D3381" s="83" t="s">
        <v>17</v>
      </c>
      <c r="E3381" s="6" t="s">
        <v>34</v>
      </c>
      <c r="F3381" s="5"/>
      <c r="G3381" s="59">
        <v>341</v>
      </c>
      <c r="H3381" s="71" t="str">
        <f t="shared" si="56"/>
        <v xml:space="preserve"> </v>
      </c>
      <c r="I3381" s="12">
        <v>8.7976539589440002</v>
      </c>
      <c r="J3381" s="4">
        <v>88.563049853371993</v>
      </c>
      <c r="K3381" s="13">
        <v>2.6392961876830001</v>
      </c>
    </row>
    <row r="3382" spans="3:11" x14ac:dyDescent="0.2">
      <c r="C3382" s="87"/>
      <c r="D3382" s="84"/>
      <c r="E3382" s="1" t="s">
        <v>35</v>
      </c>
      <c r="F3382" s="2"/>
      <c r="G3382" s="60">
        <v>1149</v>
      </c>
      <c r="H3382" s="72" t="str">
        <f t="shared" si="56"/>
        <v xml:space="preserve"> </v>
      </c>
      <c r="I3382" s="11">
        <v>5.8311575282849999</v>
      </c>
      <c r="J3382" s="3">
        <v>93.472584856397006</v>
      </c>
      <c r="K3382" s="8">
        <v>0.69625761531800001</v>
      </c>
    </row>
    <row r="3383" spans="3:11" ht="24" x14ac:dyDescent="0.2">
      <c r="C3383" s="87"/>
      <c r="D3383" s="84"/>
      <c r="E3383" s="1" t="s">
        <v>36</v>
      </c>
      <c r="F3383" s="2"/>
      <c r="G3383" s="60">
        <v>659</v>
      </c>
      <c r="H3383" s="72" t="str">
        <f t="shared" si="56"/>
        <v xml:space="preserve"> </v>
      </c>
      <c r="I3383" s="11">
        <v>7.7389984825490004</v>
      </c>
      <c r="J3383" s="3">
        <v>91.350531107739002</v>
      </c>
      <c r="K3383" s="8">
        <v>0.910470409712</v>
      </c>
    </row>
    <row r="3384" spans="3:11" x14ac:dyDescent="0.2">
      <c r="C3384" s="87"/>
      <c r="D3384" s="84"/>
      <c r="E3384" s="1" t="s">
        <v>37</v>
      </c>
      <c r="F3384" s="2"/>
      <c r="G3384" s="60">
        <v>274</v>
      </c>
      <c r="H3384" s="72" t="str">
        <f t="shared" si="56"/>
        <v xml:space="preserve"> </v>
      </c>
      <c r="I3384" s="11">
        <v>10.21897810219</v>
      </c>
      <c r="J3384" s="3">
        <v>89.051094890510996</v>
      </c>
      <c r="K3384" s="8">
        <v>0.72992700729899995</v>
      </c>
    </row>
    <row r="3385" spans="3:11" x14ac:dyDescent="0.2">
      <c r="C3385" s="87"/>
      <c r="D3385" s="84"/>
      <c r="E3385" s="1" t="s">
        <v>32</v>
      </c>
      <c r="F3385" s="2"/>
      <c r="G3385" s="60">
        <v>12</v>
      </c>
      <c r="H3385" s="72" t="str">
        <f t="shared" si="56"/>
        <v>*</v>
      </c>
      <c r="I3385" s="11">
        <v>8.333333333333</v>
      </c>
      <c r="J3385" s="3">
        <v>91.666666666666998</v>
      </c>
      <c r="K3385" s="14">
        <v>0</v>
      </c>
    </row>
    <row r="3386" spans="3:11" x14ac:dyDescent="0.2">
      <c r="C3386" s="88" t="s">
        <v>38</v>
      </c>
      <c r="D3386" s="83" t="s">
        <v>17</v>
      </c>
      <c r="E3386" s="6" t="s">
        <v>39</v>
      </c>
      <c r="F3386" s="5"/>
      <c r="G3386" s="59">
        <v>368</v>
      </c>
      <c r="H3386" s="71" t="str">
        <f t="shared" si="56"/>
        <v xml:space="preserve"> </v>
      </c>
      <c r="I3386" s="12">
        <v>8.9673913043480002</v>
      </c>
      <c r="J3386" s="4">
        <v>89.945652173913004</v>
      </c>
      <c r="K3386" s="13">
        <v>1.086956521739</v>
      </c>
    </row>
    <row r="3387" spans="3:11" x14ac:dyDescent="0.2">
      <c r="C3387" s="87"/>
      <c r="D3387" s="84"/>
      <c r="E3387" s="1" t="s">
        <v>40</v>
      </c>
      <c r="F3387" s="2"/>
      <c r="G3387" s="60">
        <v>1591</v>
      </c>
      <c r="H3387" s="72" t="str">
        <f t="shared" si="56"/>
        <v xml:space="preserve"> </v>
      </c>
      <c r="I3387" s="11">
        <v>4.5883092394720002</v>
      </c>
      <c r="J3387" s="3">
        <v>94.594594594594994</v>
      </c>
      <c r="K3387" s="8">
        <v>0.81709616593300005</v>
      </c>
    </row>
    <row r="3388" spans="3:11" x14ac:dyDescent="0.2">
      <c r="C3388" s="87"/>
      <c r="D3388" s="84"/>
      <c r="E3388" s="1" t="s">
        <v>41</v>
      </c>
      <c r="F3388" s="2"/>
      <c r="G3388" s="60">
        <v>151</v>
      </c>
      <c r="H3388" s="72" t="str">
        <f t="shared" si="56"/>
        <v xml:space="preserve"> </v>
      </c>
      <c r="I3388" s="11">
        <v>1.9867549668869999</v>
      </c>
      <c r="J3388" s="3">
        <v>97.350993377482993</v>
      </c>
      <c r="K3388" s="8">
        <v>0.66225165562900001</v>
      </c>
    </row>
    <row r="3389" spans="3:11" x14ac:dyDescent="0.2">
      <c r="C3389" s="87"/>
      <c r="D3389" s="84"/>
      <c r="E3389" s="1" t="s">
        <v>42</v>
      </c>
      <c r="F3389" s="2"/>
      <c r="G3389" s="60">
        <v>884</v>
      </c>
      <c r="H3389" s="72" t="str">
        <f t="shared" si="56"/>
        <v xml:space="preserve"> </v>
      </c>
      <c r="I3389" s="11">
        <v>7.9185520361990003</v>
      </c>
      <c r="J3389" s="3">
        <v>90.950226244343995</v>
      </c>
      <c r="K3389" s="8">
        <v>1.131221719457</v>
      </c>
    </row>
    <row r="3390" spans="3:11" x14ac:dyDescent="0.2">
      <c r="C3390" s="87"/>
      <c r="D3390" s="84"/>
      <c r="E3390" s="1" t="s">
        <v>43</v>
      </c>
      <c r="F3390" s="2"/>
      <c r="G3390" s="60">
        <v>191</v>
      </c>
      <c r="H3390" s="72" t="str">
        <f t="shared" si="56"/>
        <v xml:space="preserve"> </v>
      </c>
      <c r="I3390" s="11">
        <v>14.13612565445</v>
      </c>
      <c r="J3390" s="3">
        <v>85.340314136125997</v>
      </c>
      <c r="K3390" s="8">
        <v>0.52356020942399994</v>
      </c>
    </row>
    <row r="3391" spans="3:11" x14ac:dyDescent="0.2">
      <c r="C3391" s="87"/>
      <c r="D3391" s="84"/>
      <c r="E3391" s="1" t="s">
        <v>44</v>
      </c>
      <c r="F3391" s="2"/>
      <c r="G3391" s="60">
        <v>239</v>
      </c>
      <c r="H3391" s="72" t="str">
        <f t="shared" si="56"/>
        <v xml:space="preserve"> </v>
      </c>
      <c r="I3391" s="11">
        <v>7.5313807531380004</v>
      </c>
      <c r="J3391" s="3">
        <v>90.376569037657006</v>
      </c>
      <c r="K3391" s="8">
        <v>2.092050209205</v>
      </c>
    </row>
    <row r="3392" spans="3:11" x14ac:dyDescent="0.2">
      <c r="C3392" s="87"/>
      <c r="D3392" s="84"/>
      <c r="E3392" s="1" t="s">
        <v>45</v>
      </c>
      <c r="F3392" s="2"/>
      <c r="G3392" s="60">
        <v>58</v>
      </c>
      <c r="H3392" s="72" t="str">
        <f t="shared" si="56"/>
        <v xml:space="preserve"> </v>
      </c>
      <c r="I3392" s="11">
        <v>8.6206896551720007</v>
      </c>
      <c r="J3392" s="3">
        <v>91.379310344827999</v>
      </c>
      <c r="K3392" s="14">
        <v>0</v>
      </c>
    </row>
    <row r="3393" spans="3:11" x14ac:dyDescent="0.2">
      <c r="C3393" s="87"/>
      <c r="D3393" s="84"/>
      <c r="E3393" s="1" t="s">
        <v>46</v>
      </c>
      <c r="F3393" s="2"/>
      <c r="G3393" s="60">
        <v>32</v>
      </c>
      <c r="H3393" s="72" t="str">
        <f t="shared" si="56"/>
        <v>*</v>
      </c>
      <c r="I3393" s="11">
        <v>43.75</v>
      </c>
      <c r="J3393" s="3">
        <v>56.25</v>
      </c>
      <c r="K3393" s="14">
        <v>0</v>
      </c>
    </row>
    <row r="3394" spans="3:11" x14ac:dyDescent="0.2">
      <c r="C3394" s="87"/>
      <c r="D3394" s="84"/>
      <c r="E3394" s="1" t="s">
        <v>32</v>
      </c>
      <c r="F3394" s="2"/>
      <c r="G3394" s="60">
        <v>50</v>
      </c>
      <c r="H3394" s="72" t="str">
        <f t="shared" si="56"/>
        <v xml:space="preserve"> </v>
      </c>
      <c r="I3394" s="11">
        <v>14</v>
      </c>
      <c r="J3394" s="3">
        <v>82</v>
      </c>
      <c r="K3394" s="8">
        <v>4</v>
      </c>
    </row>
    <row r="3395" spans="3:11" ht="24" x14ac:dyDescent="0.2">
      <c r="C3395" s="88" t="s">
        <v>47</v>
      </c>
      <c r="D3395" s="83" t="s">
        <v>17</v>
      </c>
      <c r="E3395" s="6" t="s">
        <v>48</v>
      </c>
      <c r="F3395" s="5"/>
      <c r="G3395" s="59">
        <v>93</v>
      </c>
      <c r="H3395" s="71" t="str">
        <f t="shared" si="56"/>
        <v xml:space="preserve"> </v>
      </c>
      <c r="I3395" s="12">
        <v>1.0752688172039999</v>
      </c>
      <c r="J3395" s="4">
        <v>98.924731182795995</v>
      </c>
      <c r="K3395" s="27">
        <v>0</v>
      </c>
    </row>
    <row r="3396" spans="3:11" ht="24" x14ac:dyDescent="0.2">
      <c r="C3396" s="87"/>
      <c r="D3396" s="84"/>
      <c r="E3396" s="1" t="s">
        <v>49</v>
      </c>
      <c r="F3396" s="2"/>
      <c r="G3396" s="60">
        <v>143</v>
      </c>
      <c r="H3396" s="72" t="str">
        <f t="shared" si="56"/>
        <v xml:space="preserve"> </v>
      </c>
      <c r="I3396" s="11">
        <v>4.1958041958040004</v>
      </c>
      <c r="J3396" s="3">
        <v>95.104895104894993</v>
      </c>
      <c r="K3396" s="8">
        <v>0.69930069930100003</v>
      </c>
    </row>
    <row r="3397" spans="3:11" x14ac:dyDescent="0.2">
      <c r="C3397" s="87"/>
      <c r="D3397" s="84"/>
      <c r="E3397" s="1" t="s">
        <v>50</v>
      </c>
      <c r="F3397" s="2"/>
      <c r="G3397" s="60">
        <v>148</v>
      </c>
      <c r="H3397" s="72" t="str">
        <f t="shared" si="56"/>
        <v xml:space="preserve"> </v>
      </c>
      <c r="I3397" s="11">
        <v>2.0270270270270001</v>
      </c>
      <c r="J3397" s="3">
        <v>95.945945945945994</v>
      </c>
      <c r="K3397" s="8">
        <v>2.0270270270270001</v>
      </c>
    </row>
    <row r="3398" spans="3:11" x14ac:dyDescent="0.2">
      <c r="C3398" s="87"/>
      <c r="D3398" s="84"/>
      <c r="E3398" s="1" t="s">
        <v>51</v>
      </c>
      <c r="F3398" s="2"/>
      <c r="G3398" s="60">
        <v>198</v>
      </c>
      <c r="H3398" s="72" t="str">
        <f t="shared" si="56"/>
        <v xml:space="preserve"> </v>
      </c>
      <c r="I3398" s="11">
        <v>1.5151515151520001</v>
      </c>
      <c r="J3398" s="3">
        <v>97.474747474747005</v>
      </c>
      <c r="K3398" s="8">
        <v>1.010101010101</v>
      </c>
    </row>
    <row r="3399" spans="3:11" ht="24" x14ac:dyDescent="0.2">
      <c r="C3399" s="87"/>
      <c r="D3399" s="84"/>
      <c r="E3399" s="1" t="s">
        <v>52</v>
      </c>
      <c r="F3399" s="2"/>
      <c r="G3399" s="60">
        <v>318</v>
      </c>
      <c r="H3399" s="72" t="str">
        <f t="shared" si="56"/>
        <v xml:space="preserve"> </v>
      </c>
      <c r="I3399" s="11">
        <v>1.5723270440249999</v>
      </c>
      <c r="J3399" s="3">
        <v>97.798742138365</v>
      </c>
      <c r="K3399" s="8">
        <v>0.62893081761000003</v>
      </c>
    </row>
    <row r="3400" spans="3:11" ht="24" x14ac:dyDescent="0.2">
      <c r="C3400" s="87"/>
      <c r="D3400" s="84"/>
      <c r="E3400" s="1" t="s">
        <v>53</v>
      </c>
      <c r="F3400" s="2"/>
      <c r="G3400" s="60">
        <v>900</v>
      </c>
      <c r="H3400" s="72" t="str">
        <f t="shared" si="56"/>
        <v xml:space="preserve"> </v>
      </c>
      <c r="I3400" s="11">
        <v>2</v>
      </c>
      <c r="J3400" s="3">
        <v>97.111111111111001</v>
      </c>
      <c r="K3400" s="8">
        <v>0.88888888888899997</v>
      </c>
    </row>
    <row r="3401" spans="3:11" ht="24" x14ac:dyDescent="0.2">
      <c r="C3401" s="87"/>
      <c r="D3401" s="84"/>
      <c r="E3401" s="1" t="s">
        <v>54</v>
      </c>
      <c r="F3401" s="2"/>
      <c r="G3401" s="60">
        <v>1493</v>
      </c>
      <c r="H3401" s="72" t="str">
        <f t="shared" si="56"/>
        <v xml:space="preserve"> </v>
      </c>
      <c r="I3401" s="11">
        <v>10.314802411253</v>
      </c>
      <c r="J3401" s="3">
        <v>88.680509042197002</v>
      </c>
      <c r="K3401" s="8">
        <v>1.004688546551</v>
      </c>
    </row>
    <row r="3402" spans="3:11" x14ac:dyDescent="0.2">
      <c r="C3402" s="87"/>
      <c r="D3402" s="84"/>
      <c r="E3402" s="1" t="s">
        <v>32</v>
      </c>
      <c r="F3402" s="2"/>
      <c r="G3402" s="60">
        <v>42</v>
      </c>
      <c r="H3402" s="72" t="str">
        <f t="shared" si="56"/>
        <v>*</v>
      </c>
      <c r="I3402" s="11">
        <v>11.904761904761999</v>
      </c>
      <c r="J3402" s="3">
        <v>83.333333333333002</v>
      </c>
      <c r="K3402" s="8">
        <v>4.7619047619049999</v>
      </c>
    </row>
    <row r="3403" spans="3:11" ht="24" x14ac:dyDescent="0.2">
      <c r="C3403" s="88" t="s">
        <v>55</v>
      </c>
      <c r="D3403" s="83" t="s">
        <v>17</v>
      </c>
      <c r="E3403" s="6" t="s">
        <v>48</v>
      </c>
      <c r="F3403" s="5"/>
      <c r="G3403" s="59">
        <v>118</v>
      </c>
      <c r="H3403" s="71" t="str">
        <f t="shared" si="56"/>
        <v xml:space="preserve"> </v>
      </c>
      <c r="I3403" s="12">
        <v>11.864406779661</v>
      </c>
      <c r="J3403" s="4">
        <v>86.440677966102001</v>
      </c>
      <c r="K3403" s="13">
        <v>1.6949152542370001</v>
      </c>
    </row>
    <row r="3404" spans="3:11" ht="24" x14ac:dyDescent="0.2">
      <c r="C3404" s="87"/>
      <c r="D3404" s="84"/>
      <c r="E3404" s="1" t="s">
        <v>49</v>
      </c>
      <c r="F3404" s="2"/>
      <c r="G3404" s="60">
        <v>262</v>
      </c>
      <c r="H3404" s="72" t="str">
        <f t="shared" si="56"/>
        <v xml:space="preserve"> </v>
      </c>
      <c r="I3404" s="11">
        <v>10.687022900763001</v>
      </c>
      <c r="J3404" s="3">
        <v>88.549618320611003</v>
      </c>
      <c r="K3404" s="8">
        <v>0.76335877862599999</v>
      </c>
    </row>
    <row r="3405" spans="3:11" x14ac:dyDescent="0.2">
      <c r="C3405" s="87"/>
      <c r="D3405" s="84"/>
      <c r="E3405" s="1" t="s">
        <v>50</v>
      </c>
      <c r="F3405" s="2"/>
      <c r="G3405" s="60">
        <v>486</v>
      </c>
      <c r="H3405" s="72" t="str">
        <f t="shared" si="56"/>
        <v xml:space="preserve"> </v>
      </c>
      <c r="I3405" s="11">
        <v>4.3209876543209997</v>
      </c>
      <c r="J3405" s="3">
        <v>94.444444444444002</v>
      </c>
      <c r="K3405" s="8">
        <v>1.2345679012349999</v>
      </c>
    </row>
    <row r="3406" spans="3:11" x14ac:dyDescent="0.2">
      <c r="C3406" s="87"/>
      <c r="D3406" s="84"/>
      <c r="E3406" s="1" t="s">
        <v>51</v>
      </c>
      <c r="F3406" s="2"/>
      <c r="G3406" s="60">
        <v>888</v>
      </c>
      <c r="H3406" s="72" t="str">
        <f t="shared" ref="H3406:H3453" si="57">IF(G3406&lt;49,"*"," ")</f>
        <v xml:space="preserve"> </v>
      </c>
      <c r="I3406" s="11">
        <v>5.2927927927929996</v>
      </c>
      <c r="J3406" s="3">
        <v>94.144144144143993</v>
      </c>
      <c r="K3406" s="8">
        <v>0.56306306306300002</v>
      </c>
    </row>
    <row r="3407" spans="3:11" ht="24" x14ac:dyDescent="0.2">
      <c r="C3407" s="87"/>
      <c r="D3407" s="84"/>
      <c r="E3407" s="1" t="s">
        <v>52</v>
      </c>
      <c r="F3407" s="2"/>
      <c r="G3407" s="60">
        <v>323</v>
      </c>
      <c r="H3407" s="72" t="str">
        <f t="shared" si="57"/>
        <v xml:space="preserve"> </v>
      </c>
      <c r="I3407" s="11">
        <v>6.8111455108359999</v>
      </c>
      <c r="J3407" s="3">
        <v>91.950464396285</v>
      </c>
      <c r="K3407" s="8">
        <v>1.2383900928789999</v>
      </c>
    </row>
    <row r="3408" spans="3:11" x14ac:dyDescent="0.2">
      <c r="C3408" s="87"/>
      <c r="D3408" s="84"/>
      <c r="E3408" s="1" t="s">
        <v>56</v>
      </c>
      <c r="F3408" s="2"/>
      <c r="G3408" s="60">
        <v>275</v>
      </c>
      <c r="H3408" s="72" t="str">
        <f t="shared" si="57"/>
        <v xml:space="preserve"> </v>
      </c>
      <c r="I3408" s="11">
        <v>10.545454545455</v>
      </c>
      <c r="J3408" s="3">
        <v>89.090909090908994</v>
      </c>
      <c r="K3408" s="8">
        <v>0.36363636363599999</v>
      </c>
    </row>
    <row r="3409" spans="3:11" x14ac:dyDescent="0.2">
      <c r="C3409" s="87"/>
      <c r="D3409" s="84"/>
      <c r="E3409" s="1" t="s">
        <v>57</v>
      </c>
      <c r="F3409" s="2"/>
      <c r="G3409" s="60">
        <v>32</v>
      </c>
      <c r="H3409" s="72" t="str">
        <f t="shared" si="57"/>
        <v>*</v>
      </c>
      <c r="I3409" s="11">
        <v>25</v>
      </c>
      <c r="J3409" s="3">
        <v>75</v>
      </c>
      <c r="K3409" s="14">
        <v>0</v>
      </c>
    </row>
    <row r="3410" spans="3:11" x14ac:dyDescent="0.2">
      <c r="C3410" s="87"/>
      <c r="D3410" s="84"/>
      <c r="E3410" s="1" t="s">
        <v>32</v>
      </c>
      <c r="F3410" s="2"/>
      <c r="G3410" s="60">
        <v>51</v>
      </c>
      <c r="H3410" s="72" t="str">
        <f t="shared" si="57"/>
        <v xml:space="preserve"> </v>
      </c>
      <c r="I3410" s="11">
        <v>15.686274509804001</v>
      </c>
      <c r="J3410" s="3">
        <v>74.509803921569002</v>
      </c>
      <c r="K3410" s="8">
        <v>9.8039215686270005</v>
      </c>
    </row>
    <row r="3411" spans="3:11" x14ac:dyDescent="0.2">
      <c r="C3411" s="88" t="s">
        <v>58</v>
      </c>
      <c r="D3411" s="83" t="s">
        <v>17</v>
      </c>
      <c r="E3411" s="6" t="s">
        <v>59</v>
      </c>
      <c r="F3411" s="5"/>
      <c r="G3411" s="59">
        <v>1814</v>
      </c>
      <c r="H3411" s="71" t="str">
        <f t="shared" si="57"/>
        <v xml:space="preserve"> </v>
      </c>
      <c r="I3411" s="12">
        <v>6.229327453142</v>
      </c>
      <c r="J3411" s="4">
        <v>92.557883131202004</v>
      </c>
      <c r="K3411" s="13">
        <v>1.212789415656</v>
      </c>
    </row>
    <row r="3412" spans="3:11" ht="24" x14ac:dyDescent="0.2">
      <c r="C3412" s="87"/>
      <c r="D3412" s="84"/>
      <c r="E3412" s="1" t="s">
        <v>60</v>
      </c>
      <c r="F3412" s="2"/>
      <c r="G3412" s="60">
        <v>307</v>
      </c>
      <c r="H3412" s="72" t="str">
        <f t="shared" si="57"/>
        <v xml:space="preserve"> </v>
      </c>
      <c r="I3412" s="11">
        <v>3.9087947882740002</v>
      </c>
      <c r="J3412" s="3">
        <v>95.439739413680996</v>
      </c>
      <c r="K3412" s="8">
        <v>0.65146579804600002</v>
      </c>
    </row>
    <row r="3413" spans="3:11" x14ac:dyDescent="0.2">
      <c r="C3413" s="87"/>
      <c r="D3413" s="84"/>
      <c r="E3413" s="1" t="s">
        <v>61</v>
      </c>
      <c r="F3413" s="2"/>
      <c r="G3413" s="60">
        <v>49</v>
      </c>
      <c r="H3413" s="72" t="s">
        <v>678</v>
      </c>
      <c r="I3413" s="11">
        <v>16.326530612245001</v>
      </c>
      <c r="J3413" s="3">
        <v>83.673469387755006</v>
      </c>
      <c r="K3413" s="14">
        <v>0</v>
      </c>
    </row>
    <row r="3414" spans="3:11" ht="36" x14ac:dyDescent="0.2">
      <c r="C3414" s="87"/>
      <c r="D3414" s="84"/>
      <c r="E3414" s="1" t="s">
        <v>62</v>
      </c>
      <c r="F3414" s="2"/>
      <c r="G3414" s="60">
        <v>211</v>
      </c>
      <c r="H3414" s="72" t="str">
        <f t="shared" si="57"/>
        <v xml:space="preserve"> </v>
      </c>
      <c r="I3414" s="11">
        <v>9.4786729857819996</v>
      </c>
      <c r="J3414" s="3">
        <v>90.047393364928993</v>
      </c>
      <c r="K3414" s="8">
        <v>0.473933649289</v>
      </c>
    </row>
    <row r="3415" spans="3:11" ht="24" x14ac:dyDescent="0.2">
      <c r="C3415" s="87"/>
      <c r="D3415" s="84"/>
      <c r="E3415" s="1" t="s">
        <v>63</v>
      </c>
      <c r="F3415" s="2"/>
      <c r="G3415" s="60">
        <v>8</v>
      </c>
      <c r="H3415" s="72" t="str">
        <f t="shared" si="57"/>
        <v>*</v>
      </c>
      <c r="I3415" s="11">
        <v>12.5</v>
      </c>
      <c r="J3415" s="3">
        <v>87.5</v>
      </c>
      <c r="K3415" s="14">
        <v>0</v>
      </c>
    </row>
    <row r="3416" spans="3:11" x14ac:dyDescent="0.2">
      <c r="C3416" s="87"/>
      <c r="D3416" s="84"/>
      <c r="E3416" s="1" t="s">
        <v>64</v>
      </c>
      <c r="F3416" s="2"/>
      <c r="G3416" s="60">
        <v>24</v>
      </c>
      <c r="H3416" s="72" t="str">
        <f t="shared" si="57"/>
        <v>*</v>
      </c>
      <c r="I3416" s="11">
        <v>75</v>
      </c>
      <c r="J3416" s="3">
        <v>25</v>
      </c>
      <c r="K3416" s="14">
        <v>0</v>
      </c>
    </row>
    <row r="3417" spans="3:11" x14ac:dyDescent="0.2">
      <c r="C3417" s="87"/>
      <c r="D3417" s="84"/>
      <c r="E3417" s="1" t="s">
        <v>46</v>
      </c>
      <c r="F3417" s="2"/>
      <c r="G3417" s="60">
        <v>17</v>
      </c>
      <c r="H3417" s="72" t="str">
        <f t="shared" si="57"/>
        <v>*</v>
      </c>
      <c r="I3417" s="11">
        <v>23.529411764706001</v>
      </c>
      <c r="J3417" s="3">
        <v>76.470588235294002</v>
      </c>
      <c r="K3417" s="14">
        <v>0</v>
      </c>
    </row>
    <row r="3418" spans="3:11" x14ac:dyDescent="0.2">
      <c r="C3418" s="87"/>
      <c r="D3418" s="84"/>
      <c r="E3418" s="1" t="s">
        <v>32</v>
      </c>
      <c r="F3418" s="2"/>
      <c r="G3418" s="60">
        <v>5</v>
      </c>
      <c r="H3418" s="72" t="str">
        <f t="shared" si="57"/>
        <v>*</v>
      </c>
      <c r="I3418" s="11">
        <v>20</v>
      </c>
      <c r="J3418" s="3">
        <v>80</v>
      </c>
      <c r="K3418" s="14">
        <v>0</v>
      </c>
    </row>
    <row r="3419" spans="3:11" x14ac:dyDescent="0.2">
      <c r="C3419" s="87"/>
      <c r="D3419" s="84"/>
      <c r="E3419" s="1" t="s">
        <v>65</v>
      </c>
      <c r="F3419" s="2"/>
      <c r="G3419" s="60">
        <v>2121</v>
      </c>
      <c r="H3419" s="72" t="str">
        <f t="shared" si="57"/>
        <v xml:space="preserve"> </v>
      </c>
      <c r="I3419" s="11">
        <v>5.893446487506</v>
      </c>
      <c r="J3419" s="3">
        <v>92.975011786893006</v>
      </c>
      <c r="K3419" s="8">
        <v>1.1315417256010001</v>
      </c>
    </row>
    <row r="3420" spans="3:11" x14ac:dyDescent="0.2">
      <c r="C3420" s="87"/>
      <c r="D3420" s="84"/>
      <c r="E3420" s="1" t="s">
        <v>66</v>
      </c>
      <c r="F3420" s="2"/>
      <c r="G3420" s="60">
        <v>260</v>
      </c>
      <c r="H3420" s="72" t="str">
        <f t="shared" si="57"/>
        <v xml:space="preserve"> </v>
      </c>
      <c r="I3420" s="11">
        <v>10.769230769230999</v>
      </c>
      <c r="J3420" s="3">
        <v>88.846153846153996</v>
      </c>
      <c r="K3420" s="8">
        <v>0.384615384615</v>
      </c>
    </row>
    <row r="3421" spans="3:11" ht="24" x14ac:dyDescent="0.2">
      <c r="C3421" s="88" t="s">
        <v>67</v>
      </c>
      <c r="D3421" s="83" t="s">
        <v>17</v>
      </c>
      <c r="E3421" s="6" t="s">
        <v>68</v>
      </c>
      <c r="F3421" s="5"/>
      <c r="G3421" s="59">
        <v>303</v>
      </c>
      <c r="H3421" s="71" t="str">
        <f t="shared" si="57"/>
        <v xml:space="preserve"> </v>
      </c>
      <c r="I3421" s="12">
        <v>4.290429042904</v>
      </c>
      <c r="J3421" s="4">
        <v>94.389438943894007</v>
      </c>
      <c r="K3421" s="13">
        <v>1.3201320132009999</v>
      </c>
    </row>
    <row r="3422" spans="3:11" ht="36" x14ac:dyDescent="0.2">
      <c r="C3422" s="87"/>
      <c r="D3422" s="84"/>
      <c r="E3422" s="1" t="s">
        <v>69</v>
      </c>
      <c r="F3422" s="2"/>
      <c r="G3422" s="60">
        <v>1347</v>
      </c>
      <c r="H3422" s="72" t="str">
        <f t="shared" si="57"/>
        <v xml:space="preserve"> </v>
      </c>
      <c r="I3422" s="11">
        <v>6.3103192279140004</v>
      </c>
      <c r="J3422" s="3">
        <v>92.798812175204006</v>
      </c>
      <c r="K3422" s="8">
        <v>0.89086859688200004</v>
      </c>
    </row>
    <row r="3423" spans="3:11" ht="24" x14ac:dyDescent="0.2">
      <c r="C3423" s="87"/>
      <c r="D3423" s="84"/>
      <c r="E3423" s="1" t="s">
        <v>70</v>
      </c>
      <c r="F3423" s="2"/>
      <c r="G3423" s="60">
        <v>596</v>
      </c>
      <c r="H3423" s="72" t="str">
        <f t="shared" si="57"/>
        <v xml:space="preserve"> </v>
      </c>
      <c r="I3423" s="11">
        <v>8.5570469798659996</v>
      </c>
      <c r="J3423" s="3">
        <v>90.436241610737994</v>
      </c>
      <c r="K3423" s="8">
        <v>1.0067114093959999</v>
      </c>
    </row>
    <row r="3424" spans="3:11" ht="24" x14ac:dyDescent="0.2">
      <c r="C3424" s="87"/>
      <c r="D3424" s="84"/>
      <c r="E3424" s="1" t="s">
        <v>71</v>
      </c>
      <c r="F3424" s="2"/>
      <c r="G3424" s="60">
        <v>181</v>
      </c>
      <c r="H3424" s="72" t="str">
        <f t="shared" si="57"/>
        <v xml:space="preserve"> </v>
      </c>
      <c r="I3424" s="11">
        <v>13.812154696133</v>
      </c>
      <c r="J3424" s="3">
        <v>84.530386740330997</v>
      </c>
      <c r="K3424" s="8">
        <v>1.657458563536</v>
      </c>
    </row>
    <row r="3425" spans="3:11" x14ac:dyDescent="0.2">
      <c r="C3425" s="87"/>
      <c r="D3425" s="84"/>
      <c r="E3425" s="1" t="s">
        <v>32</v>
      </c>
      <c r="F3425" s="2"/>
      <c r="G3425" s="60">
        <v>8</v>
      </c>
      <c r="H3425" s="72" t="str">
        <f t="shared" si="57"/>
        <v>*</v>
      </c>
      <c r="I3425" s="11">
        <v>37.5</v>
      </c>
      <c r="J3425" s="3">
        <v>62.5</v>
      </c>
      <c r="K3425" s="14">
        <v>0</v>
      </c>
    </row>
    <row r="3426" spans="3:11" ht="24" x14ac:dyDescent="0.2">
      <c r="C3426" s="88" t="s">
        <v>72</v>
      </c>
      <c r="D3426" s="83" t="s">
        <v>17</v>
      </c>
      <c r="E3426" s="6" t="s">
        <v>73</v>
      </c>
      <c r="F3426" s="5"/>
      <c r="G3426" s="59">
        <v>52</v>
      </c>
      <c r="H3426" s="71" t="str">
        <f t="shared" si="57"/>
        <v xml:space="preserve"> </v>
      </c>
      <c r="I3426" s="12">
        <v>11.538461538462</v>
      </c>
      <c r="J3426" s="4">
        <v>84.615384615384997</v>
      </c>
      <c r="K3426" s="13">
        <v>3.8461538461539999</v>
      </c>
    </row>
    <row r="3427" spans="3:11" ht="36" x14ac:dyDescent="0.2">
      <c r="C3427" s="87"/>
      <c r="D3427" s="84"/>
      <c r="E3427" s="1" t="s">
        <v>74</v>
      </c>
      <c r="F3427" s="2"/>
      <c r="G3427" s="60">
        <v>186</v>
      </c>
      <c r="H3427" s="72" t="str">
        <f t="shared" si="57"/>
        <v xml:space="preserve"> </v>
      </c>
      <c r="I3427" s="11">
        <v>22.043010752688001</v>
      </c>
      <c r="J3427" s="3">
        <v>76.881720430108004</v>
      </c>
      <c r="K3427" s="8">
        <v>1.0752688172039999</v>
      </c>
    </row>
    <row r="3428" spans="3:11" ht="36" x14ac:dyDescent="0.2">
      <c r="C3428" s="87"/>
      <c r="D3428" s="84"/>
      <c r="E3428" s="1" t="s">
        <v>75</v>
      </c>
      <c r="F3428" s="2"/>
      <c r="G3428" s="60">
        <v>336</v>
      </c>
      <c r="H3428" s="72" t="str">
        <f t="shared" si="57"/>
        <v xml:space="preserve"> </v>
      </c>
      <c r="I3428" s="11">
        <v>10.714285714286</v>
      </c>
      <c r="J3428" s="3">
        <v>88.392857142856997</v>
      </c>
      <c r="K3428" s="8">
        <v>0.89285714285700002</v>
      </c>
    </row>
    <row r="3429" spans="3:11" ht="36" x14ac:dyDescent="0.2">
      <c r="C3429" s="87"/>
      <c r="D3429" s="84"/>
      <c r="E3429" s="1" t="s">
        <v>76</v>
      </c>
      <c r="F3429" s="2"/>
      <c r="G3429" s="60">
        <v>411</v>
      </c>
      <c r="H3429" s="72" t="str">
        <f t="shared" si="57"/>
        <v xml:space="preserve"> </v>
      </c>
      <c r="I3429" s="11">
        <v>7.7858880778590001</v>
      </c>
      <c r="J3429" s="3">
        <v>91.727493917274998</v>
      </c>
      <c r="K3429" s="8">
        <v>0.48661800486599999</v>
      </c>
    </row>
    <row r="3430" spans="3:11" ht="36" x14ac:dyDescent="0.2">
      <c r="C3430" s="87"/>
      <c r="D3430" s="84"/>
      <c r="E3430" s="1" t="s">
        <v>77</v>
      </c>
      <c r="F3430" s="2"/>
      <c r="G3430" s="60">
        <v>425</v>
      </c>
      <c r="H3430" s="72" t="str">
        <f t="shared" si="57"/>
        <v xml:space="preserve"> </v>
      </c>
      <c r="I3430" s="11">
        <v>4.9411764705880001</v>
      </c>
      <c r="J3430" s="3">
        <v>93.411764705882007</v>
      </c>
      <c r="K3430" s="8">
        <v>1.647058823529</v>
      </c>
    </row>
    <row r="3431" spans="3:11" ht="36" x14ac:dyDescent="0.2">
      <c r="C3431" s="87"/>
      <c r="D3431" s="84"/>
      <c r="E3431" s="1" t="s">
        <v>78</v>
      </c>
      <c r="F3431" s="2"/>
      <c r="G3431" s="60">
        <v>328</v>
      </c>
      <c r="H3431" s="72" t="str">
        <f t="shared" si="57"/>
        <v xml:space="preserve"> </v>
      </c>
      <c r="I3431" s="11">
        <v>3.9634146341459999</v>
      </c>
      <c r="J3431" s="3">
        <v>95.731707317073003</v>
      </c>
      <c r="K3431" s="8">
        <v>0.30487804878000002</v>
      </c>
    </row>
    <row r="3432" spans="3:11" ht="36" x14ac:dyDescent="0.2">
      <c r="C3432" s="87"/>
      <c r="D3432" s="84"/>
      <c r="E3432" s="1" t="s">
        <v>79</v>
      </c>
      <c r="F3432" s="2"/>
      <c r="G3432" s="60">
        <v>294</v>
      </c>
      <c r="H3432" s="72" t="str">
        <f t="shared" si="57"/>
        <v xml:space="preserve"> </v>
      </c>
      <c r="I3432" s="11">
        <v>1.0204081632649999</v>
      </c>
      <c r="J3432" s="3">
        <v>98.979591836734997</v>
      </c>
      <c r="K3432" s="14">
        <v>0</v>
      </c>
    </row>
    <row r="3433" spans="3:11" ht="36" x14ac:dyDescent="0.2">
      <c r="C3433" s="87"/>
      <c r="D3433" s="84"/>
      <c r="E3433" s="1" t="s">
        <v>80</v>
      </c>
      <c r="F3433" s="2"/>
      <c r="G3433" s="60">
        <v>194</v>
      </c>
      <c r="H3433" s="72" t="str">
        <f t="shared" si="57"/>
        <v xml:space="preserve"> </v>
      </c>
      <c r="I3433" s="11">
        <v>3.0927835051549999</v>
      </c>
      <c r="J3433" s="3">
        <v>95.360824742267994</v>
      </c>
      <c r="K3433" s="8">
        <v>1.5463917525769999</v>
      </c>
    </row>
    <row r="3434" spans="3:11" ht="36" x14ac:dyDescent="0.2">
      <c r="C3434" s="87"/>
      <c r="D3434" s="84"/>
      <c r="E3434" s="1" t="s">
        <v>81</v>
      </c>
      <c r="F3434" s="2"/>
      <c r="G3434" s="60">
        <v>50</v>
      </c>
      <c r="H3434" s="72" t="str">
        <f t="shared" si="57"/>
        <v xml:space="preserve"> </v>
      </c>
      <c r="I3434" s="11">
        <v>2</v>
      </c>
      <c r="J3434" s="3">
        <v>98</v>
      </c>
      <c r="K3434" s="14">
        <v>0</v>
      </c>
    </row>
    <row r="3435" spans="3:11" ht="24" x14ac:dyDescent="0.2">
      <c r="C3435" s="87"/>
      <c r="D3435" s="84"/>
      <c r="E3435" s="1" t="s">
        <v>82</v>
      </c>
      <c r="F3435" s="2"/>
      <c r="G3435" s="60">
        <v>48</v>
      </c>
      <c r="H3435" s="72" t="str">
        <f t="shared" si="57"/>
        <v>*</v>
      </c>
      <c r="I3435" s="11">
        <v>2.083333333333</v>
      </c>
      <c r="J3435" s="3">
        <v>97.916666666666998</v>
      </c>
      <c r="K3435" s="14">
        <v>0</v>
      </c>
    </row>
    <row r="3436" spans="3:11" x14ac:dyDescent="0.2">
      <c r="C3436" s="87"/>
      <c r="D3436" s="84"/>
      <c r="E3436" s="1" t="s">
        <v>83</v>
      </c>
      <c r="F3436" s="2"/>
      <c r="G3436" s="60">
        <v>46</v>
      </c>
      <c r="H3436" s="72" t="str">
        <f t="shared" si="57"/>
        <v>*</v>
      </c>
      <c r="I3436" s="11">
        <v>15.217391304348</v>
      </c>
      <c r="J3436" s="3">
        <v>82.608695652174006</v>
      </c>
      <c r="K3436" s="8">
        <v>2.1739130434780001</v>
      </c>
    </row>
    <row r="3437" spans="3:11" x14ac:dyDescent="0.2">
      <c r="C3437" s="87"/>
      <c r="D3437" s="84"/>
      <c r="E3437" s="1" t="s">
        <v>32</v>
      </c>
      <c r="F3437" s="2"/>
      <c r="G3437" s="60">
        <v>65</v>
      </c>
      <c r="H3437" s="72" t="str">
        <f t="shared" si="57"/>
        <v xml:space="preserve"> </v>
      </c>
      <c r="I3437" s="11">
        <v>15.384615384615</v>
      </c>
      <c r="J3437" s="3">
        <v>78.461538461537998</v>
      </c>
      <c r="K3437" s="8">
        <v>6.1538461538459996</v>
      </c>
    </row>
    <row r="3438" spans="3:11" x14ac:dyDescent="0.2">
      <c r="C3438" s="88" t="s">
        <v>84</v>
      </c>
      <c r="D3438" s="83" t="s">
        <v>17</v>
      </c>
      <c r="E3438" s="6" t="s">
        <v>85</v>
      </c>
      <c r="F3438" s="5"/>
      <c r="G3438" s="59">
        <v>315</v>
      </c>
      <c r="H3438" s="71" t="str">
        <f t="shared" si="57"/>
        <v xml:space="preserve"> </v>
      </c>
      <c r="I3438" s="12">
        <v>2.2222222222219998</v>
      </c>
      <c r="J3438" s="4">
        <v>97.460317460317</v>
      </c>
      <c r="K3438" s="13">
        <v>0.31746031745999997</v>
      </c>
    </row>
    <row r="3439" spans="3:11" x14ac:dyDescent="0.2">
      <c r="C3439" s="87"/>
      <c r="D3439" s="84"/>
      <c r="E3439" s="1" t="s">
        <v>86</v>
      </c>
      <c r="F3439" s="2"/>
      <c r="G3439" s="60">
        <v>493</v>
      </c>
      <c r="H3439" s="72" t="str">
        <f t="shared" si="57"/>
        <v xml:space="preserve"> </v>
      </c>
      <c r="I3439" s="11">
        <v>0.81135902636900004</v>
      </c>
      <c r="J3439" s="3">
        <v>98.174442190668998</v>
      </c>
      <c r="K3439" s="8">
        <v>1.014198782961</v>
      </c>
    </row>
    <row r="3440" spans="3:11" x14ac:dyDescent="0.2">
      <c r="C3440" s="87"/>
      <c r="D3440" s="84"/>
      <c r="E3440" s="1" t="s">
        <v>87</v>
      </c>
      <c r="F3440" s="2"/>
      <c r="G3440" s="60">
        <v>981</v>
      </c>
      <c r="H3440" s="72" t="str">
        <f t="shared" si="57"/>
        <v xml:space="preserve"> </v>
      </c>
      <c r="I3440" s="11">
        <v>3.669724770642</v>
      </c>
      <c r="J3440" s="3">
        <v>95.514780835881993</v>
      </c>
      <c r="K3440" s="8">
        <v>0.81549439347599995</v>
      </c>
    </row>
    <row r="3441" spans="2:11" x14ac:dyDescent="0.2">
      <c r="C3441" s="87"/>
      <c r="D3441" s="84"/>
      <c r="E3441" s="1" t="s">
        <v>88</v>
      </c>
      <c r="F3441" s="2"/>
      <c r="G3441" s="60">
        <v>525</v>
      </c>
      <c r="H3441" s="72" t="str">
        <f t="shared" si="57"/>
        <v xml:space="preserve"> </v>
      </c>
      <c r="I3441" s="11">
        <v>13.714285714286</v>
      </c>
      <c r="J3441" s="3">
        <v>84.571428571428996</v>
      </c>
      <c r="K3441" s="8">
        <v>1.714285714286</v>
      </c>
    </row>
    <row r="3442" spans="2:11" x14ac:dyDescent="0.2">
      <c r="C3442" s="87"/>
      <c r="D3442" s="84"/>
      <c r="E3442" s="1" t="s">
        <v>89</v>
      </c>
      <c r="F3442" s="2"/>
      <c r="G3442" s="60">
        <v>113</v>
      </c>
      <c r="H3442" s="72" t="str">
        <f t="shared" si="57"/>
        <v xml:space="preserve"> </v>
      </c>
      <c r="I3442" s="11">
        <v>48.672566371681</v>
      </c>
      <c r="J3442" s="3">
        <v>49.557522123894003</v>
      </c>
      <c r="K3442" s="8">
        <v>1.769911504425</v>
      </c>
    </row>
    <row r="3443" spans="2:11" x14ac:dyDescent="0.2">
      <c r="C3443" s="87"/>
      <c r="D3443" s="84"/>
      <c r="E3443" s="1" t="s">
        <v>32</v>
      </c>
      <c r="F3443" s="2"/>
      <c r="G3443" s="60">
        <v>8</v>
      </c>
      <c r="H3443" s="72" t="str">
        <f t="shared" si="57"/>
        <v>*</v>
      </c>
      <c r="I3443" s="11">
        <v>37.5</v>
      </c>
      <c r="J3443" s="3">
        <v>62.5</v>
      </c>
      <c r="K3443" s="14">
        <v>0</v>
      </c>
    </row>
    <row r="3444" spans="2:11" ht="24" x14ac:dyDescent="0.2">
      <c r="C3444" s="88" t="s">
        <v>90</v>
      </c>
      <c r="D3444" s="83" t="s">
        <v>17</v>
      </c>
      <c r="E3444" s="6" t="s">
        <v>91</v>
      </c>
      <c r="F3444" s="5"/>
      <c r="G3444" s="59">
        <v>608</v>
      </c>
      <c r="H3444" s="71" t="str">
        <f t="shared" si="57"/>
        <v xml:space="preserve"> </v>
      </c>
      <c r="I3444" s="12">
        <v>7.5657894736840001</v>
      </c>
      <c r="J3444" s="4">
        <v>91.776315789473998</v>
      </c>
      <c r="K3444" s="13">
        <v>0.65789473684199995</v>
      </c>
    </row>
    <row r="3445" spans="2:11" ht="24" x14ac:dyDescent="0.2">
      <c r="C3445" s="87"/>
      <c r="D3445" s="84"/>
      <c r="E3445" s="1" t="s">
        <v>92</v>
      </c>
      <c r="F3445" s="2"/>
      <c r="G3445" s="60">
        <v>1036</v>
      </c>
      <c r="H3445" s="72" t="str">
        <f t="shared" si="57"/>
        <v xml:space="preserve"> </v>
      </c>
      <c r="I3445" s="11">
        <v>7.4324324324319999</v>
      </c>
      <c r="J3445" s="3">
        <v>91.312741312740997</v>
      </c>
      <c r="K3445" s="8">
        <v>1.2548262548260001</v>
      </c>
    </row>
    <row r="3446" spans="2:11" ht="24" x14ac:dyDescent="0.2">
      <c r="C3446" s="87"/>
      <c r="D3446" s="84"/>
      <c r="E3446" s="1" t="s">
        <v>93</v>
      </c>
      <c r="F3446" s="2"/>
      <c r="G3446" s="60">
        <v>567</v>
      </c>
      <c r="H3446" s="72" t="str">
        <f t="shared" si="57"/>
        <v xml:space="preserve"> </v>
      </c>
      <c r="I3446" s="11">
        <v>6.8783068783069998</v>
      </c>
      <c r="J3446" s="3">
        <v>92.239858906525996</v>
      </c>
      <c r="K3446" s="8">
        <v>0.88183421516799998</v>
      </c>
    </row>
    <row r="3447" spans="2:11" x14ac:dyDescent="0.2">
      <c r="C3447" s="87"/>
      <c r="D3447" s="84"/>
      <c r="E3447" s="1" t="s">
        <v>94</v>
      </c>
      <c r="F3447" s="2"/>
      <c r="G3447" s="60">
        <v>224</v>
      </c>
      <c r="H3447" s="72" t="str">
        <f t="shared" si="57"/>
        <v xml:space="preserve"> </v>
      </c>
      <c r="I3447" s="11">
        <v>6.6964285714290002</v>
      </c>
      <c r="J3447" s="3">
        <v>91.964285714286007</v>
      </c>
      <c r="K3447" s="8">
        <v>1.339285714286</v>
      </c>
    </row>
    <row r="3448" spans="2:11" x14ac:dyDescent="0.2">
      <c r="C3448" s="88" t="s">
        <v>95</v>
      </c>
      <c r="D3448" s="83" t="s">
        <v>17</v>
      </c>
      <c r="E3448" s="6" t="s">
        <v>96</v>
      </c>
      <c r="F3448" s="5"/>
      <c r="G3448" s="59">
        <v>308</v>
      </c>
      <c r="H3448" s="71" t="str">
        <f t="shared" si="57"/>
        <v xml:space="preserve"> </v>
      </c>
      <c r="I3448" s="12">
        <v>7.1428571428570002</v>
      </c>
      <c r="J3448" s="4">
        <v>91.883116883116998</v>
      </c>
      <c r="K3448" s="13">
        <v>0.974025974026</v>
      </c>
    </row>
    <row r="3449" spans="2:11" x14ac:dyDescent="0.2">
      <c r="C3449" s="89"/>
      <c r="D3449" s="84"/>
      <c r="E3449" s="1" t="s">
        <v>97</v>
      </c>
      <c r="F3449" s="2"/>
      <c r="G3449" s="60">
        <v>728</v>
      </c>
      <c r="H3449" s="72" t="str">
        <f t="shared" si="57"/>
        <v xml:space="preserve"> </v>
      </c>
      <c r="I3449" s="11">
        <v>6.7307692307689999</v>
      </c>
      <c r="J3449" s="3">
        <v>92.307692307691994</v>
      </c>
      <c r="K3449" s="8">
        <v>0.96153846153800004</v>
      </c>
    </row>
    <row r="3450" spans="2:11" ht="24" x14ac:dyDescent="0.2">
      <c r="C3450" s="89"/>
      <c r="D3450" s="84"/>
      <c r="E3450" s="1" t="s">
        <v>98</v>
      </c>
      <c r="F3450" s="2"/>
      <c r="G3450" s="60">
        <v>474</v>
      </c>
      <c r="H3450" s="72" t="str">
        <f t="shared" si="57"/>
        <v xml:space="preserve"> </v>
      </c>
      <c r="I3450" s="11">
        <v>7.1729957805910001</v>
      </c>
      <c r="J3450" s="3">
        <v>92.405063291139001</v>
      </c>
      <c r="K3450" s="8">
        <v>0.42194092827000002</v>
      </c>
    </row>
    <row r="3451" spans="2:11" x14ac:dyDescent="0.2">
      <c r="C3451" s="89"/>
      <c r="D3451" s="84"/>
      <c r="E3451" s="1" t="s">
        <v>99</v>
      </c>
      <c r="F3451" s="2"/>
      <c r="G3451" s="60">
        <v>402</v>
      </c>
      <c r="H3451" s="72" t="str">
        <f t="shared" si="57"/>
        <v xml:space="preserve"> </v>
      </c>
      <c r="I3451" s="11">
        <v>9.9502487562190005</v>
      </c>
      <c r="J3451" s="3">
        <v>89.054726368158995</v>
      </c>
      <c r="K3451" s="8">
        <v>0.99502487562200004</v>
      </c>
    </row>
    <row r="3452" spans="2:11" x14ac:dyDescent="0.2">
      <c r="C3452" s="89"/>
      <c r="D3452" s="84"/>
      <c r="E3452" s="1" t="s">
        <v>100</v>
      </c>
      <c r="F3452" s="2"/>
      <c r="G3452" s="60">
        <v>231</v>
      </c>
      <c r="H3452" s="72" t="str">
        <f t="shared" si="57"/>
        <v xml:space="preserve"> </v>
      </c>
      <c r="I3452" s="11">
        <v>6.0606060606060002</v>
      </c>
      <c r="J3452" s="3">
        <v>90.909090909091006</v>
      </c>
      <c r="K3452" s="8">
        <v>3.0303030303030001</v>
      </c>
    </row>
    <row r="3453" spans="2:11" x14ac:dyDescent="0.2">
      <c r="C3453" s="90"/>
      <c r="D3453" s="85"/>
      <c r="E3453" s="29" t="s">
        <v>101</v>
      </c>
      <c r="F3453" s="28"/>
      <c r="G3453" s="61">
        <v>292</v>
      </c>
      <c r="H3453" s="73" t="str">
        <f t="shared" si="57"/>
        <v xml:space="preserve"> </v>
      </c>
      <c r="I3453" s="35">
        <v>6.1643835616439997</v>
      </c>
      <c r="J3453" s="16">
        <v>93.150684931507001</v>
      </c>
      <c r="K3453" s="36">
        <v>0.68493150684899995</v>
      </c>
    </row>
    <row r="3454" spans="2:11" x14ac:dyDescent="0.2">
      <c r="G3454" s="62"/>
      <c r="H3454" s="74"/>
    </row>
    <row r="3455" spans="2:11" x14ac:dyDescent="0.2">
      <c r="B3455" s="25" t="str">
        <f xml:space="preserve"> HYPERLINK("#'目次'!B36", "[30]")</f>
        <v>[30]</v>
      </c>
      <c r="C3455" s="17" t="s">
        <v>259</v>
      </c>
      <c r="G3455" s="62"/>
      <c r="H3455" s="74"/>
    </row>
    <row r="3456" spans="2:11" x14ac:dyDescent="0.2">
      <c r="G3456" s="62"/>
      <c r="H3456" s="74"/>
    </row>
    <row r="3457" spans="3:22" x14ac:dyDescent="0.2">
      <c r="G3457" s="62"/>
      <c r="H3457" s="74"/>
    </row>
    <row r="3458" spans="3:22" x14ac:dyDescent="0.2">
      <c r="C3458" s="17" t="s">
        <v>12</v>
      </c>
      <c r="G3458" s="62"/>
      <c r="H3458" s="74"/>
    </row>
    <row r="3459" spans="3:22" ht="72" x14ac:dyDescent="0.2">
      <c r="C3459" s="91"/>
      <c r="D3459" s="92"/>
      <c r="E3459" s="92"/>
      <c r="F3459" s="92"/>
      <c r="G3459" s="56" t="s">
        <v>13</v>
      </c>
      <c r="H3459" s="68"/>
      <c r="I3459" s="22" t="s">
        <v>260</v>
      </c>
      <c r="J3459" s="10" t="s">
        <v>261</v>
      </c>
      <c r="K3459" s="10" t="s">
        <v>262</v>
      </c>
      <c r="L3459" s="10" t="s">
        <v>263</v>
      </c>
      <c r="M3459" s="10" t="s">
        <v>264</v>
      </c>
      <c r="N3459" s="10" t="s">
        <v>265</v>
      </c>
      <c r="O3459" s="10" t="s">
        <v>266</v>
      </c>
      <c r="P3459" s="10" t="s">
        <v>267</v>
      </c>
      <c r="Q3459" s="10" t="s">
        <v>268</v>
      </c>
      <c r="R3459" s="10" t="s">
        <v>269</v>
      </c>
      <c r="S3459" s="10" t="s">
        <v>270</v>
      </c>
      <c r="T3459" s="10" t="s">
        <v>46</v>
      </c>
      <c r="U3459" s="10" t="s">
        <v>271</v>
      </c>
      <c r="V3459" s="23" t="s">
        <v>32</v>
      </c>
    </row>
    <row r="3460" spans="3:22" x14ac:dyDescent="0.2">
      <c r="C3460" s="93"/>
      <c r="D3460" s="94"/>
      <c r="E3460" s="94"/>
      <c r="F3460" s="94"/>
      <c r="G3460" s="57"/>
      <c r="H3460" s="69"/>
      <c r="I3460" s="26"/>
      <c r="J3460" s="9"/>
      <c r="K3460" s="9"/>
      <c r="L3460" s="9"/>
      <c r="M3460" s="9"/>
      <c r="N3460" s="9"/>
      <c r="O3460" s="9"/>
      <c r="P3460" s="9"/>
      <c r="Q3460" s="9"/>
      <c r="R3460" s="9"/>
      <c r="S3460" s="9"/>
      <c r="T3460" s="9"/>
      <c r="U3460" s="9"/>
      <c r="V3460" s="24"/>
    </row>
    <row r="3461" spans="3:22" x14ac:dyDescent="0.2">
      <c r="C3461" s="31"/>
      <c r="D3461" s="33"/>
      <c r="E3461" s="32" t="s">
        <v>13</v>
      </c>
      <c r="F3461" s="30"/>
      <c r="G3461" s="58">
        <v>2435</v>
      </c>
      <c r="H3461" s="70" t="str">
        <f t="shared" ref="H3461:H3524" si="58">IF(G3461&lt;49,"*"," ")</f>
        <v xml:space="preserve"> </v>
      </c>
      <c r="I3461" s="15">
        <v>51.540041067761997</v>
      </c>
      <c r="J3461" s="15">
        <v>70.225872689938001</v>
      </c>
      <c r="K3461" s="15">
        <v>55.154004106776</v>
      </c>
      <c r="L3461" s="15">
        <v>42.053388090349003</v>
      </c>
      <c r="M3461" s="15">
        <v>40.287474332648998</v>
      </c>
      <c r="N3461" s="15">
        <v>42.258726899384001</v>
      </c>
      <c r="O3461" s="15">
        <v>70.349075975359</v>
      </c>
      <c r="P3461" s="15">
        <v>26.365503080082</v>
      </c>
      <c r="Q3461" s="15">
        <v>53.511293634497001</v>
      </c>
      <c r="R3461" s="15">
        <v>11.909650924025</v>
      </c>
      <c r="S3461" s="15">
        <v>33.798767967145999</v>
      </c>
      <c r="T3461" s="15">
        <v>0.49281314168399998</v>
      </c>
      <c r="U3461" s="15">
        <v>3.9425051334700001</v>
      </c>
      <c r="V3461" s="34">
        <v>0.69815195071900005</v>
      </c>
    </row>
    <row r="3462" spans="3:22" x14ac:dyDescent="0.2">
      <c r="C3462" s="86" t="s">
        <v>16</v>
      </c>
      <c r="D3462" s="83" t="s">
        <v>17</v>
      </c>
      <c r="E3462" s="6" t="s">
        <v>14</v>
      </c>
      <c r="F3462" s="5"/>
      <c r="G3462" s="59">
        <v>1188</v>
      </c>
      <c r="H3462" s="71" t="str">
        <f t="shared" si="58"/>
        <v xml:space="preserve"> </v>
      </c>
      <c r="I3462" s="12">
        <v>39.73063973064</v>
      </c>
      <c r="J3462" s="4">
        <v>61.700336700336997</v>
      </c>
      <c r="K3462" s="4">
        <v>50.757575757575999</v>
      </c>
      <c r="L3462" s="4">
        <v>35.606060606061</v>
      </c>
      <c r="M3462" s="4">
        <v>34.006734006734</v>
      </c>
      <c r="N3462" s="4">
        <v>39.73063973064</v>
      </c>
      <c r="O3462" s="4">
        <v>68.350168350168005</v>
      </c>
      <c r="P3462" s="4">
        <v>31.818181818182001</v>
      </c>
      <c r="Q3462" s="4">
        <v>34.427609427608999</v>
      </c>
      <c r="R3462" s="4">
        <v>14.225589225588999</v>
      </c>
      <c r="S3462" s="4">
        <v>33.670033670034002</v>
      </c>
      <c r="T3462" s="4">
        <v>0.58922558922599999</v>
      </c>
      <c r="U3462" s="4">
        <v>4.5454545454549997</v>
      </c>
      <c r="V3462" s="13">
        <v>0.67340067340099996</v>
      </c>
    </row>
    <row r="3463" spans="3:22" x14ac:dyDescent="0.2">
      <c r="C3463" s="87"/>
      <c r="D3463" s="84"/>
      <c r="E3463" s="1" t="s">
        <v>15</v>
      </c>
      <c r="F3463" s="2"/>
      <c r="G3463" s="60">
        <v>1247</v>
      </c>
      <c r="H3463" s="72" t="str">
        <f t="shared" si="58"/>
        <v xml:space="preserve"> </v>
      </c>
      <c r="I3463" s="11">
        <v>62.790697674419</v>
      </c>
      <c r="J3463" s="3">
        <v>78.348035284682993</v>
      </c>
      <c r="K3463" s="3">
        <v>59.342421812349997</v>
      </c>
      <c r="L3463" s="3">
        <v>48.195669607056999</v>
      </c>
      <c r="M3463" s="3">
        <v>46.271050521250999</v>
      </c>
      <c r="N3463" s="3">
        <v>44.667201283079002</v>
      </c>
      <c r="O3463" s="3">
        <v>72.253408179630995</v>
      </c>
      <c r="P3463" s="3">
        <v>21.170809943864999</v>
      </c>
      <c r="Q3463" s="3">
        <v>71.692060946270999</v>
      </c>
      <c r="R3463" s="3">
        <v>9.7032878909380003</v>
      </c>
      <c r="S3463" s="3">
        <v>33.921411387329997</v>
      </c>
      <c r="T3463" s="3">
        <v>0.400962309543</v>
      </c>
      <c r="U3463" s="3">
        <v>3.3680834001600002</v>
      </c>
      <c r="V3463" s="8">
        <v>0.72173215717700001</v>
      </c>
    </row>
    <row r="3464" spans="3:22" x14ac:dyDescent="0.2">
      <c r="C3464" s="88" t="s">
        <v>18</v>
      </c>
      <c r="D3464" s="88" t="s">
        <v>19</v>
      </c>
      <c r="E3464" s="6" t="s">
        <v>20</v>
      </c>
      <c r="F3464" s="5"/>
      <c r="G3464" s="59">
        <v>386</v>
      </c>
      <c r="H3464" s="71" t="str">
        <f t="shared" si="58"/>
        <v xml:space="preserve"> </v>
      </c>
      <c r="I3464" s="12">
        <v>45.077720207254004</v>
      </c>
      <c r="J3464" s="4">
        <v>71.761658031088004</v>
      </c>
      <c r="K3464" s="4">
        <v>52.072538860103997</v>
      </c>
      <c r="L3464" s="4">
        <v>37.823834196890999</v>
      </c>
      <c r="M3464" s="4">
        <v>32.642487046631999</v>
      </c>
      <c r="N3464" s="4">
        <v>29.792746113989999</v>
      </c>
      <c r="O3464" s="4">
        <v>63.989637305698999</v>
      </c>
      <c r="P3464" s="4">
        <v>55.699481865285001</v>
      </c>
      <c r="Q3464" s="4">
        <v>47.150259067358</v>
      </c>
      <c r="R3464" s="4">
        <v>8.8082901554399999</v>
      </c>
      <c r="S3464" s="4">
        <v>32.383419689119002</v>
      </c>
      <c r="T3464" s="4">
        <v>0.25906735751299997</v>
      </c>
      <c r="U3464" s="4">
        <v>4.1450777202070004</v>
      </c>
      <c r="V3464" s="27">
        <v>0</v>
      </c>
    </row>
    <row r="3465" spans="3:22" x14ac:dyDescent="0.2">
      <c r="C3465" s="87"/>
      <c r="D3465" s="89"/>
      <c r="E3465" s="1" t="s">
        <v>21</v>
      </c>
      <c r="F3465" s="2"/>
      <c r="G3465" s="60">
        <v>484</v>
      </c>
      <c r="H3465" s="72" t="str">
        <f t="shared" si="58"/>
        <v xml:space="preserve"> </v>
      </c>
      <c r="I3465" s="11">
        <v>51.033057851240002</v>
      </c>
      <c r="J3465" s="3">
        <v>70.867768595040999</v>
      </c>
      <c r="K3465" s="3">
        <v>55.991735537190003</v>
      </c>
      <c r="L3465" s="3">
        <v>37.396694214876</v>
      </c>
      <c r="M3465" s="3">
        <v>39.049586776859996</v>
      </c>
      <c r="N3465" s="3">
        <v>40.082644628098997</v>
      </c>
      <c r="O3465" s="3">
        <v>67.768595041322001</v>
      </c>
      <c r="P3465" s="3">
        <v>36.363636363635997</v>
      </c>
      <c r="Q3465" s="3">
        <v>51.446280991736003</v>
      </c>
      <c r="R3465" s="3">
        <v>11.776859504132</v>
      </c>
      <c r="S3465" s="3">
        <v>35.330578512396997</v>
      </c>
      <c r="T3465" s="3">
        <v>0.61983471074399998</v>
      </c>
      <c r="U3465" s="3">
        <v>3.719008264463</v>
      </c>
      <c r="V3465" s="8">
        <v>0.41322314049600001</v>
      </c>
    </row>
    <row r="3466" spans="3:22" x14ac:dyDescent="0.2">
      <c r="C3466" s="87"/>
      <c r="D3466" s="89"/>
      <c r="E3466" s="1" t="s">
        <v>22</v>
      </c>
      <c r="F3466" s="2"/>
      <c r="G3466" s="60">
        <v>626</v>
      </c>
      <c r="H3466" s="72" t="str">
        <f t="shared" si="58"/>
        <v xml:space="preserve"> </v>
      </c>
      <c r="I3466" s="11">
        <v>52.715654952077003</v>
      </c>
      <c r="J3466" s="3">
        <v>71.246006389775999</v>
      </c>
      <c r="K3466" s="3">
        <v>57.348242811501997</v>
      </c>
      <c r="L3466" s="3">
        <v>43.290734824281003</v>
      </c>
      <c r="M3466" s="3">
        <v>42.012779552715998</v>
      </c>
      <c r="N3466" s="3">
        <v>44.568690095847003</v>
      </c>
      <c r="O3466" s="3">
        <v>75.399361022364005</v>
      </c>
      <c r="P3466" s="3">
        <v>20.766773162939</v>
      </c>
      <c r="Q3466" s="3">
        <v>55.111821086261997</v>
      </c>
      <c r="R3466" s="3">
        <v>13.738019169329</v>
      </c>
      <c r="S3466" s="3">
        <v>36.581469648561999</v>
      </c>
      <c r="T3466" s="3">
        <v>0.47923322683699998</v>
      </c>
      <c r="U3466" s="3">
        <v>2.23642172524</v>
      </c>
      <c r="V3466" s="8">
        <v>0.79872204472800001</v>
      </c>
    </row>
    <row r="3467" spans="3:22" x14ac:dyDescent="0.2">
      <c r="C3467" s="87"/>
      <c r="D3467" s="89"/>
      <c r="E3467" s="1" t="s">
        <v>23</v>
      </c>
      <c r="F3467" s="2"/>
      <c r="G3467" s="60">
        <v>400</v>
      </c>
      <c r="H3467" s="72" t="str">
        <f t="shared" si="58"/>
        <v xml:space="preserve"> </v>
      </c>
      <c r="I3467" s="11">
        <v>55</v>
      </c>
      <c r="J3467" s="3">
        <v>72</v>
      </c>
      <c r="K3467" s="3">
        <v>58.25</v>
      </c>
      <c r="L3467" s="3">
        <v>46.75</v>
      </c>
      <c r="M3467" s="3">
        <v>44.25</v>
      </c>
      <c r="N3467" s="3">
        <v>50</v>
      </c>
      <c r="O3467" s="3">
        <v>73</v>
      </c>
      <c r="P3467" s="3">
        <v>16.5</v>
      </c>
      <c r="Q3467" s="3">
        <v>61</v>
      </c>
      <c r="R3467" s="3">
        <v>13.25</v>
      </c>
      <c r="S3467" s="3">
        <v>39</v>
      </c>
      <c r="T3467" s="7">
        <v>0</v>
      </c>
      <c r="U3467" s="3">
        <v>2.5</v>
      </c>
      <c r="V3467" s="8">
        <v>0.5</v>
      </c>
    </row>
    <row r="3468" spans="3:22" x14ac:dyDescent="0.2">
      <c r="C3468" s="87"/>
      <c r="D3468" s="89"/>
      <c r="E3468" s="1" t="s">
        <v>24</v>
      </c>
      <c r="F3468" s="2"/>
      <c r="G3468" s="60">
        <v>539</v>
      </c>
      <c r="H3468" s="72" t="str">
        <f t="shared" si="58"/>
        <v xml:space="preserve"> </v>
      </c>
      <c r="I3468" s="11">
        <v>52.690166975880999</v>
      </c>
      <c r="J3468" s="3">
        <v>66.048237476809007</v>
      </c>
      <c r="K3468" s="3">
        <v>51.762523191094999</v>
      </c>
      <c r="L3468" s="3">
        <v>44.341372912800999</v>
      </c>
      <c r="M3468" s="3">
        <v>41.929499072356002</v>
      </c>
      <c r="N3468" s="3">
        <v>44.712430426715997</v>
      </c>
      <c r="O3468" s="3">
        <v>69.387755102040998</v>
      </c>
      <c r="P3468" s="3">
        <v>10.204081632653001</v>
      </c>
      <c r="Q3468" s="3">
        <v>52.504638218924001</v>
      </c>
      <c r="R3468" s="3">
        <v>11.13172541744</v>
      </c>
      <c r="S3468" s="3">
        <v>26.345083487941</v>
      </c>
      <c r="T3468" s="3">
        <v>0.92764378478700005</v>
      </c>
      <c r="U3468" s="3">
        <v>7.0500927643780003</v>
      </c>
      <c r="V3468" s="8">
        <v>1.484230055659</v>
      </c>
    </row>
    <row r="3469" spans="3:22" x14ac:dyDescent="0.2">
      <c r="C3469" s="87"/>
      <c r="D3469" s="89"/>
      <c r="E3469" s="1" t="s">
        <v>25</v>
      </c>
      <c r="F3469" s="2"/>
      <c r="G3469" s="60">
        <v>2049</v>
      </c>
      <c r="H3469" s="72" t="str">
        <f t="shared" si="58"/>
        <v xml:space="preserve"> </v>
      </c>
      <c r="I3469" s="11">
        <v>52.757442654953998</v>
      </c>
      <c r="J3469" s="3">
        <v>69.936554416788994</v>
      </c>
      <c r="K3469" s="3">
        <v>55.734504636407998</v>
      </c>
      <c r="L3469" s="3">
        <v>42.850170815032001</v>
      </c>
      <c r="M3469" s="3">
        <v>41.727672035139001</v>
      </c>
      <c r="N3469" s="3">
        <v>44.607125427038</v>
      </c>
      <c r="O3469" s="3">
        <v>71.547096144460994</v>
      </c>
      <c r="P3469" s="3">
        <v>20.839433870181001</v>
      </c>
      <c r="Q3469" s="3">
        <v>54.709614446071001</v>
      </c>
      <c r="R3469" s="3">
        <v>12.493899463152999</v>
      </c>
      <c r="S3469" s="3">
        <v>34.065397755002003</v>
      </c>
      <c r="T3469" s="3">
        <v>0.536847242557</v>
      </c>
      <c r="U3469" s="3">
        <v>3.9043435822350001</v>
      </c>
      <c r="V3469" s="8">
        <v>0.82967301122500003</v>
      </c>
    </row>
    <row r="3470" spans="3:22" x14ac:dyDescent="0.2">
      <c r="C3470" s="87"/>
      <c r="D3470" s="89"/>
      <c r="E3470" s="1" t="s">
        <v>26</v>
      </c>
      <c r="F3470" s="2"/>
      <c r="G3470" s="60">
        <v>939</v>
      </c>
      <c r="H3470" s="72" t="str">
        <f t="shared" si="58"/>
        <v xml:space="preserve"> </v>
      </c>
      <c r="I3470" s="11">
        <v>53.674121405751002</v>
      </c>
      <c r="J3470" s="3">
        <v>68.583599574014997</v>
      </c>
      <c r="K3470" s="3">
        <v>54.526091586794003</v>
      </c>
      <c r="L3470" s="3">
        <v>45.367412140574999</v>
      </c>
      <c r="M3470" s="3">
        <v>42.917997870074998</v>
      </c>
      <c r="N3470" s="3">
        <v>46.964856230031998</v>
      </c>
      <c r="O3470" s="3">
        <v>70.926517571885</v>
      </c>
      <c r="P3470" s="3">
        <v>12.886048988284999</v>
      </c>
      <c r="Q3470" s="3">
        <v>56.123535676251002</v>
      </c>
      <c r="R3470" s="3">
        <v>12.034078807242</v>
      </c>
      <c r="S3470" s="3">
        <v>31.735889243875999</v>
      </c>
      <c r="T3470" s="3">
        <v>0.53248136315200001</v>
      </c>
      <c r="U3470" s="3">
        <v>5.1118210862620002</v>
      </c>
      <c r="V3470" s="8">
        <v>1.0649627263050001</v>
      </c>
    </row>
    <row r="3471" spans="3:22" x14ac:dyDescent="0.2">
      <c r="C3471" s="87"/>
      <c r="D3471" s="88" t="s">
        <v>14</v>
      </c>
      <c r="E3471" s="6" t="s">
        <v>20</v>
      </c>
      <c r="F3471" s="5"/>
      <c r="G3471" s="59">
        <v>204</v>
      </c>
      <c r="H3471" s="71" t="str">
        <f t="shared" si="58"/>
        <v xml:space="preserve"> </v>
      </c>
      <c r="I3471" s="12">
        <v>32.352941176470999</v>
      </c>
      <c r="J3471" s="4">
        <v>61.274509803922001</v>
      </c>
      <c r="K3471" s="4">
        <v>42.156862745098003</v>
      </c>
      <c r="L3471" s="4">
        <v>32.352941176470999</v>
      </c>
      <c r="M3471" s="4">
        <v>27.450980392157</v>
      </c>
      <c r="N3471" s="4">
        <v>26.960784313725</v>
      </c>
      <c r="O3471" s="4">
        <v>60.294117647058997</v>
      </c>
      <c r="P3471" s="4">
        <v>61.274509803922001</v>
      </c>
      <c r="Q3471" s="4">
        <v>26.470588235293999</v>
      </c>
      <c r="R3471" s="4">
        <v>9.3137254901959992</v>
      </c>
      <c r="S3471" s="4">
        <v>29.411764705882</v>
      </c>
      <c r="T3471" s="4">
        <v>0.49019607843099999</v>
      </c>
      <c r="U3471" s="4">
        <v>5.8823529411760003</v>
      </c>
      <c r="V3471" s="27">
        <v>0</v>
      </c>
    </row>
    <row r="3472" spans="3:22" x14ac:dyDescent="0.2">
      <c r="C3472" s="87"/>
      <c r="D3472" s="89"/>
      <c r="E3472" s="1" t="s">
        <v>21</v>
      </c>
      <c r="F3472" s="2"/>
      <c r="G3472" s="60">
        <v>254</v>
      </c>
      <c r="H3472" s="72" t="str">
        <f t="shared" si="58"/>
        <v xml:space="preserve"> </v>
      </c>
      <c r="I3472" s="11">
        <v>38.582677165353999</v>
      </c>
      <c r="J3472" s="3">
        <v>62.992125984251999</v>
      </c>
      <c r="K3472" s="3">
        <v>51.574803149605998</v>
      </c>
      <c r="L3472" s="3">
        <v>29.921259842520001</v>
      </c>
      <c r="M3472" s="3">
        <v>32.283464566928998</v>
      </c>
      <c r="N3472" s="3">
        <v>39.370078740156998</v>
      </c>
      <c r="O3472" s="3">
        <v>66.929133858268003</v>
      </c>
      <c r="P3472" s="3">
        <v>43.307086614173002</v>
      </c>
      <c r="Q3472" s="3">
        <v>32.677165354331002</v>
      </c>
      <c r="R3472" s="3">
        <v>12.992125984252</v>
      </c>
      <c r="S3472" s="3">
        <v>36.614173228345997</v>
      </c>
      <c r="T3472" s="3">
        <v>1.1811023622050001</v>
      </c>
      <c r="U3472" s="3">
        <v>4.7244094488190003</v>
      </c>
      <c r="V3472" s="8">
        <v>0.39370078740199999</v>
      </c>
    </row>
    <row r="3473" spans="3:22" x14ac:dyDescent="0.2">
      <c r="C3473" s="87"/>
      <c r="D3473" s="89"/>
      <c r="E3473" s="1" t="s">
        <v>22</v>
      </c>
      <c r="F3473" s="2"/>
      <c r="G3473" s="60">
        <v>311</v>
      </c>
      <c r="H3473" s="72" t="str">
        <f t="shared" si="58"/>
        <v xml:space="preserve"> </v>
      </c>
      <c r="I3473" s="11">
        <v>40.514469453376002</v>
      </c>
      <c r="J3473" s="3">
        <v>62.057877813505002</v>
      </c>
      <c r="K3473" s="3">
        <v>51.125401929260001</v>
      </c>
      <c r="L3473" s="3">
        <v>36.012861736334003</v>
      </c>
      <c r="M3473" s="3">
        <v>34.726688102894002</v>
      </c>
      <c r="N3473" s="3">
        <v>40.192926045016002</v>
      </c>
      <c r="O3473" s="3">
        <v>72.347266881029</v>
      </c>
      <c r="P3473" s="3">
        <v>24.11575562701</v>
      </c>
      <c r="Q3473" s="3">
        <v>34.083601286174002</v>
      </c>
      <c r="R3473" s="3">
        <v>14.790996784566</v>
      </c>
      <c r="S3473" s="3">
        <v>34.405144694534002</v>
      </c>
      <c r="T3473" s="3">
        <v>0.32154340836</v>
      </c>
      <c r="U3473" s="3">
        <v>3.5369774919610002</v>
      </c>
      <c r="V3473" s="8">
        <v>0.96463022507999996</v>
      </c>
    </row>
    <row r="3474" spans="3:22" x14ac:dyDescent="0.2">
      <c r="C3474" s="87"/>
      <c r="D3474" s="89"/>
      <c r="E3474" s="1" t="s">
        <v>23</v>
      </c>
      <c r="F3474" s="2"/>
      <c r="G3474" s="60">
        <v>202</v>
      </c>
      <c r="H3474" s="72" t="str">
        <f t="shared" si="58"/>
        <v xml:space="preserve"> </v>
      </c>
      <c r="I3474" s="11">
        <v>42.079207920792001</v>
      </c>
      <c r="J3474" s="3">
        <v>60.891089108910997</v>
      </c>
      <c r="K3474" s="3">
        <v>53.960396039603999</v>
      </c>
      <c r="L3474" s="3">
        <v>38.613861386139</v>
      </c>
      <c r="M3474" s="3">
        <v>37.128712871287</v>
      </c>
      <c r="N3474" s="3">
        <v>44.554455445545003</v>
      </c>
      <c r="O3474" s="3">
        <v>70.297029702969994</v>
      </c>
      <c r="P3474" s="3">
        <v>18.316831683168001</v>
      </c>
      <c r="Q3474" s="3">
        <v>38.118811881188002</v>
      </c>
      <c r="R3474" s="3">
        <v>16.336633663366001</v>
      </c>
      <c r="S3474" s="3">
        <v>40.099009900989998</v>
      </c>
      <c r="T3474" s="7">
        <v>0</v>
      </c>
      <c r="U3474" s="3">
        <v>3.4653465346529999</v>
      </c>
      <c r="V3474" s="8">
        <v>0.99009900990099997</v>
      </c>
    </row>
    <row r="3475" spans="3:22" x14ac:dyDescent="0.2">
      <c r="C3475" s="87"/>
      <c r="D3475" s="89"/>
      <c r="E3475" s="1" t="s">
        <v>24</v>
      </c>
      <c r="F3475" s="2"/>
      <c r="G3475" s="60">
        <v>217</v>
      </c>
      <c r="H3475" s="72" t="str">
        <f t="shared" si="58"/>
        <v xml:space="preserve"> </v>
      </c>
      <c r="I3475" s="11">
        <v>44.700460829492997</v>
      </c>
      <c r="J3475" s="3">
        <v>60.829493087557999</v>
      </c>
      <c r="K3475" s="3">
        <v>54.377880184332</v>
      </c>
      <c r="L3475" s="3">
        <v>41.935483870968</v>
      </c>
      <c r="M3475" s="3">
        <v>38.248847926266997</v>
      </c>
      <c r="N3475" s="3">
        <v>47.004608294931003</v>
      </c>
      <c r="O3475" s="3">
        <v>70.046082949308996</v>
      </c>
      <c r="P3475" s="3">
        <v>14.285714285714</v>
      </c>
      <c r="Q3475" s="3">
        <v>41.013824884793003</v>
      </c>
      <c r="R3475" s="3">
        <v>17.511520737327</v>
      </c>
      <c r="S3475" s="3">
        <v>27.188940092166</v>
      </c>
      <c r="T3475" s="3">
        <v>0.92165898617499997</v>
      </c>
      <c r="U3475" s="3">
        <v>5.5299539170510004</v>
      </c>
      <c r="V3475" s="8">
        <v>0.92165898617499997</v>
      </c>
    </row>
    <row r="3476" spans="3:22" x14ac:dyDescent="0.2">
      <c r="C3476" s="87"/>
      <c r="D3476" s="89"/>
      <c r="E3476" s="1" t="s">
        <v>25</v>
      </c>
      <c r="F3476" s="2"/>
      <c r="G3476" s="60">
        <v>984</v>
      </c>
      <c r="H3476" s="72" t="str">
        <f t="shared" si="58"/>
        <v xml:space="preserve"> </v>
      </c>
      <c r="I3476" s="11">
        <v>41.260162601626</v>
      </c>
      <c r="J3476" s="3">
        <v>61.788617886178997</v>
      </c>
      <c r="K3476" s="3">
        <v>52.540650406504</v>
      </c>
      <c r="L3476" s="3">
        <v>36.280487804878</v>
      </c>
      <c r="M3476" s="3">
        <v>35.365853658536999</v>
      </c>
      <c r="N3476" s="3">
        <v>42.378048780488001</v>
      </c>
      <c r="O3476" s="3">
        <v>70.020325203252</v>
      </c>
      <c r="P3476" s="3">
        <v>25.711382113820999</v>
      </c>
      <c r="Q3476" s="3">
        <v>36.077235772358001</v>
      </c>
      <c r="R3476" s="3">
        <v>15.243902439024</v>
      </c>
      <c r="S3476" s="3">
        <v>34.552845528455002</v>
      </c>
      <c r="T3476" s="3">
        <v>0.60975609756100002</v>
      </c>
      <c r="U3476" s="3">
        <v>4.268292682927</v>
      </c>
      <c r="V3476" s="8">
        <v>0.81300813008100004</v>
      </c>
    </row>
    <row r="3477" spans="3:22" x14ac:dyDescent="0.2">
      <c r="C3477" s="87"/>
      <c r="D3477" s="89"/>
      <c r="E3477" s="1" t="s">
        <v>26</v>
      </c>
      <c r="F3477" s="2"/>
      <c r="G3477" s="60">
        <v>419</v>
      </c>
      <c r="H3477" s="72" t="str">
        <f t="shared" si="58"/>
        <v xml:space="preserve"> </v>
      </c>
      <c r="I3477" s="11">
        <v>43.436754176610997</v>
      </c>
      <c r="J3477" s="3">
        <v>60.859188544153</v>
      </c>
      <c r="K3477" s="3">
        <v>54.176610978520003</v>
      </c>
      <c r="L3477" s="3">
        <v>40.334128878282002</v>
      </c>
      <c r="M3477" s="3">
        <v>37.708830548926002</v>
      </c>
      <c r="N3477" s="3">
        <v>45.823389021479997</v>
      </c>
      <c r="O3477" s="3">
        <v>70.167064439141001</v>
      </c>
      <c r="P3477" s="3">
        <v>16.229116945106998</v>
      </c>
      <c r="Q3477" s="3">
        <v>39.618138424820998</v>
      </c>
      <c r="R3477" s="3">
        <v>16.945107398567998</v>
      </c>
      <c r="S3477" s="3">
        <v>33.412887828161999</v>
      </c>
      <c r="T3477" s="3">
        <v>0.47732696897400001</v>
      </c>
      <c r="U3477" s="3">
        <v>4.5346062052510003</v>
      </c>
      <c r="V3477" s="8">
        <v>0.95465393794700004</v>
      </c>
    </row>
    <row r="3478" spans="3:22" x14ac:dyDescent="0.2">
      <c r="C3478" s="87"/>
      <c r="D3478" s="88" t="s">
        <v>15</v>
      </c>
      <c r="E3478" s="6" t="s">
        <v>20</v>
      </c>
      <c r="F3478" s="5"/>
      <c r="G3478" s="59">
        <v>182</v>
      </c>
      <c r="H3478" s="71" t="str">
        <f t="shared" si="58"/>
        <v xml:space="preserve"> </v>
      </c>
      <c r="I3478" s="12">
        <v>59.340659340659002</v>
      </c>
      <c r="J3478" s="4">
        <v>83.516483516484001</v>
      </c>
      <c r="K3478" s="4">
        <v>63.186813186812998</v>
      </c>
      <c r="L3478" s="4">
        <v>43.956043956043999</v>
      </c>
      <c r="M3478" s="4">
        <v>38.461538461537998</v>
      </c>
      <c r="N3478" s="4">
        <v>32.967032967032999</v>
      </c>
      <c r="O3478" s="4">
        <v>68.131868131868004</v>
      </c>
      <c r="P3478" s="4">
        <v>49.450549450548998</v>
      </c>
      <c r="Q3478" s="4">
        <v>70.329670329669995</v>
      </c>
      <c r="R3478" s="4">
        <v>8.2417582417579993</v>
      </c>
      <c r="S3478" s="4">
        <v>35.714285714286</v>
      </c>
      <c r="T3478" s="20">
        <v>0</v>
      </c>
      <c r="U3478" s="4">
        <v>2.1978021978019999</v>
      </c>
      <c r="V3478" s="27">
        <v>0</v>
      </c>
    </row>
    <row r="3479" spans="3:22" x14ac:dyDescent="0.2">
      <c r="C3479" s="87"/>
      <c r="D3479" s="89"/>
      <c r="E3479" s="1" t="s">
        <v>21</v>
      </c>
      <c r="F3479" s="2"/>
      <c r="G3479" s="60">
        <v>230</v>
      </c>
      <c r="H3479" s="72" t="str">
        <f t="shared" si="58"/>
        <v xml:space="preserve"> </v>
      </c>
      <c r="I3479" s="11">
        <v>64.782608695652002</v>
      </c>
      <c r="J3479" s="3">
        <v>79.565217391304003</v>
      </c>
      <c r="K3479" s="3">
        <v>60.869565217390999</v>
      </c>
      <c r="L3479" s="3">
        <v>45.652173913043001</v>
      </c>
      <c r="M3479" s="3">
        <v>46.521739130435002</v>
      </c>
      <c r="N3479" s="3">
        <v>40.869565217390999</v>
      </c>
      <c r="O3479" s="3">
        <v>68.695652173913004</v>
      </c>
      <c r="P3479" s="3">
        <v>28.695652173913</v>
      </c>
      <c r="Q3479" s="3">
        <v>72.173913043477995</v>
      </c>
      <c r="R3479" s="3">
        <v>10.434782608696</v>
      </c>
      <c r="S3479" s="3">
        <v>33.913043478261002</v>
      </c>
      <c r="T3479" s="7">
        <v>0</v>
      </c>
      <c r="U3479" s="3">
        <v>2.6086956521740001</v>
      </c>
      <c r="V3479" s="8">
        <v>0.43478260869599999</v>
      </c>
    </row>
    <row r="3480" spans="3:22" x14ac:dyDescent="0.2">
      <c r="C3480" s="87"/>
      <c r="D3480" s="89"/>
      <c r="E3480" s="1" t="s">
        <v>22</v>
      </c>
      <c r="F3480" s="2"/>
      <c r="G3480" s="60">
        <v>315</v>
      </c>
      <c r="H3480" s="72" t="str">
        <f t="shared" si="58"/>
        <v xml:space="preserve"> </v>
      </c>
      <c r="I3480" s="11">
        <v>64.761904761905001</v>
      </c>
      <c r="J3480" s="3">
        <v>80.317460317460004</v>
      </c>
      <c r="K3480" s="3">
        <v>63.492063492062996</v>
      </c>
      <c r="L3480" s="3">
        <v>50.476190476189998</v>
      </c>
      <c r="M3480" s="3">
        <v>49.206349206349003</v>
      </c>
      <c r="N3480" s="3">
        <v>48.888888888888999</v>
      </c>
      <c r="O3480" s="3">
        <v>78.412698412698006</v>
      </c>
      <c r="P3480" s="3">
        <v>17.460317460317</v>
      </c>
      <c r="Q3480" s="3">
        <v>75.873015873016001</v>
      </c>
      <c r="R3480" s="3">
        <v>12.698412698413</v>
      </c>
      <c r="S3480" s="3">
        <v>38.730158730158998</v>
      </c>
      <c r="T3480" s="3">
        <v>0.63492063492100004</v>
      </c>
      <c r="U3480" s="3">
        <v>0.95238095238099996</v>
      </c>
      <c r="V3480" s="8">
        <v>0.63492063492100004</v>
      </c>
    </row>
    <row r="3481" spans="3:22" x14ac:dyDescent="0.2">
      <c r="C3481" s="87"/>
      <c r="D3481" s="89"/>
      <c r="E3481" s="1" t="s">
        <v>23</v>
      </c>
      <c r="F3481" s="2"/>
      <c r="G3481" s="60">
        <v>198</v>
      </c>
      <c r="H3481" s="72" t="str">
        <f t="shared" si="58"/>
        <v xml:space="preserve"> </v>
      </c>
      <c r="I3481" s="11">
        <v>68.181818181818002</v>
      </c>
      <c r="J3481" s="3">
        <v>83.333333333333002</v>
      </c>
      <c r="K3481" s="3">
        <v>62.626262626262999</v>
      </c>
      <c r="L3481" s="3">
        <v>55.050505050505002</v>
      </c>
      <c r="M3481" s="3">
        <v>51.515151515151999</v>
      </c>
      <c r="N3481" s="3">
        <v>55.555555555555998</v>
      </c>
      <c r="O3481" s="3">
        <v>75.757575757576006</v>
      </c>
      <c r="P3481" s="3">
        <v>14.646464646465001</v>
      </c>
      <c r="Q3481" s="3">
        <v>84.343434343433998</v>
      </c>
      <c r="R3481" s="3">
        <v>10.101010101010001</v>
      </c>
      <c r="S3481" s="3">
        <v>37.878787878788003</v>
      </c>
      <c r="T3481" s="7">
        <v>0</v>
      </c>
      <c r="U3481" s="3">
        <v>1.5151515151520001</v>
      </c>
      <c r="V3481" s="14">
        <v>0</v>
      </c>
    </row>
    <row r="3482" spans="3:22" x14ac:dyDescent="0.2">
      <c r="C3482" s="87"/>
      <c r="D3482" s="89"/>
      <c r="E3482" s="1" t="s">
        <v>24</v>
      </c>
      <c r="F3482" s="2"/>
      <c r="G3482" s="60">
        <v>322</v>
      </c>
      <c r="H3482" s="72" t="str">
        <f t="shared" si="58"/>
        <v xml:space="preserve"> </v>
      </c>
      <c r="I3482" s="11">
        <v>58.074534161491002</v>
      </c>
      <c r="J3482" s="3">
        <v>69.565217391304003</v>
      </c>
      <c r="K3482" s="3">
        <v>50</v>
      </c>
      <c r="L3482" s="3">
        <v>45.962732919254996</v>
      </c>
      <c r="M3482" s="3">
        <v>44.409937888199003</v>
      </c>
      <c r="N3482" s="3">
        <v>43.167701863353997</v>
      </c>
      <c r="O3482" s="3">
        <v>68.944099378882001</v>
      </c>
      <c r="P3482" s="3">
        <v>7.4534161490680004</v>
      </c>
      <c r="Q3482" s="3">
        <v>60.248447204968997</v>
      </c>
      <c r="R3482" s="3">
        <v>6.8322981366460001</v>
      </c>
      <c r="S3482" s="3">
        <v>25.776397515528</v>
      </c>
      <c r="T3482" s="3">
        <v>0.93167701863399999</v>
      </c>
      <c r="U3482" s="3">
        <v>8.074534161491</v>
      </c>
      <c r="V3482" s="8">
        <v>1.8633540372670001</v>
      </c>
    </row>
    <row r="3483" spans="3:22" x14ac:dyDescent="0.2">
      <c r="C3483" s="87"/>
      <c r="D3483" s="89"/>
      <c r="E3483" s="1" t="s">
        <v>25</v>
      </c>
      <c r="F3483" s="2"/>
      <c r="G3483" s="60">
        <v>1065</v>
      </c>
      <c r="H3483" s="72" t="str">
        <f t="shared" si="58"/>
        <v xml:space="preserve"> </v>
      </c>
      <c r="I3483" s="11">
        <v>63.380281690140997</v>
      </c>
      <c r="J3483" s="3">
        <v>77.464788732393998</v>
      </c>
      <c r="K3483" s="3">
        <v>58.685446009389999</v>
      </c>
      <c r="L3483" s="3">
        <v>48.920187793426997</v>
      </c>
      <c r="M3483" s="3">
        <v>47.605633802817003</v>
      </c>
      <c r="N3483" s="3">
        <v>46.666666666666998</v>
      </c>
      <c r="O3483" s="3">
        <v>72.957746478873005</v>
      </c>
      <c r="P3483" s="3">
        <v>16.338028169013999</v>
      </c>
      <c r="Q3483" s="3">
        <v>71.924882629107998</v>
      </c>
      <c r="R3483" s="3">
        <v>9.9530516431919995</v>
      </c>
      <c r="S3483" s="3">
        <v>33.615023474178003</v>
      </c>
      <c r="T3483" s="3">
        <v>0.46948356807500002</v>
      </c>
      <c r="U3483" s="3">
        <v>3.5680751173709999</v>
      </c>
      <c r="V3483" s="8">
        <v>0.84507042253499998</v>
      </c>
    </row>
    <row r="3484" spans="3:22" x14ac:dyDescent="0.2">
      <c r="C3484" s="87"/>
      <c r="D3484" s="89"/>
      <c r="E3484" s="1" t="s">
        <v>26</v>
      </c>
      <c r="F3484" s="2"/>
      <c r="G3484" s="60">
        <v>520</v>
      </c>
      <c r="H3484" s="72" t="str">
        <f t="shared" si="58"/>
        <v xml:space="preserve"> </v>
      </c>
      <c r="I3484" s="11">
        <v>61.923076923076998</v>
      </c>
      <c r="J3484" s="3">
        <v>74.807692307691994</v>
      </c>
      <c r="K3484" s="3">
        <v>54.807692307692001</v>
      </c>
      <c r="L3484" s="3">
        <v>49.423076923076998</v>
      </c>
      <c r="M3484" s="3">
        <v>47.115384615384997</v>
      </c>
      <c r="N3484" s="3">
        <v>47.884615384615003</v>
      </c>
      <c r="O3484" s="3">
        <v>71.538461538462002</v>
      </c>
      <c r="P3484" s="3">
        <v>10.192307692308001</v>
      </c>
      <c r="Q3484" s="3">
        <v>69.423076923077005</v>
      </c>
      <c r="R3484" s="3">
        <v>8.0769230769230003</v>
      </c>
      <c r="S3484" s="3">
        <v>30.384615384615</v>
      </c>
      <c r="T3484" s="3">
        <v>0.57692307692300004</v>
      </c>
      <c r="U3484" s="3">
        <v>5.5769230769230003</v>
      </c>
      <c r="V3484" s="8">
        <v>1.1538461538460001</v>
      </c>
    </row>
    <row r="3485" spans="3:22" x14ac:dyDescent="0.2">
      <c r="C3485" s="88" t="s">
        <v>27</v>
      </c>
      <c r="D3485" s="88" t="s">
        <v>19</v>
      </c>
      <c r="E3485" s="6" t="s">
        <v>28</v>
      </c>
      <c r="F3485" s="5"/>
      <c r="G3485" s="59">
        <v>147</v>
      </c>
      <c r="H3485" s="71" t="str">
        <f t="shared" si="58"/>
        <v xml:space="preserve"> </v>
      </c>
      <c r="I3485" s="12">
        <v>37.414965986395003</v>
      </c>
      <c r="J3485" s="4">
        <v>67.346938775509997</v>
      </c>
      <c r="K3485" s="4">
        <v>38.095238095238003</v>
      </c>
      <c r="L3485" s="4">
        <v>19.047619047619001</v>
      </c>
      <c r="M3485" s="4">
        <v>27.891156462584998</v>
      </c>
      <c r="N3485" s="4">
        <v>31.972789115645998</v>
      </c>
      <c r="O3485" s="4">
        <v>57.142857142856997</v>
      </c>
      <c r="P3485" s="4">
        <v>23.129251700680001</v>
      </c>
      <c r="Q3485" s="4">
        <v>46.258503401360997</v>
      </c>
      <c r="R3485" s="4">
        <v>8.1632653061219997</v>
      </c>
      <c r="S3485" s="4">
        <v>31.972789115645998</v>
      </c>
      <c r="T3485" s="4">
        <v>2.7210884353739999</v>
      </c>
      <c r="U3485" s="4">
        <v>10.884353741497</v>
      </c>
      <c r="V3485" s="27">
        <v>0</v>
      </c>
    </row>
    <row r="3486" spans="3:22" ht="24" x14ac:dyDescent="0.2">
      <c r="C3486" s="87"/>
      <c r="D3486" s="89"/>
      <c r="E3486" s="1" t="s">
        <v>29</v>
      </c>
      <c r="F3486" s="2"/>
      <c r="G3486" s="60">
        <v>1706</v>
      </c>
      <c r="H3486" s="72" t="str">
        <f t="shared" si="58"/>
        <v xml:space="preserve"> </v>
      </c>
      <c r="I3486" s="11">
        <v>52.051582649472003</v>
      </c>
      <c r="J3486" s="3">
        <v>71.336459554512999</v>
      </c>
      <c r="K3486" s="3">
        <v>57.737397420868</v>
      </c>
      <c r="L3486" s="3">
        <v>43.669402110199002</v>
      </c>
      <c r="M3486" s="3">
        <v>40.679953106681999</v>
      </c>
      <c r="N3486" s="3">
        <v>42.203985932004997</v>
      </c>
      <c r="O3486" s="3">
        <v>72.274325908557998</v>
      </c>
      <c r="P3486" s="3">
        <v>29.249706916764001</v>
      </c>
      <c r="Q3486" s="3">
        <v>51.582649472450001</v>
      </c>
      <c r="R3486" s="3">
        <v>13.540445486517999</v>
      </c>
      <c r="S3486" s="3">
        <v>35.697538100820999</v>
      </c>
      <c r="T3486" s="3">
        <v>0.234466588511</v>
      </c>
      <c r="U3486" s="3">
        <v>2.696365767878</v>
      </c>
      <c r="V3486" s="8">
        <v>0.76201641266099995</v>
      </c>
    </row>
    <row r="3487" spans="3:22" ht="24" x14ac:dyDescent="0.2">
      <c r="C3487" s="87"/>
      <c r="D3487" s="89"/>
      <c r="E3487" s="1" t="s">
        <v>30</v>
      </c>
      <c r="F3487" s="2"/>
      <c r="G3487" s="60">
        <v>137</v>
      </c>
      <c r="H3487" s="72" t="str">
        <f t="shared" si="58"/>
        <v xml:space="preserve"> </v>
      </c>
      <c r="I3487" s="11">
        <v>45.985401459854003</v>
      </c>
      <c r="J3487" s="3">
        <v>67.883211678831998</v>
      </c>
      <c r="K3487" s="3">
        <v>40.875912408759</v>
      </c>
      <c r="L3487" s="3">
        <v>25.547445255473999</v>
      </c>
      <c r="M3487" s="3">
        <v>27.737226277371999</v>
      </c>
      <c r="N3487" s="3">
        <v>40.875912408759</v>
      </c>
      <c r="O3487" s="3">
        <v>64.233576642336004</v>
      </c>
      <c r="P3487" s="3">
        <v>31.386861313869002</v>
      </c>
      <c r="Q3487" s="3">
        <v>50.364963503650003</v>
      </c>
      <c r="R3487" s="3">
        <v>6.5693430656930003</v>
      </c>
      <c r="S3487" s="3">
        <v>27.007299270072998</v>
      </c>
      <c r="T3487" s="7">
        <v>0</v>
      </c>
      <c r="U3487" s="3">
        <v>5.8394160583939998</v>
      </c>
      <c r="V3487" s="8">
        <v>0.72992700729899995</v>
      </c>
    </row>
    <row r="3488" spans="3:22" ht="24" x14ac:dyDescent="0.2">
      <c r="C3488" s="87"/>
      <c r="D3488" s="89"/>
      <c r="E3488" s="1" t="s">
        <v>31</v>
      </c>
      <c r="F3488" s="2"/>
      <c r="G3488" s="60">
        <v>440</v>
      </c>
      <c r="H3488" s="72" t="str">
        <f t="shared" si="58"/>
        <v xml:space="preserve"> </v>
      </c>
      <c r="I3488" s="11">
        <v>55.909090909090999</v>
      </c>
      <c r="J3488" s="3">
        <v>67.727272727273004</v>
      </c>
      <c r="K3488" s="3">
        <v>55.227272727272997</v>
      </c>
      <c r="L3488" s="3">
        <v>48.863636363635997</v>
      </c>
      <c r="M3488" s="3">
        <v>47.272727272727003</v>
      </c>
      <c r="N3488" s="3">
        <v>46.363636363635997</v>
      </c>
      <c r="O3488" s="3">
        <v>69.090909090908994</v>
      </c>
      <c r="P3488" s="3">
        <v>14.545454545455</v>
      </c>
      <c r="Q3488" s="3">
        <v>63.863636363635997</v>
      </c>
      <c r="R3488" s="3">
        <v>8.6363636363640008</v>
      </c>
      <c r="S3488" s="3">
        <v>29.090909090909001</v>
      </c>
      <c r="T3488" s="3">
        <v>0.68181818181800002</v>
      </c>
      <c r="U3488" s="3">
        <v>5.9090909090909998</v>
      </c>
      <c r="V3488" s="8">
        <v>0.68181818181800002</v>
      </c>
    </row>
    <row r="3489" spans="3:22" x14ac:dyDescent="0.2">
      <c r="C3489" s="87"/>
      <c r="D3489" s="89"/>
      <c r="E3489" s="1" t="s">
        <v>32</v>
      </c>
      <c r="F3489" s="2"/>
      <c r="G3489" s="60">
        <v>5</v>
      </c>
      <c r="H3489" s="72" t="str">
        <f t="shared" si="58"/>
        <v>*</v>
      </c>
      <c r="I3489" s="11">
        <v>60</v>
      </c>
      <c r="J3489" s="3">
        <v>60</v>
      </c>
      <c r="K3489" s="3">
        <v>60</v>
      </c>
      <c r="L3489" s="3">
        <v>20</v>
      </c>
      <c r="M3489" s="7">
        <v>0</v>
      </c>
      <c r="N3489" s="3">
        <v>40</v>
      </c>
      <c r="O3489" s="3">
        <v>80</v>
      </c>
      <c r="P3489" s="3">
        <v>40</v>
      </c>
      <c r="Q3489" s="3">
        <v>100</v>
      </c>
      <c r="R3489" s="7">
        <v>0</v>
      </c>
      <c r="S3489" s="3">
        <v>40</v>
      </c>
      <c r="T3489" s="3">
        <v>20</v>
      </c>
      <c r="U3489" s="7">
        <v>0</v>
      </c>
      <c r="V3489" s="14">
        <v>0</v>
      </c>
    </row>
    <row r="3490" spans="3:22" x14ac:dyDescent="0.2">
      <c r="C3490" s="87"/>
      <c r="D3490" s="88" t="s">
        <v>14</v>
      </c>
      <c r="E3490" s="6" t="s">
        <v>28</v>
      </c>
      <c r="F3490" s="5"/>
      <c r="G3490" s="59">
        <v>95</v>
      </c>
      <c r="H3490" s="71" t="str">
        <f t="shared" si="58"/>
        <v xml:space="preserve"> </v>
      </c>
      <c r="I3490" s="12">
        <v>33.684210526316001</v>
      </c>
      <c r="J3490" s="4">
        <v>68.421052631579002</v>
      </c>
      <c r="K3490" s="4">
        <v>34.736842105263001</v>
      </c>
      <c r="L3490" s="4">
        <v>15.789473684211</v>
      </c>
      <c r="M3490" s="4">
        <v>25.263157894736999</v>
      </c>
      <c r="N3490" s="4">
        <v>34.736842105263001</v>
      </c>
      <c r="O3490" s="4">
        <v>56.842105263157997</v>
      </c>
      <c r="P3490" s="4">
        <v>26.315789473683999</v>
      </c>
      <c r="Q3490" s="4">
        <v>41.052631578947</v>
      </c>
      <c r="R3490" s="4">
        <v>8.4210526315790002</v>
      </c>
      <c r="S3490" s="4">
        <v>31.578947368421002</v>
      </c>
      <c r="T3490" s="4">
        <v>3.1578947368420001</v>
      </c>
      <c r="U3490" s="4">
        <v>12.631578947368</v>
      </c>
      <c r="V3490" s="27">
        <v>0</v>
      </c>
    </row>
    <row r="3491" spans="3:22" ht="24" x14ac:dyDescent="0.2">
      <c r="C3491" s="87"/>
      <c r="D3491" s="89"/>
      <c r="E3491" s="1" t="s">
        <v>29</v>
      </c>
      <c r="F3491" s="2"/>
      <c r="G3491" s="60">
        <v>953</v>
      </c>
      <c r="H3491" s="72" t="str">
        <f t="shared" si="58"/>
        <v xml:space="preserve"> </v>
      </c>
      <c r="I3491" s="11">
        <v>39.769150052466003</v>
      </c>
      <c r="J3491" s="3">
        <v>61.175236096536999</v>
      </c>
      <c r="K3491" s="3">
        <v>53.620146904511998</v>
      </c>
      <c r="L3491" s="3">
        <v>37.565582371459001</v>
      </c>
      <c r="M3491" s="3">
        <v>34.837355718783002</v>
      </c>
      <c r="N3491" s="3">
        <v>39.559286463798998</v>
      </c>
      <c r="O3491" s="3">
        <v>70.409233997900998</v>
      </c>
      <c r="P3491" s="3">
        <v>33.89296956978</v>
      </c>
      <c r="Q3491" s="3">
        <v>31.479538300104998</v>
      </c>
      <c r="R3491" s="3">
        <v>15.320041972718</v>
      </c>
      <c r="S3491" s="3">
        <v>35.04721930745</v>
      </c>
      <c r="T3491" s="3">
        <v>0.31479538300100002</v>
      </c>
      <c r="U3491" s="3">
        <v>3.2528856243440001</v>
      </c>
      <c r="V3491" s="8">
        <v>0.73452256033600005</v>
      </c>
    </row>
    <row r="3492" spans="3:22" ht="24" x14ac:dyDescent="0.2">
      <c r="C3492" s="87"/>
      <c r="D3492" s="89"/>
      <c r="E3492" s="1" t="s">
        <v>30</v>
      </c>
      <c r="F3492" s="2"/>
      <c r="G3492" s="60">
        <v>60</v>
      </c>
      <c r="H3492" s="72" t="str">
        <f t="shared" si="58"/>
        <v xml:space="preserve"> </v>
      </c>
      <c r="I3492" s="11">
        <v>41.666666666666998</v>
      </c>
      <c r="J3492" s="3">
        <v>58.333333333333002</v>
      </c>
      <c r="K3492" s="3">
        <v>28.333333333333002</v>
      </c>
      <c r="L3492" s="3">
        <v>21.666666666666998</v>
      </c>
      <c r="M3492" s="3">
        <v>28.333333333333002</v>
      </c>
      <c r="N3492" s="3">
        <v>40</v>
      </c>
      <c r="O3492" s="3">
        <v>55</v>
      </c>
      <c r="P3492" s="3">
        <v>30</v>
      </c>
      <c r="Q3492" s="3">
        <v>31.666666666666998</v>
      </c>
      <c r="R3492" s="3">
        <v>10</v>
      </c>
      <c r="S3492" s="3">
        <v>25</v>
      </c>
      <c r="T3492" s="7">
        <v>0</v>
      </c>
      <c r="U3492" s="3">
        <v>11.666666666667</v>
      </c>
      <c r="V3492" s="8">
        <v>1.666666666667</v>
      </c>
    </row>
    <row r="3493" spans="3:22" ht="24" x14ac:dyDescent="0.2">
      <c r="C3493" s="87"/>
      <c r="D3493" s="89"/>
      <c r="E3493" s="1" t="s">
        <v>31</v>
      </c>
      <c r="F3493" s="2"/>
      <c r="G3493" s="60">
        <v>77</v>
      </c>
      <c r="H3493" s="72" t="str">
        <f t="shared" si="58"/>
        <v xml:space="preserve"> </v>
      </c>
      <c r="I3493" s="11">
        <v>42.857142857143003</v>
      </c>
      <c r="J3493" s="3">
        <v>62.337662337662003</v>
      </c>
      <c r="K3493" s="3">
        <v>51.948051948051997</v>
      </c>
      <c r="L3493" s="3">
        <v>48.051948051948003</v>
      </c>
      <c r="M3493" s="3">
        <v>40.259740259739999</v>
      </c>
      <c r="N3493" s="3">
        <v>48.051948051948003</v>
      </c>
      <c r="O3493" s="3">
        <v>66.233766233766005</v>
      </c>
      <c r="P3493" s="3">
        <v>14.285714285714</v>
      </c>
      <c r="Q3493" s="3">
        <v>62.337662337662003</v>
      </c>
      <c r="R3493" s="3">
        <v>11.688311688312</v>
      </c>
      <c r="S3493" s="3">
        <v>25.974025974025999</v>
      </c>
      <c r="T3493" s="3">
        <v>1.298701298701</v>
      </c>
      <c r="U3493" s="3">
        <v>5.1948051948050002</v>
      </c>
      <c r="V3493" s="14">
        <v>0</v>
      </c>
    </row>
    <row r="3494" spans="3:22" x14ac:dyDescent="0.2">
      <c r="C3494" s="87"/>
      <c r="D3494" s="89"/>
      <c r="E3494" s="1" t="s">
        <v>32</v>
      </c>
      <c r="F3494" s="2"/>
      <c r="G3494" s="60">
        <v>3</v>
      </c>
      <c r="H3494" s="72" t="str">
        <f t="shared" si="58"/>
        <v>*</v>
      </c>
      <c r="I3494" s="11">
        <v>100</v>
      </c>
      <c r="J3494" s="3">
        <v>66.666666666666998</v>
      </c>
      <c r="K3494" s="3">
        <v>66.666666666666998</v>
      </c>
      <c r="L3494" s="7">
        <v>0</v>
      </c>
      <c r="M3494" s="7">
        <v>0</v>
      </c>
      <c r="N3494" s="3">
        <v>33.333333333333002</v>
      </c>
      <c r="O3494" s="3">
        <v>100</v>
      </c>
      <c r="P3494" s="3">
        <v>33.333333333333002</v>
      </c>
      <c r="Q3494" s="3">
        <v>100</v>
      </c>
      <c r="R3494" s="7">
        <v>0</v>
      </c>
      <c r="S3494" s="3">
        <v>33.333333333333002</v>
      </c>
      <c r="T3494" s="7">
        <v>0</v>
      </c>
      <c r="U3494" s="7">
        <v>0</v>
      </c>
      <c r="V3494" s="14">
        <v>0</v>
      </c>
    </row>
    <row r="3495" spans="3:22" x14ac:dyDescent="0.2">
      <c r="C3495" s="87"/>
      <c r="D3495" s="88" t="s">
        <v>15</v>
      </c>
      <c r="E3495" s="6" t="s">
        <v>28</v>
      </c>
      <c r="F3495" s="5"/>
      <c r="G3495" s="59">
        <v>52</v>
      </c>
      <c r="H3495" s="71" t="str">
        <f t="shared" si="58"/>
        <v xml:space="preserve"> </v>
      </c>
      <c r="I3495" s="12">
        <v>44.230769230768999</v>
      </c>
      <c r="J3495" s="4">
        <v>65.384615384615003</v>
      </c>
      <c r="K3495" s="4">
        <v>44.230769230768999</v>
      </c>
      <c r="L3495" s="4">
        <v>25</v>
      </c>
      <c r="M3495" s="4">
        <v>32.692307692307999</v>
      </c>
      <c r="N3495" s="4">
        <v>26.923076923077002</v>
      </c>
      <c r="O3495" s="4">
        <v>57.692307692307999</v>
      </c>
      <c r="P3495" s="4">
        <v>17.307692307692001</v>
      </c>
      <c r="Q3495" s="4">
        <v>55.769230769231001</v>
      </c>
      <c r="R3495" s="4">
        <v>7.6923076923079998</v>
      </c>
      <c r="S3495" s="4">
        <v>32.692307692307999</v>
      </c>
      <c r="T3495" s="4">
        <v>1.923076923077</v>
      </c>
      <c r="U3495" s="4">
        <v>7.6923076923079998</v>
      </c>
      <c r="V3495" s="27">
        <v>0</v>
      </c>
    </row>
    <row r="3496" spans="3:22" ht="24" x14ac:dyDescent="0.2">
      <c r="C3496" s="87"/>
      <c r="D3496" s="89"/>
      <c r="E3496" s="1" t="s">
        <v>29</v>
      </c>
      <c r="F3496" s="2"/>
      <c r="G3496" s="60">
        <v>753</v>
      </c>
      <c r="H3496" s="72" t="str">
        <f t="shared" si="58"/>
        <v xml:space="preserve"> </v>
      </c>
      <c r="I3496" s="11">
        <v>67.596281540505004</v>
      </c>
      <c r="J3496" s="3">
        <v>84.196547144754007</v>
      </c>
      <c r="K3496" s="3">
        <v>62.948207171314998</v>
      </c>
      <c r="L3496" s="3">
        <v>51.394422310757001</v>
      </c>
      <c r="M3496" s="3">
        <v>48.074369189907003</v>
      </c>
      <c r="N3496" s="3">
        <v>45.551128818061002</v>
      </c>
      <c r="O3496" s="3">
        <v>74.634794156707002</v>
      </c>
      <c r="P3496" s="3">
        <v>23.373173970783998</v>
      </c>
      <c r="Q3496" s="3">
        <v>77.025232403717993</v>
      </c>
      <c r="R3496" s="3">
        <v>11.28818061089</v>
      </c>
      <c r="S3496" s="3">
        <v>36.520584329348999</v>
      </c>
      <c r="T3496" s="3">
        <v>0.132802124834</v>
      </c>
      <c r="U3496" s="3">
        <v>1.9920318725099999</v>
      </c>
      <c r="V3496" s="8">
        <v>0.79681274900400001</v>
      </c>
    </row>
    <row r="3497" spans="3:22" ht="24" x14ac:dyDescent="0.2">
      <c r="C3497" s="87"/>
      <c r="D3497" s="89"/>
      <c r="E3497" s="1" t="s">
        <v>30</v>
      </c>
      <c r="F3497" s="2"/>
      <c r="G3497" s="60">
        <v>77</v>
      </c>
      <c r="H3497" s="72" t="str">
        <f t="shared" si="58"/>
        <v xml:space="preserve"> </v>
      </c>
      <c r="I3497" s="11">
        <v>49.350649350649</v>
      </c>
      <c r="J3497" s="3">
        <v>75.324675324674999</v>
      </c>
      <c r="K3497" s="3">
        <v>50.649350649351</v>
      </c>
      <c r="L3497" s="3">
        <v>28.571428571428999</v>
      </c>
      <c r="M3497" s="3">
        <v>27.272727272727</v>
      </c>
      <c r="N3497" s="3">
        <v>41.558441558441999</v>
      </c>
      <c r="O3497" s="3">
        <v>71.428571428571004</v>
      </c>
      <c r="P3497" s="3">
        <v>32.467532467532003</v>
      </c>
      <c r="Q3497" s="3">
        <v>64.935064935065</v>
      </c>
      <c r="R3497" s="3">
        <v>3.896103896104</v>
      </c>
      <c r="S3497" s="3">
        <v>28.571428571428999</v>
      </c>
      <c r="T3497" s="7">
        <v>0</v>
      </c>
      <c r="U3497" s="3">
        <v>1.298701298701</v>
      </c>
      <c r="V3497" s="14">
        <v>0</v>
      </c>
    </row>
    <row r="3498" spans="3:22" ht="24" x14ac:dyDescent="0.2">
      <c r="C3498" s="87"/>
      <c r="D3498" s="89"/>
      <c r="E3498" s="1" t="s">
        <v>31</v>
      </c>
      <c r="F3498" s="2"/>
      <c r="G3498" s="60">
        <v>363</v>
      </c>
      <c r="H3498" s="72" t="str">
        <f t="shared" si="58"/>
        <v xml:space="preserve"> </v>
      </c>
      <c r="I3498" s="11">
        <v>58.677685950413</v>
      </c>
      <c r="J3498" s="3">
        <v>68.870523415977999</v>
      </c>
      <c r="K3498" s="3">
        <v>55.922865013774</v>
      </c>
      <c r="L3498" s="3">
        <v>49.035812672176</v>
      </c>
      <c r="M3498" s="3">
        <v>48.760330578511997</v>
      </c>
      <c r="N3498" s="3">
        <v>46.005509641872997</v>
      </c>
      <c r="O3498" s="3">
        <v>69.696969696970001</v>
      </c>
      <c r="P3498" s="3">
        <v>14.600550964187001</v>
      </c>
      <c r="Q3498" s="3">
        <v>64.187327823691007</v>
      </c>
      <c r="R3498" s="3">
        <v>7.9889807162529998</v>
      </c>
      <c r="S3498" s="3">
        <v>29.752066115702</v>
      </c>
      <c r="T3498" s="3">
        <v>0.55096418732800001</v>
      </c>
      <c r="U3498" s="3">
        <v>6.0606060606060002</v>
      </c>
      <c r="V3498" s="8">
        <v>0.82644628099200002</v>
      </c>
    </row>
    <row r="3499" spans="3:22" x14ac:dyDescent="0.2">
      <c r="C3499" s="87"/>
      <c r="D3499" s="89"/>
      <c r="E3499" s="1" t="s">
        <v>32</v>
      </c>
      <c r="F3499" s="2"/>
      <c r="G3499" s="60">
        <v>2</v>
      </c>
      <c r="H3499" s="72" t="str">
        <f t="shared" si="58"/>
        <v>*</v>
      </c>
      <c r="I3499" s="21">
        <v>0</v>
      </c>
      <c r="J3499" s="3">
        <v>50</v>
      </c>
      <c r="K3499" s="3">
        <v>50</v>
      </c>
      <c r="L3499" s="3">
        <v>50</v>
      </c>
      <c r="M3499" s="7">
        <v>0</v>
      </c>
      <c r="N3499" s="3">
        <v>50</v>
      </c>
      <c r="O3499" s="3">
        <v>50</v>
      </c>
      <c r="P3499" s="3">
        <v>50</v>
      </c>
      <c r="Q3499" s="3">
        <v>100</v>
      </c>
      <c r="R3499" s="7">
        <v>0</v>
      </c>
      <c r="S3499" s="3">
        <v>50</v>
      </c>
      <c r="T3499" s="3">
        <v>50</v>
      </c>
      <c r="U3499" s="7">
        <v>0</v>
      </c>
      <c r="V3499" s="14">
        <v>0</v>
      </c>
    </row>
    <row r="3500" spans="3:22" x14ac:dyDescent="0.2">
      <c r="C3500" s="88" t="s">
        <v>33</v>
      </c>
      <c r="D3500" s="83" t="s">
        <v>17</v>
      </c>
      <c r="E3500" s="6" t="s">
        <v>34</v>
      </c>
      <c r="F3500" s="5"/>
      <c r="G3500" s="59">
        <v>341</v>
      </c>
      <c r="H3500" s="71" t="str">
        <f t="shared" si="58"/>
        <v xml:space="preserve"> </v>
      </c>
      <c r="I3500" s="12">
        <v>53.958944281525</v>
      </c>
      <c r="J3500" s="4">
        <v>68.621700879765001</v>
      </c>
      <c r="K3500" s="4">
        <v>53.665689149560002</v>
      </c>
      <c r="L3500" s="4">
        <v>46.627565982405002</v>
      </c>
      <c r="M3500" s="4">
        <v>43.988269794720999</v>
      </c>
      <c r="N3500" s="4">
        <v>43.695014662757004</v>
      </c>
      <c r="O3500" s="4">
        <v>67.741935483871003</v>
      </c>
      <c r="P3500" s="4">
        <v>24.926686217008999</v>
      </c>
      <c r="Q3500" s="4">
        <v>55.131964809384002</v>
      </c>
      <c r="R3500" s="4">
        <v>10.263929618768</v>
      </c>
      <c r="S3500" s="4">
        <v>23.167155425219999</v>
      </c>
      <c r="T3500" s="20">
        <v>0</v>
      </c>
      <c r="U3500" s="4">
        <v>3.812316715543</v>
      </c>
      <c r="V3500" s="13">
        <v>2.052785923754</v>
      </c>
    </row>
    <row r="3501" spans="3:22" x14ac:dyDescent="0.2">
      <c r="C3501" s="87"/>
      <c r="D3501" s="84"/>
      <c r="E3501" s="1" t="s">
        <v>35</v>
      </c>
      <c r="F3501" s="2"/>
      <c r="G3501" s="60">
        <v>1149</v>
      </c>
      <c r="H3501" s="72" t="str">
        <f t="shared" si="58"/>
        <v xml:space="preserve"> </v>
      </c>
      <c r="I3501" s="11">
        <v>52.567449956483998</v>
      </c>
      <c r="J3501" s="3">
        <v>72.497824194952003</v>
      </c>
      <c r="K3501" s="3">
        <v>58.746736292427997</v>
      </c>
      <c r="L3501" s="3">
        <v>43.429068755439999</v>
      </c>
      <c r="M3501" s="3">
        <v>39.860748476936003</v>
      </c>
      <c r="N3501" s="3">
        <v>44.734551784159997</v>
      </c>
      <c r="O3501" s="3">
        <v>74.151436031331997</v>
      </c>
      <c r="P3501" s="3">
        <v>24.891209747607</v>
      </c>
      <c r="Q3501" s="3">
        <v>55.091383812010001</v>
      </c>
      <c r="R3501" s="3">
        <v>12.271540469973999</v>
      </c>
      <c r="S3501" s="3">
        <v>37.510879025238999</v>
      </c>
      <c r="T3501" s="3">
        <v>0.17406440382899999</v>
      </c>
      <c r="U3501" s="3">
        <v>3.5683202785030002</v>
      </c>
      <c r="V3501" s="8">
        <v>0.435161009574</v>
      </c>
    </row>
    <row r="3502" spans="3:22" ht="24" x14ac:dyDescent="0.2">
      <c r="C3502" s="87"/>
      <c r="D3502" s="84"/>
      <c r="E3502" s="1" t="s">
        <v>36</v>
      </c>
      <c r="F3502" s="2"/>
      <c r="G3502" s="60">
        <v>659</v>
      </c>
      <c r="H3502" s="72" t="str">
        <f t="shared" si="58"/>
        <v xml:space="preserve"> </v>
      </c>
      <c r="I3502" s="11">
        <v>53.262518968134003</v>
      </c>
      <c r="J3502" s="3">
        <v>67.830045523519999</v>
      </c>
      <c r="K3502" s="3">
        <v>55.538694992412999</v>
      </c>
      <c r="L3502" s="3">
        <v>45.068285280727999</v>
      </c>
      <c r="M3502" s="3">
        <v>43.095599393020002</v>
      </c>
      <c r="N3502" s="3">
        <v>39.150227617601999</v>
      </c>
      <c r="O3502" s="3">
        <v>68.437025796661999</v>
      </c>
      <c r="P3502" s="3">
        <v>30.500758725341001</v>
      </c>
      <c r="Q3502" s="3">
        <v>52.655538694992003</v>
      </c>
      <c r="R3502" s="3">
        <v>13.353566009105</v>
      </c>
      <c r="S3502" s="3">
        <v>33.080424886190997</v>
      </c>
      <c r="T3502" s="3">
        <v>0.75872534142600001</v>
      </c>
      <c r="U3502" s="3">
        <v>3.0349013657060002</v>
      </c>
      <c r="V3502" s="8">
        <v>0.606980273141</v>
      </c>
    </row>
    <row r="3503" spans="3:22" x14ac:dyDescent="0.2">
      <c r="C3503" s="87"/>
      <c r="D3503" s="84"/>
      <c r="E3503" s="1" t="s">
        <v>37</v>
      </c>
      <c r="F3503" s="2"/>
      <c r="G3503" s="60">
        <v>274</v>
      </c>
      <c r="H3503" s="72" t="str">
        <f t="shared" si="58"/>
        <v xml:space="preserve"> </v>
      </c>
      <c r="I3503" s="11">
        <v>40.145985401460003</v>
      </c>
      <c r="J3503" s="3">
        <v>68.978102189780998</v>
      </c>
      <c r="K3503" s="3">
        <v>41.605839416057997</v>
      </c>
      <c r="L3503" s="3">
        <v>24.452554744526001</v>
      </c>
      <c r="M3503" s="3">
        <v>30.291970802920002</v>
      </c>
      <c r="N3503" s="3">
        <v>38.321167883211999</v>
      </c>
      <c r="O3503" s="3">
        <v>62.043795620437997</v>
      </c>
      <c r="P3503" s="3">
        <v>24.452554744526001</v>
      </c>
      <c r="Q3503" s="3">
        <v>46.715328467153</v>
      </c>
      <c r="R3503" s="3">
        <v>9.1240875912410004</v>
      </c>
      <c r="S3503" s="3">
        <v>32.846715328466999</v>
      </c>
      <c r="T3503" s="3">
        <v>1.824817518248</v>
      </c>
      <c r="U3503" s="3">
        <v>8.0291970802920005</v>
      </c>
      <c r="V3503" s="8">
        <v>0.36496350365000002</v>
      </c>
    </row>
    <row r="3504" spans="3:22" x14ac:dyDescent="0.2">
      <c r="C3504" s="87"/>
      <c r="D3504" s="84"/>
      <c r="E3504" s="1" t="s">
        <v>32</v>
      </c>
      <c r="F3504" s="2"/>
      <c r="G3504" s="60">
        <v>12</v>
      </c>
      <c r="H3504" s="72" t="str">
        <f t="shared" si="58"/>
        <v>*</v>
      </c>
      <c r="I3504" s="11">
        <v>50</v>
      </c>
      <c r="J3504" s="3">
        <v>58.333333333333002</v>
      </c>
      <c r="K3504" s="3">
        <v>41.666666666666998</v>
      </c>
      <c r="L3504" s="3">
        <v>16.666666666666998</v>
      </c>
      <c r="M3504" s="3">
        <v>50</v>
      </c>
      <c r="N3504" s="3">
        <v>25</v>
      </c>
      <c r="O3504" s="3">
        <v>75</v>
      </c>
      <c r="P3504" s="3">
        <v>25</v>
      </c>
      <c r="Q3504" s="3">
        <v>58.333333333333002</v>
      </c>
      <c r="R3504" s="3">
        <v>8.333333333333</v>
      </c>
      <c r="S3504" s="3">
        <v>41.666666666666998</v>
      </c>
      <c r="T3504" s="7">
        <v>0</v>
      </c>
      <c r="U3504" s="7">
        <v>0</v>
      </c>
      <c r="V3504" s="14">
        <v>0</v>
      </c>
    </row>
    <row r="3505" spans="3:22" x14ac:dyDescent="0.2">
      <c r="C3505" s="88" t="s">
        <v>38</v>
      </c>
      <c r="D3505" s="83" t="s">
        <v>17</v>
      </c>
      <c r="E3505" s="6" t="s">
        <v>39</v>
      </c>
      <c r="F3505" s="5"/>
      <c r="G3505" s="59">
        <v>368</v>
      </c>
      <c r="H3505" s="71" t="str">
        <f t="shared" si="58"/>
        <v xml:space="preserve"> </v>
      </c>
      <c r="I3505" s="12">
        <v>49.728260869564998</v>
      </c>
      <c r="J3505" s="4">
        <v>70.380434782609001</v>
      </c>
      <c r="K3505" s="4">
        <v>48.913043478261002</v>
      </c>
      <c r="L3505" s="4">
        <v>31.521739130435002</v>
      </c>
      <c r="M3505" s="4">
        <v>35.869565217390999</v>
      </c>
      <c r="N3505" s="4">
        <v>42.119565217390999</v>
      </c>
      <c r="O3505" s="4">
        <v>67.119565217390999</v>
      </c>
      <c r="P3505" s="4">
        <v>22.554347826087</v>
      </c>
      <c r="Q3505" s="4">
        <v>55.978260869564998</v>
      </c>
      <c r="R3505" s="4">
        <v>8.6956521739130004</v>
      </c>
      <c r="S3505" s="4">
        <v>32.880434782609001</v>
      </c>
      <c r="T3505" s="4">
        <v>1.086956521739</v>
      </c>
      <c r="U3505" s="4">
        <v>6.7934782608699997</v>
      </c>
      <c r="V3505" s="13">
        <v>0.54347826086999995</v>
      </c>
    </row>
    <row r="3506" spans="3:22" x14ac:dyDescent="0.2">
      <c r="C3506" s="87"/>
      <c r="D3506" s="84"/>
      <c r="E3506" s="1" t="s">
        <v>40</v>
      </c>
      <c r="F3506" s="2"/>
      <c r="G3506" s="60">
        <v>1591</v>
      </c>
      <c r="H3506" s="72" t="str">
        <f t="shared" si="58"/>
        <v xml:space="preserve"> </v>
      </c>
      <c r="I3506" s="11">
        <v>52.042740414832998</v>
      </c>
      <c r="J3506" s="3">
        <v>71.841609050911003</v>
      </c>
      <c r="K3506" s="3">
        <v>58.390949088623998</v>
      </c>
      <c r="L3506" s="3">
        <v>43.871778755500003</v>
      </c>
      <c r="M3506" s="3">
        <v>41.043368950346</v>
      </c>
      <c r="N3506" s="3">
        <v>42.111879321182002</v>
      </c>
      <c r="O3506" s="3">
        <v>72.658705216844993</v>
      </c>
      <c r="P3506" s="3">
        <v>29.352608422376001</v>
      </c>
      <c r="Q3506" s="3">
        <v>51.979886863608002</v>
      </c>
      <c r="R3506" s="3">
        <v>13.513513513514001</v>
      </c>
      <c r="S3506" s="3">
        <v>36.329352608421999</v>
      </c>
      <c r="T3506" s="3">
        <v>0.25141420490299998</v>
      </c>
      <c r="U3506" s="3">
        <v>2.5769956002510002</v>
      </c>
      <c r="V3506" s="8">
        <v>0.50282840980499999</v>
      </c>
    </row>
    <row r="3507" spans="3:22" x14ac:dyDescent="0.2">
      <c r="C3507" s="87"/>
      <c r="D3507" s="84"/>
      <c r="E3507" s="1" t="s">
        <v>41</v>
      </c>
      <c r="F3507" s="2"/>
      <c r="G3507" s="60">
        <v>151</v>
      </c>
      <c r="H3507" s="72" t="str">
        <f t="shared" si="58"/>
        <v xml:space="preserve"> </v>
      </c>
      <c r="I3507" s="11">
        <v>51.655629139073</v>
      </c>
      <c r="J3507" s="3">
        <v>68.874172185429998</v>
      </c>
      <c r="K3507" s="3">
        <v>60.927152317881003</v>
      </c>
      <c r="L3507" s="3">
        <v>37.086092715231999</v>
      </c>
      <c r="M3507" s="3">
        <v>43.708609271523002</v>
      </c>
      <c r="N3507" s="3">
        <v>35.099337748343999</v>
      </c>
      <c r="O3507" s="3">
        <v>72.847682119205004</v>
      </c>
      <c r="P3507" s="3">
        <v>44.370860927152002</v>
      </c>
      <c r="Q3507" s="3">
        <v>49.006622516556</v>
      </c>
      <c r="R3507" s="3">
        <v>17.218543046358</v>
      </c>
      <c r="S3507" s="3">
        <v>31.788079470199001</v>
      </c>
      <c r="T3507" s="7">
        <v>0</v>
      </c>
      <c r="U3507" s="3">
        <v>1.9867549668869999</v>
      </c>
      <c r="V3507" s="14">
        <v>0</v>
      </c>
    </row>
    <row r="3508" spans="3:22" x14ac:dyDescent="0.2">
      <c r="C3508" s="87"/>
      <c r="D3508" s="84"/>
      <c r="E3508" s="1" t="s">
        <v>42</v>
      </c>
      <c r="F3508" s="2"/>
      <c r="G3508" s="60">
        <v>884</v>
      </c>
      <c r="H3508" s="72" t="str">
        <f t="shared" si="58"/>
        <v xml:space="preserve"> </v>
      </c>
      <c r="I3508" s="11">
        <v>53.619909502261997</v>
      </c>
      <c r="J3508" s="3">
        <v>68.891402714931999</v>
      </c>
      <c r="K3508" s="3">
        <v>56.108597285068001</v>
      </c>
      <c r="L3508" s="3">
        <v>46.266968325792</v>
      </c>
      <c r="M3508" s="3">
        <v>43.778280542986003</v>
      </c>
      <c r="N3508" s="3">
        <v>40.497737556560999</v>
      </c>
      <c r="O3508" s="3">
        <v>68.778280542985996</v>
      </c>
      <c r="P3508" s="3">
        <v>29.072398190045</v>
      </c>
      <c r="Q3508" s="3">
        <v>54.298642533936999</v>
      </c>
      <c r="R3508" s="3">
        <v>12.10407239819</v>
      </c>
      <c r="S3508" s="3">
        <v>30.542986425338999</v>
      </c>
      <c r="T3508" s="3">
        <v>0.452488687783</v>
      </c>
      <c r="U3508" s="3">
        <v>3.280542986425</v>
      </c>
      <c r="V3508" s="8">
        <v>1.018099547511</v>
      </c>
    </row>
    <row r="3509" spans="3:22" x14ac:dyDescent="0.2">
      <c r="C3509" s="87"/>
      <c r="D3509" s="84"/>
      <c r="E3509" s="1" t="s">
        <v>43</v>
      </c>
      <c r="F3509" s="2"/>
      <c r="G3509" s="60">
        <v>191</v>
      </c>
      <c r="H3509" s="72" t="str">
        <f t="shared" si="58"/>
        <v xml:space="preserve"> </v>
      </c>
      <c r="I3509" s="11">
        <v>56.020942408377003</v>
      </c>
      <c r="J3509" s="3">
        <v>66.492146596859001</v>
      </c>
      <c r="K3509" s="3">
        <v>57.591623036648997</v>
      </c>
      <c r="L3509" s="3">
        <v>52.879581151831999</v>
      </c>
      <c r="M3509" s="3">
        <v>47.120418848168001</v>
      </c>
      <c r="N3509" s="3">
        <v>43.455497382198999</v>
      </c>
      <c r="O3509" s="3">
        <v>63.874345549738003</v>
      </c>
      <c r="P3509" s="3">
        <v>26.178010471204001</v>
      </c>
      <c r="Q3509" s="3">
        <v>56.544502617801001</v>
      </c>
      <c r="R3509" s="3">
        <v>14.659685863874</v>
      </c>
      <c r="S3509" s="3">
        <v>29.319371727749001</v>
      </c>
      <c r="T3509" s="3">
        <v>0.52356020942399994</v>
      </c>
      <c r="U3509" s="3">
        <v>3.6649214659689999</v>
      </c>
      <c r="V3509" s="8">
        <v>2.0942408376959998</v>
      </c>
    </row>
    <row r="3510" spans="3:22" x14ac:dyDescent="0.2">
      <c r="C3510" s="87"/>
      <c r="D3510" s="84"/>
      <c r="E3510" s="1" t="s">
        <v>44</v>
      </c>
      <c r="F3510" s="2"/>
      <c r="G3510" s="60">
        <v>239</v>
      </c>
      <c r="H3510" s="72" t="str">
        <f t="shared" si="58"/>
        <v xml:space="preserve"> </v>
      </c>
      <c r="I3510" s="11">
        <v>56.066945606695</v>
      </c>
      <c r="J3510" s="3">
        <v>66.108786610878994</v>
      </c>
      <c r="K3510" s="3">
        <v>60.669456066945997</v>
      </c>
      <c r="L3510" s="3">
        <v>51.882845188285003</v>
      </c>
      <c r="M3510" s="3">
        <v>50.209205020920997</v>
      </c>
      <c r="N3510" s="3">
        <v>43.096234309623</v>
      </c>
      <c r="O3510" s="3">
        <v>68.619246861925006</v>
      </c>
      <c r="P3510" s="3">
        <v>25.941422594142001</v>
      </c>
      <c r="Q3510" s="3">
        <v>55.648535564854001</v>
      </c>
      <c r="R3510" s="3">
        <v>12.133891213388999</v>
      </c>
      <c r="S3510" s="3">
        <v>30.962343096234001</v>
      </c>
      <c r="T3510" s="3">
        <v>0.836820083682</v>
      </c>
      <c r="U3510" s="3">
        <v>3.347280334728</v>
      </c>
      <c r="V3510" s="8">
        <v>2.092050209205</v>
      </c>
    </row>
    <row r="3511" spans="3:22" x14ac:dyDescent="0.2">
      <c r="C3511" s="87"/>
      <c r="D3511" s="84"/>
      <c r="E3511" s="1" t="s">
        <v>45</v>
      </c>
      <c r="F3511" s="2"/>
      <c r="G3511" s="60">
        <v>58</v>
      </c>
      <c r="H3511" s="72" t="str">
        <f t="shared" si="58"/>
        <v xml:space="preserve"> </v>
      </c>
      <c r="I3511" s="11">
        <v>39.655172413792997</v>
      </c>
      <c r="J3511" s="3">
        <v>58.620689655172001</v>
      </c>
      <c r="K3511" s="3">
        <v>34.482758620689999</v>
      </c>
      <c r="L3511" s="3">
        <v>37.931034482759003</v>
      </c>
      <c r="M3511" s="3">
        <v>29.310344827586</v>
      </c>
      <c r="N3511" s="3">
        <v>37.931034482759003</v>
      </c>
      <c r="O3511" s="3">
        <v>51.724137931034001</v>
      </c>
      <c r="P3511" s="3">
        <v>17.241379310345</v>
      </c>
      <c r="Q3511" s="3">
        <v>46.551724137930997</v>
      </c>
      <c r="R3511" s="3">
        <v>10.344827586207</v>
      </c>
      <c r="S3511" s="3">
        <v>29.310344827586</v>
      </c>
      <c r="T3511" s="3">
        <v>1.7241379310339999</v>
      </c>
      <c r="U3511" s="3">
        <v>6.8965517241379999</v>
      </c>
      <c r="V3511" s="14">
        <v>0</v>
      </c>
    </row>
    <row r="3512" spans="3:22" x14ac:dyDescent="0.2">
      <c r="C3512" s="87"/>
      <c r="D3512" s="84"/>
      <c r="E3512" s="1" t="s">
        <v>46</v>
      </c>
      <c r="F3512" s="2"/>
      <c r="G3512" s="60">
        <v>32</v>
      </c>
      <c r="H3512" s="72" t="str">
        <f t="shared" si="58"/>
        <v>*</v>
      </c>
      <c r="I3512" s="11">
        <v>40.625</v>
      </c>
      <c r="J3512" s="3">
        <v>59.375</v>
      </c>
      <c r="K3512" s="3">
        <v>21.875</v>
      </c>
      <c r="L3512" s="3">
        <v>31.25</v>
      </c>
      <c r="M3512" s="3">
        <v>15.625</v>
      </c>
      <c r="N3512" s="3">
        <v>18.75</v>
      </c>
      <c r="O3512" s="3">
        <v>43.75</v>
      </c>
      <c r="P3512" s="3">
        <v>21.875</v>
      </c>
      <c r="Q3512" s="3">
        <v>28.125</v>
      </c>
      <c r="R3512" s="3">
        <v>6.25</v>
      </c>
      <c r="S3512" s="3">
        <v>9.375</v>
      </c>
      <c r="T3512" s="7">
        <v>0</v>
      </c>
      <c r="U3512" s="3">
        <v>21.875</v>
      </c>
      <c r="V3512" s="14">
        <v>0</v>
      </c>
    </row>
    <row r="3513" spans="3:22" x14ac:dyDescent="0.2">
      <c r="C3513" s="87"/>
      <c r="D3513" s="84"/>
      <c r="E3513" s="1" t="s">
        <v>32</v>
      </c>
      <c r="F3513" s="2"/>
      <c r="G3513" s="60">
        <v>50</v>
      </c>
      <c r="H3513" s="72" t="str">
        <f t="shared" si="58"/>
        <v xml:space="preserve"> </v>
      </c>
      <c r="I3513" s="11">
        <v>54</v>
      </c>
      <c r="J3513" s="3">
        <v>72</v>
      </c>
      <c r="K3513" s="3">
        <v>52</v>
      </c>
      <c r="L3513" s="3">
        <v>40</v>
      </c>
      <c r="M3513" s="3">
        <v>34</v>
      </c>
      <c r="N3513" s="3">
        <v>50</v>
      </c>
      <c r="O3513" s="3">
        <v>78</v>
      </c>
      <c r="P3513" s="3">
        <v>18</v>
      </c>
      <c r="Q3513" s="3">
        <v>56</v>
      </c>
      <c r="R3513" s="3">
        <v>10</v>
      </c>
      <c r="S3513" s="3">
        <v>34</v>
      </c>
      <c r="T3513" s="3">
        <v>4</v>
      </c>
      <c r="U3513" s="3">
        <v>8</v>
      </c>
      <c r="V3513" s="14">
        <v>0</v>
      </c>
    </row>
    <row r="3514" spans="3:22" ht="24" x14ac:dyDescent="0.2">
      <c r="C3514" s="88" t="s">
        <v>47</v>
      </c>
      <c r="D3514" s="83" t="s">
        <v>17</v>
      </c>
      <c r="E3514" s="6" t="s">
        <v>48</v>
      </c>
      <c r="F3514" s="5"/>
      <c r="G3514" s="59">
        <v>93</v>
      </c>
      <c r="H3514" s="71" t="str">
        <f t="shared" si="58"/>
        <v xml:space="preserve"> </v>
      </c>
      <c r="I3514" s="12">
        <v>46.236559139785001</v>
      </c>
      <c r="J3514" s="4">
        <v>61.290322580644997</v>
      </c>
      <c r="K3514" s="4">
        <v>67.741935483871003</v>
      </c>
      <c r="L3514" s="4">
        <v>54.838709677418997</v>
      </c>
      <c r="M3514" s="4">
        <v>53.763440860214999</v>
      </c>
      <c r="N3514" s="4">
        <v>32.258064516128997</v>
      </c>
      <c r="O3514" s="4">
        <v>69.892473118279995</v>
      </c>
      <c r="P3514" s="4">
        <v>72.043010752688005</v>
      </c>
      <c r="Q3514" s="4">
        <v>52.688172043011001</v>
      </c>
      <c r="R3514" s="4">
        <v>19.354838709677001</v>
      </c>
      <c r="S3514" s="4">
        <v>34.408602150538002</v>
      </c>
      <c r="T3514" s="4">
        <v>1.0752688172039999</v>
      </c>
      <c r="U3514" s="4">
        <v>2.1505376344089999</v>
      </c>
      <c r="V3514" s="13">
        <v>1.0752688172039999</v>
      </c>
    </row>
    <row r="3515" spans="3:22" ht="24" x14ac:dyDescent="0.2">
      <c r="C3515" s="87"/>
      <c r="D3515" s="84"/>
      <c r="E3515" s="1" t="s">
        <v>49</v>
      </c>
      <c r="F3515" s="2"/>
      <c r="G3515" s="60">
        <v>143</v>
      </c>
      <c r="H3515" s="72" t="str">
        <f t="shared" si="58"/>
        <v xml:space="preserve"> </v>
      </c>
      <c r="I3515" s="11">
        <v>45.454545454544999</v>
      </c>
      <c r="J3515" s="3">
        <v>69.930069930070005</v>
      </c>
      <c r="K3515" s="3">
        <v>54.545454545455001</v>
      </c>
      <c r="L3515" s="3">
        <v>37.762237762238001</v>
      </c>
      <c r="M3515" s="3">
        <v>34.265734265733997</v>
      </c>
      <c r="N3515" s="3">
        <v>30.069930069929999</v>
      </c>
      <c r="O3515" s="3">
        <v>63.636363636364003</v>
      </c>
      <c r="P3515" s="3">
        <v>65.734265734266003</v>
      </c>
      <c r="Q3515" s="3">
        <v>36.363636363635997</v>
      </c>
      <c r="R3515" s="3">
        <v>18.881118881119001</v>
      </c>
      <c r="S3515" s="3">
        <v>34.965034965035002</v>
      </c>
      <c r="T3515" s="7">
        <v>0</v>
      </c>
      <c r="U3515" s="3">
        <v>2.797202797203</v>
      </c>
      <c r="V3515" s="8">
        <v>0.69930069930100003</v>
      </c>
    </row>
    <row r="3516" spans="3:22" x14ac:dyDescent="0.2">
      <c r="C3516" s="87"/>
      <c r="D3516" s="84"/>
      <c r="E3516" s="1" t="s">
        <v>50</v>
      </c>
      <c r="F3516" s="2"/>
      <c r="G3516" s="60">
        <v>148</v>
      </c>
      <c r="H3516" s="72" t="str">
        <f t="shared" si="58"/>
        <v xml:space="preserve"> </v>
      </c>
      <c r="I3516" s="11">
        <v>48.648648648649001</v>
      </c>
      <c r="J3516" s="3">
        <v>70.945945945945994</v>
      </c>
      <c r="K3516" s="3">
        <v>48.648648648649001</v>
      </c>
      <c r="L3516" s="3">
        <v>41.891891891892001</v>
      </c>
      <c r="M3516" s="3">
        <v>36.486486486486001</v>
      </c>
      <c r="N3516" s="3">
        <v>39.189189189189001</v>
      </c>
      <c r="O3516" s="3">
        <v>72.972972972972997</v>
      </c>
      <c r="P3516" s="3">
        <v>65.540540540541002</v>
      </c>
      <c r="Q3516" s="3">
        <v>36.486486486486001</v>
      </c>
      <c r="R3516" s="3">
        <v>12.162162162162</v>
      </c>
      <c r="S3516" s="3">
        <v>34.459459459458998</v>
      </c>
      <c r="T3516" s="3">
        <v>1.351351351351</v>
      </c>
      <c r="U3516" s="3">
        <v>2.7027027027030002</v>
      </c>
      <c r="V3516" s="8">
        <v>0.67567567567599995</v>
      </c>
    </row>
    <row r="3517" spans="3:22" x14ac:dyDescent="0.2">
      <c r="C3517" s="87"/>
      <c r="D3517" s="84"/>
      <c r="E3517" s="1" t="s">
        <v>51</v>
      </c>
      <c r="F3517" s="2"/>
      <c r="G3517" s="60">
        <v>198</v>
      </c>
      <c r="H3517" s="72" t="str">
        <f t="shared" si="58"/>
        <v xml:space="preserve"> </v>
      </c>
      <c r="I3517" s="11">
        <v>50.505050505051003</v>
      </c>
      <c r="J3517" s="3">
        <v>66.666666666666998</v>
      </c>
      <c r="K3517" s="3">
        <v>48.484848484848001</v>
      </c>
      <c r="L3517" s="3">
        <v>40.404040404040003</v>
      </c>
      <c r="M3517" s="3">
        <v>35.353535353535001</v>
      </c>
      <c r="N3517" s="3">
        <v>29.797979797979998</v>
      </c>
      <c r="O3517" s="3">
        <v>68.686868686869005</v>
      </c>
      <c r="P3517" s="3">
        <v>74.747474747474996</v>
      </c>
      <c r="Q3517" s="3">
        <v>39.898989898990003</v>
      </c>
      <c r="R3517" s="3">
        <v>7.0707070707069999</v>
      </c>
      <c r="S3517" s="3">
        <v>34.848484848485</v>
      </c>
      <c r="T3517" s="7">
        <v>0</v>
      </c>
      <c r="U3517" s="3">
        <v>1.5151515151520001</v>
      </c>
      <c r="V3517" s="8">
        <v>0.50505050505100002</v>
      </c>
    </row>
    <row r="3518" spans="3:22" ht="24" x14ac:dyDescent="0.2">
      <c r="C3518" s="87"/>
      <c r="D3518" s="84"/>
      <c r="E3518" s="1" t="s">
        <v>52</v>
      </c>
      <c r="F3518" s="2"/>
      <c r="G3518" s="60">
        <v>318</v>
      </c>
      <c r="H3518" s="72" t="str">
        <f t="shared" si="58"/>
        <v xml:space="preserve"> </v>
      </c>
      <c r="I3518" s="11">
        <v>55.660377358490997</v>
      </c>
      <c r="J3518" s="3">
        <v>74.842767295597</v>
      </c>
      <c r="K3518" s="3">
        <v>59.119496855346</v>
      </c>
      <c r="L3518" s="3">
        <v>40.880503144654</v>
      </c>
      <c r="M3518" s="3">
        <v>40.880503144654</v>
      </c>
      <c r="N3518" s="3">
        <v>47.798742138365</v>
      </c>
      <c r="O3518" s="3">
        <v>69.811320754717002</v>
      </c>
      <c r="P3518" s="3">
        <v>56.603773584906001</v>
      </c>
      <c r="Q3518" s="3">
        <v>55.345911949685998</v>
      </c>
      <c r="R3518" s="3">
        <v>17.295597484277</v>
      </c>
      <c r="S3518" s="3">
        <v>34.905660377357997</v>
      </c>
      <c r="T3518" s="3">
        <v>0.31446540880500001</v>
      </c>
      <c r="U3518" s="3">
        <v>1.5723270440249999</v>
      </c>
      <c r="V3518" s="14">
        <v>0</v>
      </c>
    </row>
    <row r="3519" spans="3:22" ht="24" x14ac:dyDescent="0.2">
      <c r="C3519" s="87"/>
      <c r="D3519" s="84"/>
      <c r="E3519" s="1" t="s">
        <v>53</v>
      </c>
      <c r="F3519" s="2"/>
      <c r="G3519" s="60">
        <v>900</v>
      </c>
      <c r="H3519" s="72" t="str">
        <f t="shared" si="58"/>
        <v xml:space="preserve"> </v>
      </c>
      <c r="I3519" s="11">
        <v>50.777777777777999</v>
      </c>
      <c r="J3519" s="3">
        <v>70.222222222222001</v>
      </c>
      <c r="K3519" s="3">
        <v>55.222222222222001</v>
      </c>
      <c r="L3519" s="3">
        <v>41.888888888888999</v>
      </c>
      <c r="M3519" s="3">
        <v>39.222222222222001</v>
      </c>
      <c r="N3519" s="3">
        <v>38</v>
      </c>
      <c r="O3519" s="3">
        <v>69.111111111111001</v>
      </c>
      <c r="P3519" s="3">
        <v>65.111111111111001</v>
      </c>
      <c r="Q3519" s="3">
        <v>45.555555555555998</v>
      </c>
      <c r="R3519" s="3">
        <v>14.666666666667</v>
      </c>
      <c r="S3519" s="3">
        <v>34.777777777777999</v>
      </c>
      <c r="T3519" s="3">
        <v>0.444444444444</v>
      </c>
      <c r="U3519" s="3">
        <v>2</v>
      </c>
      <c r="V3519" s="8">
        <v>0.444444444444</v>
      </c>
    </row>
    <row r="3520" spans="3:22" ht="24" x14ac:dyDescent="0.2">
      <c r="C3520" s="87"/>
      <c r="D3520" s="84"/>
      <c r="E3520" s="1" t="s">
        <v>54</v>
      </c>
      <c r="F3520" s="2"/>
      <c r="G3520" s="60">
        <v>1493</v>
      </c>
      <c r="H3520" s="72" t="str">
        <f t="shared" si="58"/>
        <v xml:space="preserve"> </v>
      </c>
      <c r="I3520" s="11">
        <v>51.841929002009003</v>
      </c>
      <c r="J3520" s="3">
        <v>70.328198258539999</v>
      </c>
      <c r="K3520" s="3">
        <v>55.324849296718</v>
      </c>
      <c r="L3520" s="3">
        <v>42.263898191560997</v>
      </c>
      <c r="M3520" s="3">
        <v>41.058271935699999</v>
      </c>
      <c r="N3520" s="3">
        <v>44.675150703282</v>
      </c>
      <c r="O3520" s="3">
        <v>71.198928332216994</v>
      </c>
      <c r="P3520" s="3">
        <v>3.4829202947089999</v>
      </c>
      <c r="Q3520" s="3">
        <v>58.53985264568</v>
      </c>
      <c r="R3520" s="3">
        <v>10.180843938379001</v>
      </c>
      <c r="S3520" s="3">
        <v>33.020763563294999</v>
      </c>
      <c r="T3520" s="3">
        <v>0.46885465505700002</v>
      </c>
      <c r="U3520" s="3">
        <v>5.1574012056259999</v>
      </c>
      <c r="V3520" s="8">
        <v>0.87073007367699995</v>
      </c>
    </row>
    <row r="3521" spans="3:22" x14ac:dyDescent="0.2">
      <c r="C3521" s="87"/>
      <c r="D3521" s="84"/>
      <c r="E3521" s="1" t="s">
        <v>32</v>
      </c>
      <c r="F3521" s="2"/>
      <c r="G3521" s="60">
        <v>42</v>
      </c>
      <c r="H3521" s="72" t="str">
        <f t="shared" si="58"/>
        <v>*</v>
      </c>
      <c r="I3521" s="11">
        <v>57.142857142856997</v>
      </c>
      <c r="J3521" s="3">
        <v>66.666666666666998</v>
      </c>
      <c r="K3521" s="3">
        <v>47.619047619047997</v>
      </c>
      <c r="L3521" s="3">
        <v>38.095238095238003</v>
      </c>
      <c r="M3521" s="3">
        <v>35.714285714286</v>
      </c>
      <c r="N3521" s="3">
        <v>47.619047619047997</v>
      </c>
      <c r="O3521" s="3">
        <v>66.666666666666998</v>
      </c>
      <c r="P3521" s="3">
        <v>9.5238095238099998</v>
      </c>
      <c r="Q3521" s="3">
        <v>45.238095238094999</v>
      </c>
      <c r="R3521" s="3">
        <v>14.285714285714</v>
      </c>
      <c r="S3521" s="3">
        <v>40.476190476189998</v>
      </c>
      <c r="T3521" s="3">
        <v>2.3809523809519999</v>
      </c>
      <c r="U3521" s="3">
        <v>2.3809523809519999</v>
      </c>
      <c r="V3521" s="14">
        <v>0</v>
      </c>
    </row>
    <row r="3522" spans="3:22" ht="24" x14ac:dyDescent="0.2">
      <c r="C3522" s="88" t="s">
        <v>55</v>
      </c>
      <c r="D3522" s="83" t="s">
        <v>17</v>
      </c>
      <c r="E3522" s="6" t="s">
        <v>48</v>
      </c>
      <c r="F3522" s="5"/>
      <c r="G3522" s="59">
        <v>118</v>
      </c>
      <c r="H3522" s="71" t="str">
        <f t="shared" si="58"/>
        <v xml:space="preserve"> </v>
      </c>
      <c r="I3522" s="12">
        <v>45.762711864407002</v>
      </c>
      <c r="J3522" s="4">
        <v>64.406779661016998</v>
      </c>
      <c r="K3522" s="4">
        <v>55.084745762711997</v>
      </c>
      <c r="L3522" s="4">
        <v>54.237288135592998</v>
      </c>
      <c r="M3522" s="4">
        <v>50.847457627118999</v>
      </c>
      <c r="N3522" s="4">
        <v>34.745762711864003</v>
      </c>
      <c r="O3522" s="4">
        <v>70.338983050847006</v>
      </c>
      <c r="P3522" s="4">
        <v>41.525423728813998</v>
      </c>
      <c r="Q3522" s="4">
        <v>58.474576271186002</v>
      </c>
      <c r="R3522" s="4">
        <v>10.169491525424</v>
      </c>
      <c r="S3522" s="4">
        <v>28.813559322033999</v>
      </c>
      <c r="T3522" s="4">
        <v>0.84745762711899997</v>
      </c>
      <c r="U3522" s="4">
        <v>5.9322033898309998</v>
      </c>
      <c r="V3522" s="13">
        <v>1.6949152542370001</v>
      </c>
    </row>
    <row r="3523" spans="3:22" ht="24" x14ac:dyDescent="0.2">
      <c r="C3523" s="87"/>
      <c r="D3523" s="84"/>
      <c r="E3523" s="1" t="s">
        <v>49</v>
      </c>
      <c r="F3523" s="2"/>
      <c r="G3523" s="60">
        <v>262</v>
      </c>
      <c r="H3523" s="72" t="str">
        <f t="shared" si="58"/>
        <v xml:space="preserve"> </v>
      </c>
      <c r="I3523" s="11">
        <v>53.053435114503998</v>
      </c>
      <c r="J3523" s="3">
        <v>63.358778625954002</v>
      </c>
      <c r="K3523" s="3">
        <v>51.526717557251999</v>
      </c>
      <c r="L3523" s="3">
        <v>39.694656488550002</v>
      </c>
      <c r="M3523" s="3">
        <v>35.496183206106998</v>
      </c>
      <c r="N3523" s="3">
        <v>37.786259541984997</v>
      </c>
      <c r="O3523" s="3">
        <v>62.595419847328003</v>
      </c>
      <c r="P3523" s="3">
        <v>35.496183206106998</v>
      </c>
      <c r="Q3523" s="3">
        <v>40.458015267176002</v>
      </c>
      <c r="R3523" s="3">
        <v>11.450381679389</v>
      </c>
      <c r="S3523" s="3">
        <v>29.389312977098999</v>
      </c>
      <c r="T3523" s="3">
        <v>0.38167938931299999</v>
      </c>
      <c r="U3523" s="3">
        <v>5.7251908396950002</v>
      </c>
      <c r="V3523" s="8">
        <v>0.76335877862599999</v>
      </c>
    </row>
    <row r="3524" spans="3:22" x14ac:dyDescent="0.2">
      <c r="C3524" s="87"/>
      <c r="D3524" s="84"/>
      <c r="E3524" s="1" t="s">
        <v>50</v>
      </c>
      <c r="F3524" s="2"/>
      <c r="G3524" s="60">
        <v>486</v>
      </c>
      <c r="H3524" s="72" t="str">
        <f t="shared" si="58"/>
        <v xml:space="preserve"> </v>
      </c>
      <c r="I3524" s="11">
        <v>45.061728395061998</v>
      </c>
      <c r="J3524" s="3">
        <v>68.106995884773994</v>
      </c>
      <c r="K3524" s="3">
        <v>50.823045267490002</v>
      </c>
      <c r="L3524" s="3">
        <v>39.917695473251001</v>
      </c>
      <c r="M3524" s="3">
        <v>42.181069958847999</v>
      </c>
      <c r="N3524" s="3">
        <v>42.592592592593</v>
      </c>
      <c r="O3524" s="3">
        <v>71.604938271604993</v>
      </c>
      <c r="P3524" s="3">
        <v>28.395061728395</v>
      </c>
      <c r="Q3524" s="3">
        <v>41.769547325102998</v>
      </c>
      <c r="R3524" s="3">
        <v>14.40329218107</v>
      </c>
      <c r="S3524" s="3">
        <v>32.304526748971</v>
      </c>
      <c r="T3524" s="3">
        <v>0.205761316872</v>
      </c>
      <c r="U3524" s="3">
        <v>3.4979423868309998</v>
      </c>
      <c r="V3524" s="8">
        <v>0.82304526748999995</v>
      </c>
    </row>
    <row r="3525" spans="3:22" x14ac:dyDescent="0.2">
      <c r="C3525" s="87"/>
      <c r="D3525" s="84"/>
      <c r="E3525" s="1" t="s">
        <v>51</v>
      </c>
      <c r="F3525" s="2"/>
      <c r="G3525" s="60">
        <v>888</v>
      </c>
      <c r="H3525" s="72" t="str">
        <f t="shared" ref="H3525:H3572" si="59">IF(G3525&lt;49,"*"," ")</f>
        <v xml:space="preserve"> </v>
      </c>
      <c r="I3525" s="11">
        <v>49.211711711711999</v>
      </c>
      <c r="J3525" s="3">
        <v>69.707207207207006</v>
      </c>
      <c r="K3525" s="3">
        <v>56.869369369368997</v>
      </c>
      <c r="L3525" s="3">
        <v>38.963963963963998</v>
      </c>
      <c r="M3525" s="3">
        <v>37.162162162161998</v>
      </c>
      <c r="N3525" s="3">
        <v>41.216216216215997</v>
      </c>
      <c r="O3525" s="3">
        <v>72.522522522523005</v>
      </c>
      <c r="P3525" s="3">
        <v>28.828828828829</v>
      </c>
      <c r="Q3525" s="3">
        <v>50.225225225225003</v>
      </c>
      <c r="R3525" s="3">
        <v>14.076576576577001</v>
      </c>
      <c r="S3525" s="3">
        <v>39.639639639640002</v>
      </c>
      <c r="T3525" s="3">
        <v>0.56306306306300002</v>
      </c>
      <c r="U3525" s="3">
        <v>3.1531531531530002</v>
      </c>
      <c r="V3525" s="8">
        <v>0.112612612613</v>
      </c>
    </row>
    <row r="3526" spans="3:22" ht="24" x14ac:dyDescent="0.2">
      <c r="C3526" s="87"/>
      <c r="D3526" s="84"/>
      <c r="E3526" s="1" t="s">
        <v>52</v>
      </c>
      <c r="F3526" s="2"/>
      <c r="G3526" s="60">
        <v>323</v>
      </c>
      <c r="H3526" s="72" t="str">
        <f t="shared" si="59"/>
        <v xml:space="preserve"> </v>
      </c>
      <c r="I3526" s="11">
        <v>62.229102167183001</v>
      </c>
      <c r="J3526" s="3">
        <v>78.328173374613002</v>
      </c>
      <c r="K3526" s="3">
        <v>61.609907120743003</v>
      </c>
      <c r="L3526" s="3">
        <v>46.749226006192004</v>
      </c>
      <c r="M3526" s="3">
        <v>45.201238390093003</v>
      </c>
      <c r="N3526" s="3">
        <v>49.535603715169998</v>
      </c>
      <c r="O3526" s="3">
        <v>71.826625386996994</v>
      </c>
      <c r="P3526" s="3">
        <v>26.006191950464</v>
      </c>
      <c r="Q3526" s="3">
        <v>73.684210526315994</v>
      </c>
      <c r="R3526" s="3">
        <v>8.0495356037150003</v>
      </c>
      <c r="S3526" s="3">
        <v>30.959752321981</v>
      </c>
      <c r="T3526" s="7">
        <v>0</v>
      </c>
      <c r="U3526" s="3">
        <v>2.7863777089780002</v>
      </c>
      <c r="V3526" s="8">
        <v>0.61919504644000001</v>
      </c>
    </row>
    <row r="3527" spans="3:22" x14ac:dyDescent="0.2">
      <c r="C3527" s="87"/>
      <c r="D3527" s="84"/>
      <c r="E3527" s="1" t="s">
        <v>56</v>
      </c>
      <c r="F3527" s="2"/>
      <c r="G3527" s="60">
        <v>275</v>
      </c>
      <c r="H3527" s="72" t="str">
        <f t="shared" si="59"/>
        <v xml:space="preserve"> </v>
      </c>
      <c r="I3527" s="11">
        <v>62.181818181818002</v>
      </c>
      <c r="J3527" s="3">
        <v>76.363636363636004</v>
      </c>
      <c r="K3527" s="3">
        <v>57.818181818181998</v>
      </c>
      <c r="L3527" s="3">
        <v>48.363636363635997</v>
      </c>
      <c r="M3527" s="3">
        <v>43.272727272727003</v>
      </c>
      <c r="N3527" s="3">
        <v>41.090909090909001</v>
      </c>
      <c r="O3527" s="3">
        <v>72.363636363636004</v>
      </c>
      <c r="P3527" s="3">
        <v>5.8181818181820004</v>
      </c>
      <c r="Q3527" s="3">
        <v>72.363636363636004</v>
      </c>
      <c r="R3527" s="3">
        <v>8</v>
      </c>
      <c r="S3527" s="3">
        <v>31.272727272727</v>
      </c>
      <c r="T3527" s="3">
        <v>0.36363636363599999</v>
      </c>
      <c r="U3527" s="3">
        <v>3.636363636364</v>
      </c>
      <c r="V3527" s="8">
        <v>1.090909090909</v>
      </c>
    </row>
    <row r="3528" spans="3:22" x14ac:dyDescent="0.2">
      <c r="C3528" s="87"/>
      <c r="D3528" s="84"/>
      <c r="E3528" s="1" t="s">
        <v>57</v>
      </c>
      <c r="F3528" s="2"/>
      <c r="G3528" s="60">
        <v>32</v>
      </c>
      <c r="H3528" s="72" t="str">
        <f t="shared" si="59"/>
        <v>*</v>
      </c>
      <c r="I3528" s="11">
        <v>43.75</v>
      </c>
      <c r="J3528" s="3">
        <v>62.5</v>
      </c>
      <c r="K3528" s="3">
        <v>37.5</v>
      </c>
      <c r="L3528" s="3">
        <v>34.375</v>
      </c>
      <c r="M3528" s="3">
        <v>31.25</v>
      </c>
      <c r="N3528" s="3">
        <v>43.75</v>
      </c>
      <c r="O3528" s="3">
        <v>34.375</v>
      </c>
      <c r="P3528" s="3">
        <v>3.125</v>
      </c>
      <c r="Q3528" s="3">
        <v>53.125</v>
      </c>
      <c r="R3528" s="3">
        <v>6.25</v>
      </c>
      <c r="S3528" s="3">
        <v>6.25</v>
      </c>
      <c r="T3528" s="3">
        <v>3.125</v>
      </c>
      <c r="U3528" s="3">
        <v>18.75</v>
      </c>
      <c r="V3528" s="14">
        <v>0</v>
      </c>
    </row>
    <row r="3529" spans="3:22" x14ac:dyDescent="0.2">
      <c r="C3529" s="87"/>
      <c r="D3529" s="84"/>
      <c r="E3529" s="1" t="s">
        <v>32</v>
      </c>
      <c r="F3529" s="2"/>
      <c r="G3529" s="60">
        <v>51</v>
      </c>
      <c r="H3529" s="72" t="str">
        <f t="shared" si="59"/>
        <v xml:space="preserve"> </v>
      </c>
      <c r="I3529" s="11">
        <v>39.215686274509999</v>
      </c>
      <c r="J3529" s="3">
        <v>68.627450980391998</v>
      </c>
      <c r="K3529" s="3">
        <v>41.176470588234999</v>
      </c>
      <c r="L3529" s="3">
        <v>41.176470588234999</v>
      </c>
      <c r="M3529" s="3">
        <v>35.294117647058997</v>
      </c>
      <c r="N3529" s="3">
        <v>56.862745098038999</v>
      </c>
      <c r="O3529" s="3">
        <v>62.745098039216003</v>
      </c>
      <c r="P3529" s="3">
        <v>9.8039215686270005</v>
      </c>
      <c r="Q3529" s="3">
        <v>49.019607843137003</v>
      </c>
      <c r="R3529" s="3">
        <v>5.8823529411760003</v>
      </c>
      <c r="S3529" s="3">
        <v>29.411764705882</v>
      </c>
      <c r="T3529" s="3">
        <v>3.9215686274510002</v>
      </c>
      <c r="U3529" s="3">
        <v>7.8431372549020004</v>
      </c>
      <c r="V3529" s="8">
        <v>5.8823529411760003</v>
      </c>
    </row>
    <row r="3530" spans="3:22" x14ac:dyDescent="0.2">
      <c r="C3530" s="88" t="s">
        <v>58</v>
      </c>
      <c r="D3530" s="83" t="s">
        <v>17</v>
      </c>
      <c r="E3530" s="6" t="s">
        <v>59</v>
      </c>
      <c r="F3530" s="5"/>
      <c r="G3530" s="59">
        <v>1814</v>
      </c>
      <c r="H3530" s="71" t="str">
        <f t="shared" si="59"/>
        <v xml:space="preserve"> </v>
      </c>
      <c r="I3530" s="12">
        <v>51.598676957000997</v>
      </c>
      <c r="J3530" s="4">
        <v>69.790518191841002</v>
      </c>
      <c r="K3530" s="4">
        <v>59.867695700109998</v>
      </c>
      <c r="L3530" s="4">
        <v>44.211686879824001</v>
      </c>
      <c r="M3530" s="4">
        <v>43.219404630649997</v>
      </c>
      <c r="N3530" s="4">
        <v>41.345093715546</v>
      </c>
      <c r="O3530" s="4">
        <v>70.562293274531001</v>
      </c>
      <c r="P3530" s="4">
        <v>26.681367144431999</v>
      </c>
      <c r="Q3530" s="4">
        <v>55.843439911796999</v>
      </c>
      <c r="R3530" s="4">
        <v>12.954796030871</v>
      </c>
      <c r="S3530" s="4">
        <v>34.013230429989001</v>
      </c>
      <c r="T3530" s="4">
        <v>0.60639470782799998</v>
      </c>
      <c r="U3530" s="4">
        <v>3.3627342888639999</v>
      </c>
      <c r="V3530" s="13">
        <v>0.88202866593200002</v>
      </c>
    </row>
    <row r="3531" spans="3:22" ht="24" x14ac:dyDescent="0.2">
      <c r="C3531" s="87"/>
      <c r="D3531" s="84"/>
      <c r="E3531" s="1" t="s">
        <v>60</v>
      </c>
      <c r="F3531" s="2"/>
      <c r="G3531" s="60">
        <v>307</v>
      </c>
      <c r="H3531" s="72" t="str">
        <f t="shared" si="59"/>
        <v xml:space="preserve"> </v>
      </c>
      <c r="I3531" s="11">
        <v>57.003257328990003</v>
      </c>
      <c r="J3531" s="3">
        <v>82.410423452768995</v>
      </c>
      <c r="K3531" s="3">
        <v>54.397394136808003</v>
      </c>
      <c r="L3531" s="3">
        <v>41.368078175896002</v>
      </c>
      <c r="M3531" s="3">
        <v>36.807817589576999</v>
      </c>
      <c r="N3531" s="3">
        <v>50.488599348534002</v>
      </c>
      <c r="O3531" s="3">
        <v>77.524429967426997</v>
      </c>
      <c r="P3531" s="3">
        <v>23.452768729641999</v>
      </c>
      <c r="Q3531" s="3">
        <v>52.768729641694001</v>
      </c>
      <c r="R3531" s="3">
        <v>11.726384364821</v>
      </c>
      <c r="S3531" s="3">
        <v>41.693811074918997</v>
      </c>
      <c r="T3531" s="7">
        <v>0</v>
      </c>
      <c r="U3531" s="3">
        <v>2.28013029316</v>
      </c>
      <c r="V3531" s="14">
        <v>0</v>
      </c>
    </row>
    <row r="3532" spans="3:22" x14ac:dyDescent="0.2">
      <c r="C3532" s="87"/>
      <c r="D3532" s="84"/>
      <c r="E3532" s="1" t="s">
        <v>61</v>
      </c>
      <c r="F3532" s="2"/>
      <c r="G3532" s="60">
        <v>49</v>
      </c>
      <c r="H3532" s="72" t="s">
        <v>678</v>
      </c>
      <c r="I3532" s="11">
        <v>55.102040816326998</v>
      </c>
      <c r="J3532" s="3">
        <v>57.142857142856997</v>
      </c>
      <c r="K3532" s="3">
        <v>36.734693877551003</v>
      </c>
      <c r="L3532" s="3">
        <v>36.734693877551003</v>
      </c>
      <c r="M3532" s="3">
        <v>34.693877551020002</v>
      </c>
      <c r="N3532" s="3">
        <v>51.020408163265003</v>
      </c>
      <c r="O3532" s="3">
        <v>57.142857142856997</v>
      </c>
      <c r="P3532" s="3">
        <v>22.448979591836999</v>
      </c>
      <c r="Q3532" s="3">
        <v>55.102040816326998</v>
      </c>
      <c r="R3532" s="3">
        <v>8.1632653061219997</v>
      </c>
      <c r="S3532" s="3">
        <v>30.612244897958998</v>
      </c>
      <c r="T3532" s="7">
        <v>0</v>
      </c>
      <c r="U3532" s="3">
        <v>4.0816326530609999</v>
      </c>
      <c r="V3532" s="8">
        <v>2.040816326531</v>
      </c>
    </row>
    <row r="3533" spans="3:22" ht="36" x14ac:dyDescent="0.2">
      <c r="C3533" s="87"/>
      <c r="D3533" s="84"/>
      <c r="E3533" s="1" t="s">
        <v>62</v>
      </c>
      <c r="F3533" s="2"/>
      <c r="G3533" s="60">
        <v>211</v>
      </c>
      <c r="H3533" s="72" t="str">
        <f t="shared" si="59"/>
        <v xml:space="preserve"> </v>
      </c>
      <c r="I3533" s="11">
        <v>45.023696682463999</v>
      </c>
      <c r="J3533" s="3">
        <v>65.402843601895995</v>
      </c>
      <c r="K3533" s="3">
        <v>28.436018957346</v>
      </c>
      <c r="L3533" s="3">
        <v>29.383886255924001</v>
      </c>
      <c r="M3533" s="3">
        <v>27.488151658768</v>
      </c>
      <c r="N3533" s="3">
        <v>42.654028436018997</v>
      </c>
      <c r="O3533" s="3">
        <v>66.824644549762994</v>
      </c>
      <c r="P3533" s="3">
        <v>28.909952606634999</v>
      </c>
      <c r="Q3533" s="3">
        <v>41.706161137441001</v>
      </c>
      <c r="R3533" s="3">
        <v>6.161137440758</v>
      </c>
      <c r="S3533" s="3">
        <v>25.118483412322</v>
      </c>
      <c r="T3533" s="3">
        <v>0.473933649289</v>
      </c>
      <c r="U3533" s="3">
        <v>5.6872037914689999</v>
      </c>
      <c r="V3533" s="14">
        <v>0</v>
      </c>
    </row>
    <row r="3534" spans="3:22" ht="24" x14ac:dyDescent="0.2">
      <c r="C3534" s="87"/>
      <c r="D3534" s="84"/>
      <c r="E3534" s="1" t="s">
        <v>63</v>
      </c>
      <c r="F3534" s="2"/>
      <c r="G3534" s="60">
        <v>8</v>
      </c>
      <c r="H3534" s="72" t="str">
        <f t="shared" si="59"/>
        <v>*</v>
      </c>
      <c r="I3534" s="11">
        <v>75</v>
      </c>
      <c r="J3534" s="3">
        <v>50</v>
      </c>
      <c r="K3534" s="3">
        <v>12.5</v>
      </c>
      <c r="L3534" s="3">
        <v>50</v>
      </c>
      <c r="M3534" s="3">
        <v>50</v>
      </c>
      <c r="N3534" s="3">
        <v>12.5</v>
      </c>
      <c r="O3534" s="3">
        <v>75</v>
      </c>
      <c r="P3534" s="3">
        <v>87.5</v>
      </c>
      <c r="Q3534" s="3">
        <v>12.5</v>
      </c>
      <c r="R3534" s="3">
        <v>12.5</v>
      </c>
      <c r="S3534" s="3">
        <v>62.5</v>
      </c>
      <c r="T3534" s="7">
        <v>0</v>
      </c>
      <c r="U3534" s="7">
        <v>0</v>
      </c>
      <c r="V3534" s="14">
        <v>0</v>
      </c>
    </row>
    <row r="3535" spans="3:22" x14ac:dyDescent="0.2">
      <c r="C3535" s="87"/>
      <c r="D3535" s="84"/>
      <c r="E3535" s="1" t="s">
        <v>64</v>
      </c>
      <c r="F3535" s="2"/>
      <c r="G3535" s="60">
        <v>24</v>
      </c>
      <c r="H3535" s="72" t="str">
        <f t="shared" si="59"/>
        <v>*</v>
      </c>
      <c r="I3535" s="11">
        <v>25</v>
      </c>
      <c r="J3535" s="3">
        <v>25</v>
      </c>
      <c r="K3535" s="3">
        <v>12.5</v>
      </c>
      <c r="L3535" s="3">
        <v>4.166666666667</v>
      </c>
      <c r="M3535" s="3">
        <v>4.166666666667</v>
      </c>
      <c r="N3535" s="3">
        <v>12.5</v>
      </c>
      <c r="O3535" s="3">
        <v>29.166666666666998</v>
      </c>
      <c r="P3535" s="3">
        <v>4.166666666667</v>
      </c>
      <c r="Q3535" s="3">
        <v>16.666666666666998</v>
      </c>
      <c r="R3535" s="7">
        <v>0</v>
      </c>
      <c r="S3535" s="7">
        <v>0</v>
      </c>
      <c r="T3535" s="7">
        <v>0</v>
      </c>
      <c r="U3535" s="3">
        <v>50</v>
      </c>
      <c r="V3535" s="14">
        <v>0</v>
      </c>
    </row>
    <row r="3536" spans="3:22" x14ac:dyDescent="0.2">
      <c r="C3536" s="87"/>
      <c r="D3536" s="84"/>
      <c r="E3536" s="1" t="s">
        <v>46</v>
      </c>
      <c r="F3536" s="2"/>
      <c r="G3536" s="60">
        <v>17</v>
      </c>
      <c r="H3536" s="72" t="str">
        <f t="shared" si="59"/>
        <v>*</v>
      </c>
      <c r="I3536" s="11">
        <v>47.058823529412003</v>
      </c>
      <c r="J3536" s="3">
        <v>64.705882352941003</v>
      </c>
      <c r="K3536" s="3">
        <v>29.411764705882</v>
      </c>
      <c r="L3536" s="3">
        <v>41.176470588234999</v>
      </c>
      <c r="M3536" s="3">
        <v>17.647058823529001</v>
      </c>
      <c r="N3536" s="3">
        <v>29.411764705882</v>
      </c>
      <c r="O3536" s="3">
        <v>47.058823529412003</v>
      </c>
      <c r="P3536" s="3">
        <v>23.529411764706001</v>
      </c>
      <c r="Q3536" s="3">
        <v>29.411764705882</v>
      </c>
      <c r="R3536" s="3">
        <v>5.8823529411760003</v>
      </c>
      <c r="S3536" s="3">
        <v>17.647058823529001</v>
      </c>
      <c r="T3536" s="7">
        <v>0</v>
      </c>
      <c r="U3536" s="3">
        <v>11.764705882353001</v>
      </c>
      <c r="V3536" s="14">
        <v>0</v>
      </c>
    </row>
    <row r="3537" spans="3:22" x14ac:dyDescent="0.2">
      <c r="C3537" s="87"/>
      <c r="D3537" s="84"/>
      <c r="E3537" s="1" t="s">
        <v>32</v>
      </c>
      <c r="F3537" s="2"/>
      <c r="G3537" s="60">
        <v>5</v>
      </c>
      <c r="H3537" s="72" t="str">
        <f t="shared" si="59"/>
        <v>*</v>
      </c>
      <c r="I3537" s="11">
        <v>40</v>
      </c>
      <c r="J3537" s="3">
        <v>80</v>
      </c>
      <c r="K3537" s="3">
        <v>60</v>
      </c>
      <c r="L3537" s="3">
        <v>60</v>
      </c>
      <c r="M3537" s="3">
        <v>20</v>
      </c>
      <c r="N3537" s="7">
        <v>0</v>
      </c>
      <c r="O3537" s="3">
        <v>100</v>
      </c>
      <c r="P3537" s="3">
        <v>40</v>
      </c>
      <c r="Q3537" s="3">
        <v>60</v>
      </c>
      <c r="R3537" s="7">
        <v>0</v>
      </c>
      <c r="S3537" s="3">
        <v>40</v>
      </c>
      <c r="T3537" s="7">
        <v>0</v>
      </c>
      <c r="U3537" s="7">
        <v>0</v>
      </c>
      <c r="V3537" s="14">
        <v>0</v>
      </c>
    </row>
    <row r="3538" spans="3:22" x14ac:dyDescent="0.2">
      <c r="C3538" s="87"/>
      <c r="D3538" s="84"/>
      <c r="E3538" s="1" t="s">
        <v>65</v>
      </c>
      <c r="F3538" s="2"/>
      <c r="G3538" s="60">
        <v>2121</v>
      </c>
      <c r="H3538" s="72" t="str">
        <f t="shared" si="59"/>
        <v xml:space="preserve"> </v>
      </c>
      <c r="I3538" s="11">
        <v>52.380952380952003</v>
      </c>
      <c r="J3538" s="3">
        <v>71.617161716172006</v>
      </c>
      <c r="K3538" s="3">
        <v>59.075907590759002</v>
      </c>
      <c r="L3538" s="3">
        <v>43.800094295144</v>
      </c>
      <c r="M3538" s="3">
        <v>42.291371994342001</v>
      </c>
      <c r="N3538" s="3">
        <v>42.668552569543003</v>
      </c>
      <c r="O3538" s="3">
        <v>71.570014144271994</v>
      </c>
      <c r="P3538" s="3">
        <v>26.214049976426001</v>
      </c>
      <c r="Q3538" s="3">
        <v>55.398396982554999</v>
      </c>
      <c r="R3538" s="3">
        <v>12.776991984913</v>
      </c>
      <c r="S3538" s="3">
        <v>35.124941065534998</v>
      </c>
      <c r="T3538" s="3">
        <v>0.51862329090100001</v>
      </c>
      <c r="U3538" s="3">
        <v>3.2060348892029999</v>
      </c>
      <c r="V3538" s="8">
        <v>0.75436115040100005</v>
      </c>
    </row>
    <row r="3539" spans="3:22" x14ac:dyDescent="0.2">
      <c r="C3539" s="87"/>
      <c r="D3539" s="84"/>
      <c r="E3539" s="1" t="s">
        <v>66</v>
      </c>
      <c r="F3539" s="2"/>
      <c r="G3539" s="60">
        <v>260</v>
      </c>
      <c r="H3539" s="72" t="str">
        <f t="shared" si="59"/>
        <v xml:space="preserve"> </v>
      </c>
      <c r="I3539" s="11">
        <v>46.923076923076998</v>
      </c>
      <c r="J3539" s="3">
        <v>63.846153846154003</v>
      </c>
      <c r="K3539" s="3">
        <v>30</v>
      </c>
      <c r="L3539" s="3">
        <v>30.769230769231001</v>
      </c>
      <c r="M3539" s="3">
        <v>28.846153846153999</v>
      </c>
      <c r="N3539" s="3">
        <v>44.230769230768999</v>
      </c>
      <c r="O3539" s="3">
        <v>65</v>
      </c>
      <c r="P3539" s="3">
        <v>27.692307692307999</v>
      </c>
      <c r="Q3539" s="3">
        <v>44.230769230768999</v>
      </c>
      <c r="R3539" s="3">
        <v>6.5384615384620002</v>
      </c>
      <c r="S3539" s="3">
        <v>26.153846153846001</v>
      </c>
      <c r="T3539" s="3">
        <v>0.384615384615</v>
      </c>
      <c r="U3539" s="3">
        <v>5.3846153846150004</v>
      </c>
      <c r="V3539" s="8">
        <v>0.384615384615</v>
      </c>
    </row>
    <row r="3540" spans="3:22" ht="24" x14ac:dyDescent="0.2">
      <c r="C3540" s="88" t="s">
        <v>67</v>
      </c>
      <c r="D3540" s="83" t="s">
        <v>17</v>
      </c>
      <c r="E3540" s="6" t="s">
        <v>68</v>
      </c>
      <c r="F3540" s="5"/>
      <c r="G3540" s="59">
        <v>303</v>
      </c>
      <c r="H3540" s="71" t="str">
        <f t="shared" si="59"/>
        <v xml:space="preserve"> </v>
      </c>
      <c r="I3540" s="12">
        <v>60.066006600660003</v>
      </c>
      <c r="J3540" s="4">
        <v>76.237623762376003</v>
      </c>
      <c r="K3540" s="4">
        <v>61.056105610560998</v>
      </c>
      <c r="L3540" s="4">
        <v>49.834983498349999</v>
      </c>
      <c r="M3540" s="4">
        <v>45.214521452145</v>
      </c>
      <c r="N3540" s="4">
        <v>46.204620462046002</v>
      </c>
      <c r="O3540" s="4">
        <v>75.577557755775999</v>
      </c>
      <c r="P3540" s="4">
        <v>33.003300330032999</v>
      </c>
      <c r="Q3540" s="4">
        <v>59.735973597360001</v>
      </c>
      <c r="R3540" s="4">
        <v>10.891089108911</v>
      </c>
      <c r="S3540" s="4">
        <v>44.554455445545003</v>
      </c>
      <c r="T3540" s="4">
        <v>0.99009900990099997</v>
      </c>
      <c r="U3540" s="4">
        <v>1.9801980198019999</v>
      </c>
      <c r="V3540" s="13">
        <v>0.99009900990099997</v>
      </c>
    </row>
    <row r="3541" spans="3:22" ht="36" x14ac:dyDescent="0.2">
      <c r="C3541" s="87"/>
      <c r="D3541" s="84"/>
      <c r="E3541" s="1" t="s">
        <v>69</v>
      </c>
      <c r="F3541" s="2"/>
      <c r="G3541" s="60">
        <v>1347</v>
      </c>
      <c r="H3541" s="72" t="str">
        <f t="shared" si="59"/>
        <v xml:space="preserve"> </v>
      </c>
      <c r="I3541" s="11">
        <v>52.858203414995998</v>
      </c>
      <c r="J3541" s="3">
        <v>70.824053452116004</v>
      </c>
      <c r="K3541" s="3">
        <v>56.495916852264003</v>
      </c>
      <c r="L3541" s="3">
        <v>42.464736451373</v>
      </c>
      <c r="M3541" s="3">
        <v>42.316258351892998</v>
      </c>
      <c r="N3541" s="3">
        <v>43.207126948774999</v>
      </c>
      <c r="O3541" s="3">
        <v>72.011878247957995</v>
      </c>
      <c r="P3541" s="3">
        <v>24.795842613215001</v>
      </c>
      <c r="Q3541" s="3">
        <v>53.971789161098997</v>
      </c>
      <c r="R3541" s="3">
        <v>13.882702301410999</v>
      </c>
      <c r="S3541" s="3">
        <v>36.674090571641003</v>
      </c>
      <c r="T3541" s="3">
        <v>0.44543429844100002</v>
      </c>
      <c r="U3541" s="3">
        <v>2.969561989607</v>
      </c>
      <c r="V3541" s="8">
        <v>0.66815144766099999</v>
      </c>
    </row>
    <row r="3542" spans="3:22" ht="24" x14ac:dyDescent="0.2">
      <c r="C3542" s="87"/>
      <c r="D3542" s="84"/>
      <c r="E3542" s="1" t="s">
        <v>70</v>
      </c>
      <c r="F3542" s="2"/>
      <c r="G3542" s="60">
        <v>596</v>
      </c>
      <c r="H3542" s="72" t="str">
        <f t="shared" si="59"/>
        <v xml:space="preserve"> </v>
      </c>
      <c r="I3542" s="11">
        <v>49.161073825503003</v>
      </c>
      <c r="J3542" s="3">
        <v>68.959731543624002</v>
      </c>
      <c r="K3542" s="3">
        <v>53.691275167785001</v>
      </c>
      <c r="L3542" s="3">
        <v>41.275167785234999</v>
      </c>
      <c r="M3542" s="3">
        <v>36.912751677852</v>
      </c>
      <c r="N3542" s="3">
        <v>39.093959731543997</v>
      </c>
      <c r="O3542" s="3">
        <v>66.946308724831994</v>
      </c>
      <c r="P3542" s="3">
        <v>27.013422818792002</v>
      </c>
      <c r="Q3542" s="3">
        <v>52.348993288590997</v>
      </c>
      <c r="R3542" s="3">
        <v>10.234899328858999</v>
      </c>
      <c r="S3542" s="3">
        <v>27.013422818792002</v>
      </c>
      <c r="T3542" s="3">
        <v>0.33557046979900002</v>
      </c>
      <c r="U3542" s="3">
        <v>5.8724832214770002</v>
      </c>
      <c r="V3542" s="8">
        <v>0.83892617449700002</v>
      </c>
    </row>
    <row r="3543" spans="3:22" ht="24" x14ac:dyDescent="0.2">
      <c r="C3543" s="87"/>
      <c r="D3543" s="84"/>
      <c r="E3543" s="1" t="s">
        <v>71</v>
      </c>
      <c r="F3543" s="2"/>
      <c r="G3543" s="60">
        <v>181</v>
      </c>
      <c r="H3543" s="72" t="str">
        <f t="shared" si="59"/>
        <v xml:space="preserve"> </v>
      </c>
      <c r="I3543" s="11">
        <v>35.911602209945002</v>
      </c>
      <c r="J3543" s="3">
        <v>59.668508287293001</v>
      </c>
      <c r="K3543" s="3">
        <v>40.883977900551997</v>
      </c>
      <c r="L3543" s="3">
        <v>30.386740331492</v>
      </c>
      <c r="M3543" s="3">
        <v>28.729281767956</v>
      </c>
      <c r="N3543" s="3">
        <v>38.674033149171002</v>
      </c>
      <c r="O3543" s="3">
        <v>62.430939226519001</v>
      </c>
      <c r="P3543" s="3">
        <v>25.414364640883999</v>
      </c>
      <c r="Q3543" s="3">
        <v>44.198895027623998</v>
      </c>
      <c r="R3543" s="3">
        <v>4.9723756906079997</v>
      </c>
      <c r="S3543" s="3">
        <v>17.127071823203998</v>
      </c>
      <c r="T3543" s="3">
        <v>0.55248618784500003</v>
      </c>
      <c r="U3543" s="3">
        <v>8.2872928176799991</v>
      </c>
      <c r="V3543" s="14">
        <v>0</v>
      </c>
    </row>
    <row r="3544" spans="3:22" x14ac:dyDescent="0.2">
      <c r="C3544" s="87"/>
      <c r="D3544" s="84"/>
      <c r="E3544" s="1" t="s">
        <v>32</v>
      </c>
      <c r="F3544" s="2"/>
      <c r="G3544" s="60">
        <v>8</v>
      </c>
      <c r="H3544" s="72" t="str">
        <f t="shared" si="59"/>
        <v>*</v>
      </c>
      <c r="I3544" s="11">
        <v>37.5</v>
      </c>
      <c r="J3544" s="3">
        <v>75</v>
      </c>
      <c r="K3544" s="3">
        <v>37.5</v>
      </c>
      <c r="L3544" s="7">
        <v>0</v>
      </c>
      <c r="M3544" s="3">
        <v>25</v>
      </c>
      <c r="N3544" s="3">
        <v>50</v>
      </c>
      <c r="O3544" s="3">
        <v>25</v>
      </c>
      <c r="P3544" s="3">
        <v>12.5</v>
      </c>
      <c r="Q3544" s="3">
        <v>37.5</v>
      </c>
      <c r="R3544" s="7">
        <v>0</v>
      </c>
      <c r="S3544" s="3">
        <v>25</v>
      </c>
      <c r="T3544" s="7">
        <v>0</v>
      </c>
      <c r="U3544" s="7">
        <v>0</v>
      </c>
      <c r="V3544" s="14">
        <v>0</v>
      </c>
    </row>
    <row r="3545" spans="3:22" ht="24" x14ac:dyDescent="0.2">
      <c r="C3545" s="88" t="s">
        <v>72</v>
      </c>
      <c r="D3545" s="83" t="s">
        <v>17</v>
      </c>
      <c r="E3545" s="6" t="s">
        <v>73</v>
      </c>
      <c r="F3545" s="5"/>
      <c r="G3545" s="59">
        <v>52</v>
      </c>
      <c r="H3545" s="71" t="str">
        <f t="shared" si="59"/>
        <v xml:space="preserve"> </v>
      </c>
      <c r="I3545" s="12">
        <v>50</v>
      </c>
      <c r="J3545" s="4">
        <v>80.769230769231001</v>
      </c>
      <c r="K3545" s="4">
        <v>51.923076923076998</v>
      </c>
      <c r="L3545" s="4">
        <v>36.538461538462002</v>
      </c>
      <c r="M3545" s="4">
        <v>40.384615384615003</v>
      </c>
      <c r="N3545" s="4">
        <v>40.384615384615003</v>
      </c>
      <c r="O3545" s="4">
        <v>63.461538461537998</v>
      </c>
      <c r="P3545" s="4">
        <v>17.307692307692001</v>
      </c>
      <c r="Q3545" s="4">
        <v>59.615384615384997</v>
      </c>
      <c r="R3545" s="4">
        <v>3.8461538461539999</v>
      </c>
      <c r="S3545" s="4">
        <v>13.461538461538</v>
      </c>
      <c r="T3545" s="4">
        <v>1.923076923077</v>
      </c>
      <c r="U3545" s="4">
        <v>5.7692307692310001</v>
      </c>
      <c r="V3545" s="27">
        <v>0</v>
      </c>
    </row>
    <row r="3546" spans="3:22" ht="36" x14ac:dyDescent="0.2">
      <c r="C3546" s="87"/>
      <c r="D3546" s="84"/>
      <c r="E3546" s="1" t="s">
        <v>74</v>
      </c>
      <c r="F3546" s="2"/>
      <c r="G3546" s="60">
        <v>186</v>
      </c>
      <c r="H3546" s="72" t="str">
        <f t="shared" si="59"/>
        <v xml:space="preserve"> </v>
      </c>
      <c r="I3546" s="11">
        <v>40.322580645160997</v>
      </c>
      <c r="J3546" s="3">
        <v>54.838709677418997</v>
      </c>
      <c r="K3546" s="3">
        <v>45.698924731182998</v>
      </c>
      <c r="L3546" s="3">
        <v>32.795698924730999</v>
      </c>
      <c r="M3546" s="3">
        <v>32.258064516128997</v>
      </c>
      <c r="N3546" s="3">
        <v>36.559139784945998</v>
      </c>
      <c r="O3546" s="3">
        <v>55.376344086022002</v>
      </c>
      <c r="P3546" s="3">
        <v>9.6774193548389995</v>
      </c>
      <c r="Q3546" s="3">
        <v>46.236559139785001</v>
      </c>
      <c r="R3546" s="3">
        <v>5.3763440860219998</v>
      </c>
      <c r="S3546" s="3">
        <v>17.741935483871</v>
      </c>
      <c r="T3546" s="3">
        <v>0.53763440860199996</v>
      </c>
      <c r="U3546" s="3">
        <v>10.752688172042999</v>
      </c>
      <c r="V3546" s="8">
        <v>0.53763440860199996</v>
      </c>
    </row>
    <row r="3547" spans="3:22" ht="36" x14ac:dyDescent="0.2">
      <c r="C3547" s="87"/>
      <c r="D3547" s="84"/>
      <c r="E3547" s="1" t="s">
        <v>75</v>
      </c>
      <c r="F3547" s="2"/>
      <c r="G3547" s="60">
        <v>336</v>
      </c>
      <c r="H3547" s="72" t="str">
        <f t="shared" si="59"/>
        <v xml:space="preserve"> </v>
      </c>
      <c r="I3547" s="11">
        <v>50.297619047619001</v>
      </c>
      <c r="J3547" s="3">
        <v>66.666666666666998</v>
      </c>
      <c r="K3547" s="3">
        <v>53.273809523810002</v>
      </c>
      <c r="L3547" s="3">
        <v>41.071428571429003</v>
      </c>
      <c r="M3547" s="3">
        <v>42.261904761905001</v>
      </c>
      <c r="N3547" s="3">
        <v>42.559523809524002</v>
      </c>
      <c r="O3547" s="3">
        <v>62.797619047619001</v>
      </c>
      <c r="P3547" s="3">
        <v>22.321428571428999</v>
      </c>
      <c r="Q3547" s="3">
        <v>58.333333333333002</v>
      </c>
      <c r="R3547" s="3">
        <v>9.2261904761900002</v>
      </c>
      <c r="S3547" s="3">
        <v>26.785714285714</v>
      </c>
      <c r="T3547" s="7">
        <v>0</v>
      </c>
      <c r="U3547" s="3">
        <v>6.8452380952379999</v>
      </c>
      <c r="V3547" s="8">
        <v>0.29761904761899999</v>
      </c>
    </row>
    <row r="3548" spans="3:22" ht="36" x14ac:dyDescent="0.2">
      <c r="C3548" s="87"/>
      <c r="D3548" s="84"/>
      <c r="E3548" s="1" t="s">
        <v>76</v>
      </c>
      <c r="F3548" s="2"/>
      <c r="G3548" s="60">
        <v>411</v>
      </c>
      <c r="H3548" s="72" t="str">
        <f t="shared" si="59"/>
        <v xml:space="preserve"> </v>
      </c>
      <c r="I3548" s="11">
        <v>45.498783454988001</v>
      </c>
      <c r="J3548" s="3">
        <v>68.369829683698001</v>
      </c>
      <c r="K3548" s="3">
        <v>54.014598540145997</v>
      </c>
      <c r="L3548" s="3">
        <v>36.253041362529999</v>
      </c>
      <c r="M3548" s="3">
        <v>38.442822384427998</v>
      </c>
      <c r="N3548" s="3">
        <v>39.659367396594</v>
      </c>
      <c r="O3548" s="3">
        <v>71.776155717761995</v>
      </c>
      <c r="P3548" s="3">
        <v>18.491484184914999</v>
      </c>
      <c r="Q3548" s="3">
        <v>51.094890510949</v>
      </c>
      <c r="R3548" s="3">
        <v>10.948905109489001</v>
      </c>
      <c r="S3548" s="3">
        <v>29.440389294404</v>
      </c>
      <c r="T3548" s="3">
        <v>0.72992700729899995</v>
      </c>
      <c r="U3548" s="3">
        <v>5.1094890510950002</v>
      </c>
      <c r="V3548" s="8">
        <v>0.72992700729899995</v>
      </c>
    </row>
    <row r="3549" spans="3:22" ht="36" x14ac:dyDescent="0.2">
      <c r="C3549" s="87"/>
      <c r="D3549" s="84"/>
      <c r="E3549" s="1" t="s">
        <v>77</v>
      </c>
      <c r="F3549" s="2"/>
      <c r="G3549" s="60">
        <v>425</v>
      </c>
      <c r="H3549" s="72" t="str">
        <f t="shared" si="59"/>
        <v xml:space="preserve"> </v>
      </c>
      <c r="I3549" s="11">
        <v>54.588235294118</v>
      </c>
      <c r="J3549" s="3">
        <v>71.764705882352999</v>
      </c>
      <c r="K3549" s="3">
        <v>57.176470588234999</v>
      </c>
      <c r="L3549" s="3">
        <v>43.294117647058997</v>
      </c>
      <c r="M3549" s="3">
        <v>42.588235294118</v>
      </c>
      <c r="N3549" s="3">
        <v>40.941176470587997</v>
      </c>
      <c r="O3549" s="3">
        <v>75.764705882352999</v>
      </c>
      <c r="P3549" s="3">
        <v>23.294117647059</v>
      </c>
      <c r="Q3549" s="3">
        <v>54.823529411765001</v>
      </c>
      <c r="R3549" s="3">
        <v>14.588235294118</v>
      </c>
      <c r="S3549" s="3">
        <v>34.117647058823998</v>
      </c>
      <c r="T3549" s="3">
        <v>0.23529411764700001</v>
      </c>
      <c r="U3549" s="3">
        <v>3.0588235294119999</v>
      </c>
      <c r="V3549" s="8">
        <v>1.411764705882</v>
      </c>
    </row>
    <row r="3550" spans="3:22" ht="36" x14ac:dyDescent="0.2">
      <c r="C3550" s="87"/>
      <c r="D3550" s="84"/>
      <c r="E3550" s="1" t="s">
        <v>78</v>
      </c>
      <c r="F3550" s="2"/>
      <c r="G3550" s="60">
        <v>328</v>
      </c>
      <c r="H3550" s="72" t="str">
        <f t="shared" si="59"/>
        <v xml:space="preserve"> </v>
      </c>
      <c r="I3550" s="11">
        <v>55.792682926829002</v>
      </c>
      <c r="J3550" s="3">
        <v>72.865853658537006</v>
      </c>
      <c r="K3550" s="3">
        <v>57.317073170732002</v>
      </c>
      <c r="L3550" s="3">
        <v>44.817073170732002</v>
      </c>
      <c r="M3550" s="3">
        <v>43.292682926829002</v>
      </c>
      <c r="N3550" s="3">
        <v>48.170731707317003</v>
      </c>
      <c r="O3550" s="3">
        <v>73.780487804878007</v>
      </c>
      <c r="P3550" s="3">
        <v>26.524390243902001</v>
      </c>
      <c r="Q3550" s="3">
        <v>53.658536585366001</v>
      </c>
      <c r="R3550" s="3">
        <v>17.378048780488001</v>
      </c>
      <c r="S3550" s="3">
        <v>45.121951219511999</v>
      </c>
      <c r="T3550" s="7">
        <v>0</v>
      </c>
      <c r="U3550" s="3">
        <v>1.219512195122</v>
      </c>
      <c r="V3550" s="8">
        <v>0.30487804878000002</v>
      </c>
    </row>
    <row r="3551" spans="3:22" ht="36" x14ac:dyDescent="0.2">
      <c r="C3551" s="87"/>
      <c r="D3551" s="84"/>
      <c r="E3551" s="1" t="s">
        <v>79</v>
      </c>
      <c r="F3551" s="2"/>
      <c r="G3551" s="60">
        <v>294</v>
      </c>
      <c r="H3551" s="72" t="str">
        <f t="shared" si="59"/>
        <v xml:space="preserve"> </v>
      </c>
      <c r="I3551" s="11">
        <v>53.741496598639003</v>
      </c>
      <c r="J3551" s="3">
        <v>74.489795918366994</v>
      </c>
      <c r="K3551" s="3">
        <v>59.183673469387998</v>
      </c>
      <c r="L3551" s="3">
        <v>48.979591836734997</v>
      </c>
      <c r="M3551" s="3">
        <v>45.238095238094999</v>
      </c>
      <c r="N3551" s="3">
        <v>46.598639455781999</v>
      </c>
      <c r="O3551" s="3">
        <v>75.850340136054001</v>
      </c>
      <c r="P3551" s="3">
        <v>39.115646258502998</v>
      </c>
      <c r="Q3551" s="3">
        <v>55.442176870748</v>
      </c>
      <c r="R3551" s="3">
        <v>10.884353741497</v>
      </c>
      <c r="S3551" s="3">
        <v>44.897959183673002</v>
      </c>
      <c r="T3551" s="3">
        <v>0.68027210884400002</v>
      </c>
      <c r="U3551" s="3">
        <v>1.360544217687</v>
      </c>
      <c r="V3551" s="14">
        <v>0</v>
      </c>
    </row>
    <row r="3552" spans="3:22" ht="36" x14ac:dyDescent="0.2">
      <c r="C3552" s="87"/>
      <c r="D3552" s="84"/>
      <c r="E3552" s="1" t="s">
        <v>80</v>
      </c>
      <c r="F3552" s="2"/>
      <c r="G3552" s="60">
        <v>194</v>
      </c>
      <c r="H3552" s="72" t="str">
        <f t="shared" si="59"/>
        <v xml:space="preserve"> </v>
      </c>
      <c r="I3552" s="11">
        <v>54.639175257731999</v>
      </c>
      <c r="J3552" s="3">
        <v>74.226804123711005</v>
      </c>
      <c r="K3552" s="3">
        <v>58.762886597938</v>
      </c>
      <c r="L3552" s="3">
        <v>43.814432989690999</v>
      </c>
      <c r="M3552" s="3">
        <v>36.597938144330001</v>
      </c>
      <c r="N3552" s="3">
        <v>34.020618556701002</v>
      </c>
      <c r="O3552" s="3">
        <v>71.649484536081999</v>
      </c>
      <c r="P3552" s="3">
        <v>47.422680412371001</v>
      </c>
      <c r="Q3552" s="3">
        <v>50.515463917525999</v>
      </c>
      <c r="R3552" s="3">
        <v>13.40206185567</v>
      </c>
      <c r="S3552" s="3">
        <v>38.144329896907003</v>
      </c>
      <c r="T3552" s="3">
        <v>0.51546391752599996</v>
      </c>
      <c r="U3552" s="3">
        <v>0.51546391752599996</v>
      </c>
      <c r="V3552" s="8">
        <v>1.0309278350519999</v>
      </c>
    </row>
    <row r="3553" spans="3:22" ht="36" x14ac:dyDescent="0.2">
      <c r="C3553" s="87"/>
      <c r="D3553" s="84"/>
      <c r="E3553" s="1" t="s">
        <v>81</v>
      </c>
      <c r="F3553" s="2"/>
      <c r="G3553" s="60">
        <v>50</v>
      </c>
      <c r="H3553" s="72" t="str">
        <f t="shared" si="59"/>
        <v xml:space="preserve"> </v>
      </c>
      <c r="I3553" s="11">
        <v>60</v>
      </c>
      <c r="J3553" s="3">
        <v>86</v>
      </c>
      <c r="K3553" s="3">
        <v>52</v>
      </c>
      <c r="L3553" s="3">
        <v>50</v>
      </c>
      <c r="M3553" s="3">
        <v>42</v>
      </c>
      <c r="N3553" s="3">
        <v>48</v>
      </c>
      <c r="O3553" s="3">
        <v>70</v>
      </c>
      <c r="P3553" s="3">
        <v>56</v>
      </c>
      <c r="Q3553" s="3">
        <v>48</v>
      </c>
      <c r="R3553" s="3">
        <v>8</v>
      </c>
      <c r="S3553" s="3">
        <v>42</v>
      </c>
      <c r="T3553" s="7">
        <v>0</v>
      </c>
      <c r="U3553" s="3">
        <v>2</v>
      </c>
      <c r="V3553" s="14">
        <v>0</v>
      </c>
    </row>
    <row r="3554" spans="3:22" ht="24" x14ac:dyDescent="0.2">
      <c r="C3554" s="87"/>
      <c r="D3554" s="84"/>
      <c r="E3554" s="1" t="s">
        <v>82</v>
      </c>
      <c r="F3554" s="2"/>
      <c r="G3554" s="60">
        <v>48</v>
      </c>
      <c r="H3554" s="72" t="str">
        <f t="shared" si="59"/>
        <v>*</v>
      </c>
      <c r="I3554" s="11">
        <v>66.666666666666998</v>
      </c>
      <c r="J3554" s="3">
        <v>77.083333333333002</v>
      </c>
      <c r="K3554" s="3">
        <v>68.75</v>
      </c>
      <c r="L3554" s="3">
        <v>39.583333333333002</v>
      </c>
      <c r="M3554" s="3">
        <v>31.25</v>
      </c>
      <c r="N3554" s="3">
        <v>45.833333333333002</v>
      </c>
      <c r="O3554" s="3">
        <v>77.083333333333002</v>
      </c>
      <c r="P3554" s="3">
        <v>66.666666666666998</v>
      </c>
      <c r="Q3554" s="3">
        <v>41.666666666666998</v>
      </c>
      <c r="R3554" s="3">
        <v>14.583333333333</v>
      </c>
      <c r="S3554" s="3">
        <v>47.916666666666998</v>
      </c>
      <c r="T3554" s="3">
        <v>2.083333333333</v>
      </c>
      <c r="U3554" s="7">
        <v>0</v>
      </c>
      <c r="V3554" s="14">
        <v>0</v>
      </c>
    </row>
    <row r="3555" spans="3:22" x14ac:dyDescent="0.2">
      <c r="C3555" s="87"/>
      <c r="D3555" s="84"/>
      <c r="E3555" s="1" t="s">
        <v>83</v>
      </c>
      <c r="F3555" s="2"/>
      <c r="G3555" s="60">
        <v>46</v>
      </c>
      <c r="H3555" s="72" t="str">
        <f t="shared" si="59"/>
        <v>*</v>
      </c>
      <c r="I3555" s="11">
        <v>54.347826086956999</v>
      </c>
      <c r="J3555" s="3">
        <v>71.739130434782993</v>
      </c>
      <c r="K3555" s="3">
        <v>45.652173913043001</v>
      </c>
      <c r="L3555" s="3">
        <v>41.304347826087003</v>
      </c>
      <c r="M3555" s="3">
        <v>28.260869565217</v>
      </c>
      <c r="N3555" s="3">
        <v>50</v>
      </c>
      <c r="O3555" s="3">
        <v>67.391304347825994</v>
      </c>
      <c r="P3555" s="3">
        <v>4.3478260869570002</v>
      </c>
      <c r="Q3555" s="3">
        <v>54.347826086956999</v>
      </c>
      <c r="R3555" s="3">
        <v>6.5217391304349999</v>
      </c>
      <c r="S3555" s="3">
        <v>21.739130434783</v>
      </c>
      <c r="T3555" s="3">
        <v>2.1739130434780001</v>
      </c>
      <c r="U3555" s="3">
        <v>6.5217391304349999</v>
      </c>
      <c r="V3555" s="8">
        <v>2.1739130434780001</v>
      </c>
    </row>
    <row r="3556" spans="3:22" x14ac:dyDescent="0.2">
      <c r="C3556" s="87"/>
      <c r="D3556" s="84"/>
      <c r="E3556" s="1" t="s">
        <v>32</v>
      </c>
      <c r="F3556" s="2"/>
      <c r="G3556" s="60">
        <v>65</v>
      </c>
      <c r="H3556" s="72" t="str">
        <f t="shared" si="59"/>
        <v xml:space="preserve"> </v>
      </c>
      <c r="I3556" s="11">
        <v>49.230769230768999</v>
      </c>
      <c r="J3556" s="3">
        <v>63.076923076923002</v>
      </c>
      <c r="K3556" s="3">
        <v>47.692307692307999</v>
      </c>
      <c r="L3556" s="3">
        <v>52.307692307692001</v>
      </c>
      <c r="M3556" s="3">
        <v>36.923076923076998</v>
      </c>
      <c r="N3556" s="3">
        <v>46.153846153845997</v>
      </c>
      <c r="O3556" s="3">
        <v>64.615384615384997</v>
      </c>
      <c r="P3556" s="3">
        <v>13.846153846153999</v>
      </c>
      <c r="Q3556" s="3">
        <v>63.076923076923002</v>
      </c>
      <c r="R3556" s="3">
        <v>16.923076923077002</v>
      </c>
      <c r="S3556" s="3">
        <v>29.230769230768999</v>
      </c>
      <c r="T3556" s="3">
        <v>1.538461538462</v>
      </c>
      <c r="U3556" s="3">
        <v>4.6153846153850004</v>
      </c>
      <c r="V3556" s="8">
        <v>3.0769230769229998</v>
      </c>
    </row>
    <row r="3557" spans="3:22" x14ac:dyDescent="0.2">
      <c r="C3557" s="88" t="s">
        <v>84</v>
      </c>
      <c r="D3557" s="83" t="s">
        <v>17</v>
      </c>
      <c r="E3557" s="6" t="s">
        <v>85</v>
      </c>
      <c r="F3557" s="5"/>
      <c r="G3557" s="59">
        <v>315</v>
      </c>
      <c r="H3557" s="71" t="str">
        <f t="shared" si="59"/>
        <v xml:space="preserve"> </v>
      </c>
      <c r="I3557" s="12">
        <v>61.587301587302001</v>
      </c>
      <c r="J3557" s="4">
        <v>79.682539682539996</v>
      </c>
      <c r="K3557" s="4">
        <v>64.761904761905001</v>
      </c>
      <c r="L3557" s="4">
        <v>50.158730158730002</v>
      </c>
      <c r="M3557" s="4">
        <v>49.523809523810002</v>
      </c>
      <c r="N3557" s="4">
        <v>51.428571428570997</v>
      </c>
      <c r="O3557" s="4">
        <v>76.825396825396993</v>
      </c>
      <c r="P3557" s="4">
        <v>39.047619047619001</v>
      </c>
      <c r="Q3557" s="4">
        <v>55.873015873016001</v>
      </c>
      <c r="R3557" s="4">
        <v>17.777777777777999</v>
      </c>
      <c r="S3557" s="4">
        <v>46.666666666666998</v>
      </c>
      <c r="T3557" s="4">
        <v>0.31746031745999997</v>
      </c>
      <c r="U3557" s="4">
        <v>2.2222222222219998</v>
      </c>
      <c r="V3557" s="27">
        <v>0</v>
      </c>
    </row>
    <row r="3558" spans="3:22" x14ac:dyDescent="0.2">
      <c r="C3558" s="87"/>
      <c r="D3558" s="84"/>
      <c r="E3558" s="1" t="s">
        <v>86</v>
      </c>
      <c r="F3558" s="2"/>
      <c r="G3558" s="60">
        <v>493</v>
      </c>
      <c r="H3558" s="72" t="str">
        <f t="shared" si="59"/>
        <v xml:space="preserve"> </v>
      </c>
      <c r="I3558" s="11">
        <v>55.578093306287997</v>
      </c>
      <c r="J3558" s="3">
        <v>72.819472616633007</v>
      </c>
      <c r="K3558" s="3">
        <v>58.417849898580002</v>
      </c>
      <c r="L3558" s="3">
        <v>42.190669371196996</v>
      </c>
      <c r="M3558" s="3">
        <v>44.219066937119997</v>
      </c>
      <c r="N3558" s="3">
        <v>46.044624746449998</v>
      </c>
      <c r="O3558" s="3">
        <v>72.210953346856002</v>
      </c>
      <c r="P3558" s="3">
        <v>29.208924949290001</v>
      </c>
      <c r="Q3558" s="3">
        <v>55.983772819473003</v>
      </c>
      <c r="R3558" s="3">
        <v>17.647058823529001</v>
      </c>
      <c r="S3558" s="3">
        <v>43.002028397566001</v>
      </c>
      <c r="T3558" s="3">
        <v>0.20283975659199999</v>
      </c>
      <c r="U3558" s="3">
        <v>1.014198782961</v>
      </c>
      <c r="V3558" s="8">
        <v>0.81135902636900004</v>
      </c>
    </row>
    <row r="3559" spans="3:22" x14ac:dyDescent="0.2">
      <c r="C3559" s="87"/>
      <c r="D3559" s="84"/>
      <c r="E3559" s="1" t="s">
        <v>87</v>
      </c>
      <c r="F3559" s="2"/>
      <c r="G3559" s="60">
        <v>981</v>
      </c>
      <c r="H3559" s="72" t="str">
        <f t="shared" si="59"/>
        <v xml:space="preserve"> </v>
      </c>
      <c r="I3559" s="11">
        <v>51.783893985729001</v>
      </c>
      <c r="J3559" s="3">
        <v>70.336391437309004</v>
      </c>
      <c r="K3559" s="3">
        <v>56.574923547400999</v>
      </c>
      <c r="L3559" s="3">
        <v>42.711518858307997</v>
      </c>
      <c r="M3559" s="3">
        <v>41.488277268094002</v>
      </c>
      <c r="N3559" s="3">
        <v>43.425076452599001</v>
      </c>
      <c r="O3559" s="3">
        <v>70.846075433230993</v>
      </c>
      <c r="P3559" s="3">
        <v>27.726809378186001</v>
      </c>
      <c r="Q3559" s="3">
        <v>55.963302752293998</v>
      </c>
      <c r="R3559" s="3">
        <v>10.193679918451</v>
      </c>
      <c r="S3559" s="3">
        <v>33.129459734964001</v>
      </c>
      <c r="T3559" s="3">
        <v>0.71355759429200005</v>
      </c>
      <c r="U3559" s="3">
        <v>3.1600407747200001</v>
      </c>
      <c r="V3559" s="8">
        <v>0.61162079510699996</v>
      </c>
    </row>
    <row r="3560" spans="3:22" x14ac:dyDescent="0.2">
      <c r="C3560" s="87"/>
      <c r="D3560" s="84"/>
      <c r="E3560" s="1" t="s">
        <v>88</v>
      </c>
      <c r="F3560" s="2"/>
      <c r="G3560" s="60">
        <v>525</v>
      </c>
      <c r="H3560" s="72" t="str">
        <f t="shared" si="59"/>
        <v xml:space="preserve"> </v>
      </c>
      <c r="I3560" s="11">
        <v>46.095238095238003</v>
      </c>
      <c r="J3560" s="3">
        <v>65.523809523810002</v>
      </c>
      <c r="K3560" s="3">
        <v>49.333333333333002</v>
      </c>
      <c r="L3560" s="3">
        <v>38.285714285714</v>
      </c>
      <c r="M3560" s="3">
        <v>33.333333333333002</v>
      </c>
      <c r="N3560" s="3">
        <v>36.190476190475998</v>
      </c>
      <c r="O3560" s="3">
        <v>66.857142857143003</v>
      </c>
      <c r="P3560" s="3">
        <v>18.095238095237999</v>
      </c>
      <c r="Q3560" s="3">
        <v>50.857142857143003</v>
      </c>
      <c r="R3560" s="3">
        <v>7.8095238095240003</v>
      </c>
      <c r="S3560" s="3">
        <v>23.809523809523998</v>
      </c>
      <c r="T3560" s="3">
        <v>0.57142857142900005</v>
      </c>
      <c r="U3560" s="3">
        <v>6.4761904761900002</v>
      </c>
      <c r="V3560" s="8">
        <v>0.95238095238099996</v>
      </c>
    </row>
    <row r="3561" spans="3:22" x14ac:dyDescent="0.2">
      <c r="C3561" s="87"/>
      <c r="D3561" s="84"/>
      <c r="E3561" s="1" t="s">
        <v>89</v>
      </c>
      <c r="F3561" s="2"/>
      <c r="G3561" s="60">
        <v>113</v>
      </c>
      <c r="H3561" s="72" t="str">
        <f t="shared" si="59"/>
        <v xml:space="preserve"> </v>
      </c>
      <c r="I3561" s="11">
        <v>30.088495575221</v>
      </c>
      <c r="J3561" s="3">
        <v>54.867256637167998</v>
      </c>
      <c r="K3561" s="3">
        <v>30.088495575221</v>
      </c>
      <c r="L3561" s="3">
        <v>30.088495575221</v>
      </c>
      <c r="M3561" s="3">
        <v>20.353982300885001</v>
      </c>
      <c r="N3561" s="3">
        <v>18.584070796460001</v>
      </c>
      <c r="O3561" s="3">
        <v>57.522123893805002</v>
      </c>
      <c r="P3561" s="3">
        <v>5.3097345132739999</v>
      </c>
      <c r="Q3561" s="3">
        <v>28.318584070796</v>
      </c>
      <c r="R3561" s="3">
        <v>1.769911504425</v>
      </c>
      <c r="S3561" s="3">
        <v>9.7345132743360008</v>
      </c>
      <c r="T3561" s="7">
        <v>0</v>
      </c>
      <c r="U3561" s="3">
        <v>15.929203539823</v>
      </c>
      <c r="V3561" s="8">
        <v>1.769911504425</v>
      </c>
    </row>
    <row r="3562" spans="3:22" x14ac:dyDescent="0.2">
      <c r="C3562" s="87"/>
      <c r="D3562" s="84"/>
      <c r="E3562" s="1" t="s">
        <v>32</v>
      </c>
      <c r="F3562" s="2"/>
      <c r="G3562" s="60">
        <v>8</v>
      </c>
      <c r="H3562" s="72" t="str">
        <f t="shared" si="59"/>
        <v>*</v>
      </c>
      <c r="I3562" s="11">
        <v>37.5</v>
      </c>
      <c r="J3562" s="3">
        <v>50</v>
      </c>
      <c r="K3562" s="3">
        <v>37.5</v>
      </c>
      <c r="L3562" s="3">
        <v>50</v>
      </c>
      <c r="M3562" s="3">
        <v>25</v>
      </c>
      <c r="N3562" s="3">
        <v>37.5</v>
      </c>
      <c r="O3562" s="3">
        <v>50</v>
      </c>
      <c r="P3562" s="3">
        <v>25</v>
      </c>
      <c r="Q3562" s="3">
        <v>37.5</v>
      </c>
      <c r="R3562" s="3">
        <v>50</v>
      </c>
      <c r="S3562" s="3">
        <v>37.5</v>
      </c>
      <c r="T3562" s="7">
        <v>0</v>
      </c>
      <c r="U3562" s="3">
        <v>12.5</v>
      </c>
      <c r="V3562" s="14">
        <v>0</v>
      </c>
    </row>
    <row r="3563" spans="3:22" ht="24" x14ac:dyDescent="0.2">
      <c r="C3563" s="88" t="s">
        <v>90</v>
      </c>
      <c r="D3563" s="83" t="s">
        <v>17</v>
      </c>
      <c r="E3563" s="6" t="s">
        <v>91</v>
      </c>
      <c r="F3563" s="5"/>
      <c r="G3563" s="59">
        <v>608</v>
      </c>
      <c r="H3563" s="71" t="str">
        <f t="shared" si="59"/>
        <v xml:space="preserve"> </v>
      </c>
      <c r="I3563" s="12">
        <v>55.592105263157997</v>
      </c>
      <c r="J3563" s="4">
        <v>73.190789473684006</v>
      </c>
      <c r="K3563" s="4">
        <v>52.138157894736999</v>
      </c>
      <c r="L3563" s="4">
        <v>39.309210526316001</v>
      </c>
      <c r="M3563" s="4">
        <v>36.184210526316001</v>
      </c>
      <c r="N3563" s="4">
        <v>46.052631578947</v>
      </c>
      <c r="O3563" s="4">
        <v>71.710526315788996</v>
      </c>
      <c r="P3563" s="4">
        <v>27.138157894736999</v>
      </c>
      <c r="Q3563" s="4">
        <v>50.822368421053</v>
      </c>
      <c r="R3563" s="4">
        <v>10.526315789473999</v>
      </c>
      <c r="S3563" s="4">
        <v>37.171052631579002</v>
      </c>
      <c r="T3563" s="4">
        <v>0.49342105263199998</v>
      </c>
      <c r="U3563" s="4">
        <v>4.1118421052630003</v>
      </c>
      <c r="V3563" s="13">
        <v>0.32894736842099997</v>
      </c>
    </row>
    <row r="3564" spans="3:22" ht="24" x14ac:dyDescent="0.2">
      <c r="C3564" s="87"/>
      <c r="D3564" s="84"/>
      <c r="E3564" s="1" t="s">
        <v>92</v>
      </c>
      <c r="F3564" s="2"/>
      <c r="G3564" s="60">
        <v>1036</v>
      </c>
      <c r="H3564" s="72" t="str">
        <f t="shared" si="59"/>
        <v xml:space="preserve"> </v>
      </c>
      <c r="I3564" s="11">
        <v>49.806949806950001</v>
      </c>
      <c r="J3564" s="3">
        <v>69.111969111969003</v>
      </c>
      <c r="K3564" s="3">
        <v>54.633204633204997</v>
      </c>
      <c r="L3564" s="3">
        <v>39.961389961389997</v>
      </c>
      <c r="M3564" s="3">
        <v>38.127413127413</v>
      </c>
      <c r="N3564" s="3">
        <v>42.181467181466999</v>
      </c>
      <c r="O3564" s="3">
        <v>69.691119691119994</v>
      </c>
      <c r="P3564" s="3">
        <v>23.841698841698999</v>
      </c>
      <c r="Q3564" s="3">
        <v>53.957528957529</v>
      </c>
      <c r="R3564" s="3">
        <v>11.486486486485999</v>
      </c>
      <c r="S3564" s="3">
        <v>32.818532818533001</v>
      </c>
      <c r="T3564" s="3">
        <v>0.28957528957500001</v>
      </c>
      <c r="U3564" s="3">
        <v>4.3436293436289999</v>
      </c>
      <c r="V3564" s="8">
        <v>0.96525096525099996</v>
      </c>
    </row>
    <row r="3565" spans="3:22" ht="24" x14ac:dyDescent="0.2">
      <c r="C3565" s="87"/>
      <c r="D3565" s="84"/>
      <c r="E3565" s="1" t="s">
        <v>93</v>
      </c>
      <c r="F3565" s="2"/>
      <c r="G3565" s="60">
        <v>567</v>
      </c>
      <c r="H3565" s="72" t="str">
        <f t="shared" si="59"/>
        <v xml:space="preserve"> </v>
      </c>
      <c r="I3565" s="11">
        <v>50.617283950617001</v>
      </c>
      <c r="J3565" s="3">
        <v>68.077601410935003</v>
      </c>
      <c r="K3565" s="3">
        <v>58.906525573191999</v>
      </c>
      <c r="L3565" s="3">
        <v>47.619047619047997</v>
      </c>
      <c r="M3565" s="3">
        <v>46.031746031746003</v>
      </c>
      <c r="N3565" s="3">
        <v>40.035273368607001</v>
      </c>
      <c r="O3565" s="3">
        <v>70.899470899470998</v>
      </c>
      <c r="P3565" s="3">
        <v>28.747795414462001</v>
      </c>
      <c r="Q3565" s="3">
        <v>54.673721340387999</v>
      </c>
      <c r="R3565" s="3">
        <v>13.227513227513001</v>
      </c>
      <c r="S3565" s="3">
        <v>31.922398589065001</v>
      </c>
      <c r="T3565" s="3">
        <v>0.17636684303399999</v>
      </c>
      <c r="U3565" s="3">
        <v>3.3509700176370001</v>
      </c>
      <c r="V3565" s="8">
        <v>0.70546737213400001</v>
      </c>
    </row>
    <row r="3566" spans="3:22" x14ac:dyDescent="0.2">
      <c r="C3566" s="87"/>
      <c r="D3566" s="84"/>
      <c r="E3566" s="1" t="s">
        <v>94</v>
      </c>
      <c r="F3566" s="2"/>
      <c r="G3566" s="60">
        <v>224</v>
      </c>
      <c r="H3566" s="72" t="str">
        <f t="shared" si="59"/>
        <v xml:space="preserve"> </v>
      </c>
      <c r="I3566" s="11">
        <v>50.892857142856997</v>
      </c>
      <c r="J3566" s="3">
        <v>72.767857142856997</v>
      </c>
      <c r="K3566" s="3">
        <v>56.25</v>
      </c>
      <c r="L3566" s="3">
        <v>45.089285714286</v>
      </c>
      <c r="M3566" s="3">
        <v>46.875</v>
      </c>
      <c r="N3566" s="3">
        <v>37.946428571429003</v>
      </c>
      <c r="O3566" s="3">
        <v>68.303571428571004</v>
      </c>
      <c r="P3566" s="3">
        <v>29.910714285714</v>
      </c>
      <c r="Q3566" s="3">
        <v>55.803571428570997</v>
      </c>
      <c r="R3566" s="3">
        <v>14.285714285714</v>
      </c>
      <c r="S3566" s="3">
        <v>33.928571428570997</v>
      </c>
      <c r="T3566" s="3">
        <v>2.2321428571430002</v>
      </c>
      <c r="U3566" s="3">
        <v>3.125</v>
      </c>
      <c r="V3566" s="8">
        <v>0.446428571429</v>
      </c>
    </row>
    <row r="3567" spans="3:22" x14ac:dyDescent="0.2">
      <c r="C3567" s="88" t="s">
        <v>95</v>
      </c>
      <c r="D3567" s="83" t="s">
        <v>17</v>
      </c>
      <c r="E3567" s="6" t="s">
        <v>96</v>
      </c>
      <c r="F3567" s="5"/>
      <c r="G3567" s="59">
        <v>308</v>
      </c>
      <c r="H3567" s="71" t="str">
        <f t="shared" si="59"/>
        <v xml:space="preserve"> </v>
      </c>
      <c r="I3567" s="12">
        <v>51.298701298700998</v>
      </c>
      <c r="J3567" s="4">
        <v>69.480519480519007</v>
      </c>
      <c r="K3567" s="4">
        <v>60.064935064935</v>
      </c>
      <c r="L3567" s="4">
        <v>40.259740259739999</v>
      </c>
      <c r="M3567" s="4">
        <v>38.961038961039002</v>
      </c>
      <c r="N3567" s="4">
        <v>38.636363636364003</v>
      </c>
      <c r="O3567" s="4">
        <v>74.025974025973994</v>
      </c>
      <c r="P3567" s="4">
        <v>23.701298701298999</v>
      </c>
      <c r="Q3567" s="4">
        <v>55.519480519481</v>
      </c>
      <c r="R3567" s="4">
        <v>11.688311688312</v>
      </c>
      <c r="S3567" s="4">
        <v>28.246753246752998</v>
      </c>
      <c r="T3567" s="4">
        <v>0.974025974026</v>
      </c>
      <c r="U3567" s="4">
        <v>3.5714285714290002</v>
      </c>
      <c r="V3567" s="13">
        <v>0.32467532467499999</v>
      </c>
    </row>
    <row r="3568" spans="3:22" x14ac:dyDescent="0.2">
      <c r="C3568" s="89"/>
      <c r="D3568" s="84"/>
      <c r="E3568" s="1" t="s">
        <v>97</v>
      </c>
      <c r="F3568" s="2"/>
      <c r="G3568" s="60">
        <v>728</v>
      </c>
      <c r="H3568" s="72" t="str">
        <f t="shared" si="59"/>
        <v xml:space="preserve"> </v>
      </c>
      <c r="I3568" s="11">
        <v>52.884615384615003</v>
      </c>
      <c r="J3568" s="3">
        <v>69.368131868131996</v>
      </c>
      <c r="K3568" s="3">
        <v>54.945054945054999</v>
      </c>
      <c r="L3568" s="3">
        <v>43.131868131868004</v>
      </c>
      <c r="M3568" s="3">
        <v>40.109890109890003</v>
      </c>
      <c r="N3568" s="3">
        <v>46.428571428570997</v>
      </c>
      <c r="O3568" s="3">
        <v>70.879120879121004</v>
      </c>
      <c r="P3568" s="3">
        <v>30.082417582418</v>
      </c>
      <c r="Q3568" s="3">
        <v>56.456043956043999</v>
      </c>
      <c r="R3568" s="3">
        <v>11.538461538462</v>
      </c>
      <c r="S3568" s="3">
        <v>39.010989010989</v>
      </c>
      <c r="T3568" s="3">
        <v>0.54945054945100003</v>
      </c>
      <c r="U3568" s="3">
        <v>3.8461538461539999</v>
      </c>
      <c r="V3568" s="8">
        <v>0.96153846153800004</v>
      </c>
    </row>
    <row r="3569" spans="2:22" ht="24" x14ac:dyDescent="0.2">
      <c r="C3569" s="89"/>
      <c r="D3569" s="84"/>
      <c r="E3569" s="1" t="s">
        <v>98</v>
      </c>
      <c r="F3569" s="2"/>
      <c r="G3569" s="60">
        <v>474</v>
      </c>
      <c r="H3569" s="72" t="str">
        <f t="shared" si="59"/>
        <v xml:space="preserve"> </v>
      </c>
      <c r="I3569" s="11">
        <v>51.898734177214997</v>
      </c>
      <c r="J3569" s="3">
        <v>69.198312236286995</v>
      </c>
      <c r="K3569" s="3">
        <v>56.751054852320998</v>
      </c>
      <c r="L3569" s="3">
        <v>43.670886075948999</v>
      </c>
      <c r="M3569" s="3">
        <v>41.983122362868997</v>
      </c>
      <c r="N3569" s="3">
        <v>41.561181434599</v>
      </c>
      <c r="O3569" s="3">
        <v>70.675105485231995</v>
      </c>
      <c r="P3569" s="3">
        <v>24.472573839662001</v>
      </c>
      <c r="Q3569" s="3">
        <v>53.164556962025003</v>
      </c>
      <c r="R3569" s="3">
        <v>12.658227848100999</v>
      </c>
      <c r="S3569" s="3">
        <v>32.911392405062998</v>
      </c>
      <c r="T3569" s="3">
        <v>0.21097046413500001</v>
      </c>
      <c r="U3569" s="3">
        <v>3.586497890295</v>
      </c>
      <c r="V3569" s="14">
        <v>0</v>
      </c>
    </row>
    <row r="3570" spans="2:22" x14ac:dyDescent="0.2">
      <c r="C3570" s="89"/>
      <c r="D3570" s="84"/>
      <c r="E3570" s="1" t="s">
        <v>99</v>
      </c>
      <c r="F3570" s="2"/>
      <c r="G3570" s="60">
        <v>402</v>
      </c>
      <c r="H3570" s="72" t="str">
        <f t="shared" si="59"/>
        <v xml:space="preserve"> </v>
      </c>
      <c r="I3570" s="11">
        <v>51.492537313432997</v>
      </c>
      <c r="J3570" s="3">
        <v>73.383084577114005</v>
      </c>
      <c r="K3570" s="3">
        <v>47.512437810945002</v>
      </c>
      <c r="L3570" s="3">
        <v>40.049751243781003</v>
      </c>
      <c r="M3570" s="3">
        <v>37.562189054725998</v>
      </c>
      <c r="N3570" s="3">
        <v>43.532338308458002</v>
      </c>
      <c r="O3570" s="3">
        <v>69.651741293531998</v>
      </c>
      <c r="P3570" s="3">
        <v>23.880597014925002</v>
      </c>
      <c r="Q3570" s="3">
        <v>48.756218905472998</v>
      </c>
      <c r="R3570" s="3">
        <v>10.447761194030001</v>
      </c>
      <c r="S3570" s="3">
        <v>31.840796019900001</v>
      </c>
      <c r="T3570" s="7">
        <v>0</v>
      </c>
      <c r="U3570" s="3">
        <v>3.4825870646769999</v>
      </c>
      <c r="V3570" s="8">
        <v>0.74626865671599996</v>
      </c>
    </row>
    <row r="3571" spans="2:22" x14ac:dyDescent="0.2">
      <c r="C3571" s="89"/>
      <c r="D3571" s="84"/>
      <c r="E3571" s="1" t="s">
        <v>100</v>
      </c>
      <c r="F3571" s="2"/>
      <c r="G3571" s="60">
        <v>231</v>
      </c>
      <c r="H3571" s="72" t="str">
        <f t="shared" si="59"/>
        <v xml:space="preserve"> </v>
      </c>
      <c r="I3571" s="11">
        <v>49.783549783550001</v>
      </c>
      <c r="J3571" s="3">
        <v>72.294372294371996</v>
      </c>
      <c r="K3571" s="3">
        <v>56.709956709956998</v>
      </c>
      <c r="L3571" s="3">
        <v>42.424242424242003</v>
      </c>
      <c r="M3571" s="3">
        <v>44.588744588745001</v>
      </c>
      <c r="N3571" s="3">
        <v>37.662337662337997</v>
      </c>
      <c r="O3571" s="3">
        <v>64.502164502165002</v>
      </c>
      <c r="P3571" s="3">
        <v>22.943722943722999</v>
      </c>
      <c r="Q3571" s="3">
        <v>52.380952380952003</v>
      </c>
      <c r="R3571" s="3">
        <v>13.852813852814</v>
      </c>
      <c r="S3571" s="3">
        <v>31.168831168831002</v>
      </c>
      <c r="T3571" s="3">
        <v>0.86580086580100002</v>
      </c>
      <c r="U3571" s="3">
        <v>6.0606060606060002</v>
      </c>
      <c r="V3571" s="8">
        <v>1.731601731602</v>
      </c>
    </row>
    <row r="3572" spans="2:22" x14ac:dyDescent="0.2">
      <c r="C3572" s="90"/>
      <c r="D3572" s="85"/>
      <c r="E3572" s="29" t="s">
        <v>101</v>
      </c>
      <c r="F3572" s="28"/>
      <c r="G3572" s="61">
        <v>292</v>
      </c>
      <c r="H3572" s="73" t="str">
        <f t="shared" si="59"/>
        <v xml:space="preserve"> </v>
      </c>
      <c r="I3572" s="35">
        <v>49.315068493151003</v>
      </c>
      <c r="J3572" s="16">
        <v>68.835616438355999</v>
      </c>
      <c r="K3572" s="16">
        <v>57.191780821918002</v>
      </c>
      <c r="L3572" s="16">
        <v>41.095890410959001</v>
      </c>
      <c r="M3572" s="16">
        <v>39.726027397259998</v>
      </c>
      <c r="N3572" s="16">
        <v>38.698630136985997</v>
      </c>
      <c r="O3572" s="16">
        <v>70.205479452055002</v>
      </c>
      <c r="P3572" s="16">
        <v>29.109589041096001</v>
      </c>
      <c r="Q3572" s="16">
        <v>52.054794520548</v>
      </c>
      <c r="R3572" s="16">
        <v>12.328767123287999</v>
      </c>
      <c r="S3572" s="16">
        <v>32.876712328766999</v>
      </c>
      <c r="T3572" s="16">
        <v>0.68493150684899995</v>
      </c>
      <c r="U3572" s="16">
        <v>4.1095890410960001</v>
      </c>
      <c r="V3572" s="36">
        <v>0.68493150684899995</v>
      </c>
    </row>
    <row r="3573" spans="2:22" x14ac:dyDescent="0.2">
      <c r="G3573" s="62"/>
      <c r="H3573" s="74"/>
    </row>
    <row r="3574" spans="2:22" x14ac:dyDescent="0.2">
      <c r="B3574" s="25" t="str">
        <f xml:space="preserve"> HYPERLINK("#'目次'!B37", "[31]")</f>
        <v>[31]</v>
      </c>
      <c r="C3574" s="17" t="s">
        <v>274</v>
      </c>
      <c r="G3574" s="62"/>
      <c r="H3574" s="74"/>
    </row>
    <row r="3575" spans="2:22" x14ac:dyDescent="0.2">
      <c r="G3575" s="62"/>
      <c r="H3575" s="74"/>
    </row>
    <row r="3576" spans="2:22" x14ac:dyDescent="0.2">
      <c r="G3576" s="62"/>
      <c r="H3576" s="74"/>
    </row>
    <row r="3577" spans="2:22" x14ac:dyDescent="0.2">
      <c r="C3577" s="17" t="s">
        <v>12</v>
      </c>
      <c r="G3577" s="62"/>
      <c r="H3577" s="74"/>
    </row>
    <row r="3578" spans="2:22" ht="36" x14ac:dyDescent="0.2">
      <c r="C3578" s="91"/>
      <c r="D3578" s="92"/>
      <c r="E3578" s="92"/>
      <c r="F3578" s="92"/>
      <c r="G3578" s="56" t="s">
        <v>13</v>
      </c>
      <c r="H3578" s="68"/>
      <c r="I3578" s="22" t="s">
        <v>275</v>
      </c>
      <c r="J3578" s="10" t="s">
        <v>276</v>
      </c>
      <c r="K3578" s="10" t="s">
        <v>277</v>
      </c>
      <c r="L3578" s="10" t="s">
        <v>278</v>
      </c>
      <c r="M3578" s="23" t="s">
        <v>32</v>
      </c>
    </row>
    <row r="3579" spans="2:22" x14ac:dyDescent="0.2">
      <c r="C3579" s="93"/>
      <c r="D3579" s="94"/>
      <c r="E3579" s="94"/>
      <c r="F3579" s="94"/>
      <c r="G3579" s="57"/>
      <c r="H3579" s="69"/>
      <c r="I3579" s="26"/>
      <c r="J3579" s="9"/>
      <c r="K3579" s="9"/>
      <c r="L3579" s="9"/>
      <c r="M3579" s="24"/>
    </row>
    <row r="3580" spans="2:22" x14ac:dyDescent="0.2">
      <c r="C3580" s="31"/>
      <c r="D3580" s="33"/>
      <c r="E3580" s="32" t="s">
        <v>13</v>
      </c>
      <c r="F3580" s="30"/>
      <c r="G3580" s="58">
        <v>2435</v>
      </c>
      <c r="H3580" s="70" t="str">
        <f t="shared" ref="H3580:H3643" si="60">IF(G3580&lt;49,"*"," ")</f>
        <v xml:space="preserve"> </v>
      </c>
      <c r="I3580" s="15">
        <v>6.7761806981520003</v>
      </c>
      <c r="J3580" s="15">
        <v>58.069815195072003</v>
      </c>
      <c r="K3580" s="15">
        <v>28.377823408624</v>
      </c>
      <c r="L3580" s="15">
        <v>6.1190965092400003</v>
      </c>
      <c r="M3580" s="34">
        <v>0.65708418891200004</v>
      </c>
    </row>
    <row r="3581" spans="2:22" x14ac:dyDescent="0.2">
      <c r="C3581" s="86" t="s">
        <v>16</v>
      </c>
      <c r="D3581" s="83" t="s">
        <v>17</v>
      </c>
      <c r="E3581" s="6" t="s">
        <v>14</v>
      </c>
      <c r="F3581" s="5"/>
      <c r="G3581" s="59">
        <v>1188</v>
      </c>
      <c r="H3581" s="71" t="str">
        <f t="shared" si="60"/>
        <v xml:space="preserve"> </v>
      </c>
      <c r="I3581" s="12">
        <v>4.2087542087539997</v>
      </c>
      <c r="J3581" s="4">
        <v>46.296296296295999</v>
      </c>
      <c r="K3581" s="4">
        <v>40.404040404040003</v>
      </c>
      <c r="L3581" s="4">
        <v>8.333333333333</v>
      </c>
      <c r="M3581" s="13">
        <v>0.75757575757600004</v>
      </c>
    </row>
    <row r="3582" spans="2:22" x14ac:dyDescent="0.2">
      <c r="C3582" s="87"/>
      <c r="D3582" s="84"/>
      <c r="E3582" s="1" t="s">
        <v>15</v>
      </c>
      <c r="F3582" s="2"/>
      <c r="G3582" s="60">
        <v>1247</v>
      </c>
      <c r="H3582" s="72" t="str">
        <f t="shared" si="60"/>
        <v xml:space="preserve"> </v>
      </c>
      <c r="I3582" s="11">
        <v>9.2221331194869993</v>
      </c>
      <c r="J3582" s="3">
        <v>69.286287089013996</v>
      </c>
      <c r="K3582" s="3">
        <v>16.920609462710999</v>
      </c>
      <c r="L3582" s="3">
        <v>4.0096230954290002</v>
      </c>
      <c r="M3582" s="8">
        <v>0.56134723336000003</v>
      </c>
    </row>
    <row r="3583" spans="2:22" x14ac:dyDescent="0.2">
      <c r="C3583" s="88" t="s">
        <v>18</v>
      </c>
      <c r="D3583" s="88" t="s">
        <v>19</v>
      </c>
      <c r="E3583" s="6" t="s">
        <v>20</v>
      </c>
      <c r="F3583" s="5"/>
      <c r="G3583" s="59">
        <v>386</v>
      </c>
      <c r="H3583" s="71" t="str">
        <f t="shared" si="60"/>
        <v xml:space="preserve"> </v>
      </c>
      <c r="I3583" s="12">
        <v>6.7357512953369998</v>
      </c>
      <c r="J3583" s="4">
        <v>57.512953367876001</v>
      </c>
      <c r="K3583" s="4">
        <v>30.569948186527999</v>
      </c>
      <c r="L3583" s="4">
        <v>5.1813471502589996</v>
      </c>
      <c r="M3583" s="27">
        <v>0</v>
      </c>
    </row>
    <row r="3584" spans="2:22" x14ac:dyDescent="0.2">
      <c r="C3584" s="87"/>
      <c r="D3584" s="89"/>
      <c r="E3584" s="1" t="s">
        <v>21</v>
      </c>
      <c r="F3584" s="2"/>
      <c r="G3584" s="60">
        <v>484</v>
      </c>
      <c r="H3584" s="72" t="str">
        <f t="shared" si="60"/>
        <v xml:space="preserve"> </v>
      </c>
      <c r="I3584" s="11">
        <v>7.4380165289260001</v>
      </c>
      <c r="J3584" s="3">
        <v>55.165289256198001</v>
      </c>
      <c r="K3584" s="3">
        <v>30.991735537189999</v>
      </c>
      <c r="L3584" s="3">
        <v>5.7851239669419998</v>
      </c>
      <c r="M3584" s="8">
        <v>0.61983471074399998</v>
      </c>
    </row>
    <row r="3585" spans="3:13" x14ac:dyDescent="0.2">
      <c r="C3585" s="87"/>
      <c r="D3585" s="89"/>
      <c r="E3585" s="1" t="s">
        <v>22</v>
      </c>
      <c r="F3585" s="2"/>
      <c r="G3585" s="60">
        <v>626</v>
      </c>
      <c r="H3585" s="72" t="str">
        <f t="shared" si="60"/>
        <v xml:space="preserve"> </v>
      </c>
      <c r="I3585" s="11">
        <v>7.1884984025560001</v>
      </c>
      <c r="J3585" s="3">
        <v>60.543130990415001</v>
      </c>
      <c r="K3585" s="3">
        <v>26.677316293930001</v>
      </c>
      <c r="L3585" s="3">
        <v>4.7923322683710001</v>
      </c>
      <c r="M3585" s="8">
        <v>0.79872204472800001</v>
      </c>
    </row>
    <row r="3586" spans="3:13" x14ac:dyDescent="0.2">
      <c r="C3586" s="87"/>
      <c r="D3586" s="89"/>
      <c r="E3586" s="1" t="s">
        <v>23</v>
      </c>
      <c r="F3586" s="2"/>
      <c r="G3586" s="60">
        <v>400</v>
      </c>
      <c r="H3586" s="72" t="str">
        <f t="shared" si="60"/>
        <v xml:space="preserve"> </v>
      </c>
      <c r="I3586" s="11">
        <v>6.75</v>
      </c>
      <c r="J3586" s="3">
        <v>59.75</v>
      </c>
      <c r="K3586" s="3">
        <v>28.25</v>
      </c>
      <c r="L3586" s="3">
        <v>4.75</v>
      </c>
      <c r="M3586" s="8">
        <v>0.5</v>
      </c>
    </row>
    <row r="3587" spans="3:13" x14ac:dyDescent="0.2">
      <c r="C3587" s="87"/>
      <c r="D3587" s="89"/>
      <c r="E3587" s="1" t="s">
        <v>24</v>
      </c>
      <c r="F3587" s="2"/>
      <c r="G3587" s="60">
        <v>539</v>
      </c>
      <c r="H3587" s="72" t="str">
        <f t="shared" si="60"/>
        <v xml:space="preserve"> </v>
      </c>
      <c r="I3587" s="11">
        <v>5.751391465677</v>
      </c>
      <c r="J3587" s="3">
        <v>56.957328385899999</v>
      </c>
      <c r="K3587" s="3">
        <v>26.530612244897998</v>
      </c>
      <c r="L3587" s="3">
        <v>9.6474953617810009</v>
      </c>
      <c r="M3587" s="8">
        <v>1.1131725417439999</v>
      </c>
    </row>
    <row r="3588" spans="3:13" x14ac:dyDescent="0.2">
      <c r="C3588" s="87"/>
      <c r="D3588" s="89"/>
      <c r="E3588" s="1" t="s">
        <v>25</v>
      </c>
      <c r="F3588" s="2"/>
      <c r="G3588" s="60">
        <v>2049</v>
      </c>
      <c r="H3588" s="72" t="str">
        <f t="shared" si="60"/>
        <v xml:space="preserve"> </v>
      </c>
      <c r="I3588" s="11">
        <v>6.7837969741339998</v>
      </c>
      <c r="J3588" s="3">
        <v>58.174719375305003</v>
      </c>
      <c r="K3588" s="3">
        <v>27.964860907759999</v>
      </c>
      <c r="L3588" s="3">
        <v>6.2957540263540004</v>
      </c>
      <c r="M3588" s="8">
        <v>0.78086871644699996</v>
      </c>
    </row>
    <row r="3589" spans="3:13" x14ac:dyDescent="0.2">
      <c r="C3589" s="87"/>
      <c r="D3589" s="89"/>
      <c r="E3589" s="1" t="s">
        <v>26</v>
      </c>
      <c r="F3589" s="2"/>
      <c r="G3589" s="60">
        <v>939</v>
      </c>
      <c r="H3589" s="72" t="str">
        <f t="shared" si="60"/>
        <v xml:space="preserve"> </v>
      </c>
      <c r="I3589" s="11">
        <v>6.1767838125669998</v>
      </c>
      <c r="J3589" s="3">
        <v>58.146964856229999</v>
      </c>
      <c r="K3589" s="3">
        <v>27.263045793397001</v>
      </c>
      <c r="L3589" s="3">
        <v>7.5612353567630004</v>
      </c>
      <c r="M3589" s="8">
        <v>0.85197018104400002</v>
      </c>
    </row>
    <row r="3590" spans="3:13" x14ac:dyDescent="0.2">
      <c r="C3590" s="87"/>
      <c r="D3590" s="88" t="s">
        <v>14</v>
      </c>
      <c r="E3590" s="6" t="s">
        <v>20</v>
      </c>
      <c r="F3590" s="5"/>
      <c r="G3590" s="59">
        <v>204</v>
      </c>
      <c r="H3590" s="71" t="str">
        <f t="shared" si="60"/>
        <v xml:space="preserve"> </v>
      </c>
      <c r="I3590" s="12">
        <v>4.9019607843140003</v>
      </c>
      <c r="J3590" s="4">
        <v>43.137254901961001</v>
      </c>
      <c r="K3590" s="4">
        <v>43.137254901961001</v>
      </c>
      <c r="L3590" s="4">
        <v>8.8235294117649996</v>
      </c>
      <c r="M3590" s="27">
        <v>0</v>
      </c>
    </row>
    <row r="3591" spans="3:13" x14ac:dyDescent="0.2">
      <c r="C3591" s="87"/>
      <c r="D3591" s="89"/>
      <c r="E3591" s="1" t="s">
        <v>21</v>
      </c>
      <c r="F3591" s="2"/>
      <c r="G3591" s="60">
        <v>254</v>
      </c>
      <c r="H3591" s="72" t="str">
        <f t="shared" si="60"/>
        <v xml:space="preserve"> </v>
      </c>
      <c r="I3591" s="11">
        <v>5.9055118110239997</v>
      </c>
      <c r="J3591" s="3">
        <v>44.881889763780002</v>
      </c>
      <c r="K3591" s="3">
        <v>40.944881889763998</v>
      </c>
      <c r="L3591" s="3">
        <v>7.8740157480309998</v>
      </c>
      <c r="M3591" s="8">
        <v>0.39370078740199999</v>
      </c>
    </row>
    <row r="3592" spans="3:13" x14ac:dyDescent="0.2">
      <c r="C3592" s="87"/>
      <c r="D3592" s="89"/>
      <c r="E3592" s="1" t="s">
        <v>22</v>
      </c>
      <c r="F3592" s="2"/>
      <c r="G3592" s="60">
        <v>311</v>
      </c>
      <c r="H3592" s="72" t="str">
        <f t="shared" si="60"/>
        <v xml:space="preserve"> </v>
      </c>
      <c r="I3592" s="11">
        <v>4.8231511254020001</v>
      </c>
      <c r="J3592" s="3">
        <v>47.909967845658997</v>
      </c>
      <c r="K3592" s="3">
        <v>38.585209003214999</v>
      </c>
      <c r="L3592" s="3">
        <v>7.3954983922829998</v>
      </c>
      <c r="M3592" s="8">
        <v>1.2861736334410001</v>
      </c>
    </row>
    <row r="3593" spans="3:13" x14ac:dyDescent="0.2">
      <c r="C3593" s="87"/>
      <c r="D3593" s="89"/>
      <c r="E3593" s="1" t="s">
        <v>23</v>
      </c>
      <c r="F3593" s="2"/>
      <c r="G3593" s="60">
        <v>202</v>
      </c>
      <c r="H3593" s="72" t="str">
        <f t="shared" si="60"/>
        <v xml:space="preserve"> </v>
      </c>
      <c r="I3593" s="11">
        <v>0.99009900990099997</v>
      </c>
      <c r="J3593" s="3">
        <v>49.504950495049997</v>
      </c>
      <c r="K3593" s="3">
        <v>41.089108910890999</v>
      </c>
      <c r="L3593" s="3">
        <v>7.4257425742569998</v>
      </c>
      <c r="M3593" s="8">
        <v>0.99009900990099997</v>
      </c>
    </row>
    <row r="3594" spans="3:13" x14ac:dyDescent="0.2">
      <c r="C3594" s="87"/>
      <c r="D3594" s="89"/>
      <c r="E3594" s="1" t="s">
        <v>24</v>
      </c>
      <c r="F3594" s="2"/>
      <c r="G3594" s="60">
        <v>217</v>
      </c>
      <c r="H3594" s="72" t="str">
        <f t="shared" si="60"/>
        <v xml:space="preserve"> </v>
      </c>
      <c r="I3594" s="11">
        <v>3.6866359446999999</v>
      </c>
      <c r="J3594" s="3">
        <v>45.622119815668</v>
      </c>
      <c r="K3594" s="3">
        <v>39.170506912442001</v>
      </c>
      <c r="L3594" s="3">
        <v>10.599078341014</v>
      </c>
      <c r="M3594" s="8">
        <v>0.92165898617499997</v>
      </c>
    </row>
    <row r="3595" spans="3:13" x14ac:dyDescent="0.2">
      <c r="C3595" s="87"/>
      <c r="D3595" s="89"/>
      <c r="E3595" s="1" t="s">
        <v>25</v>
      </c>
      <c r="F3595" s="2"/>
      <c r="G3595" s="60">
        <v>984</v>
      </c>
      <c r="H3595" s="72" t="str">
        <f t="shared" si="60"/>
        <v xml:space="preserve"> </v>
      </c>
      <c r="I3595" s="11">
        <v>4.065040650407</v>
      </c>
      <c r="J3595" s="3">
        <v>46.951219512195003</v>
      </c>
      <c r="K3595" s="3">
        <v>39.837398373984001</v>
      </c>
      <c r="L3595" s="3">
        <v>8.2317073170730009</v>
      </c>
      <c r="M3595" s="8">
        <v>0.91463414634100004</v>
      </c>
    </row>
    <row r="3596" spans="3:13" x14ac:dyDescent="0.2">
      <c r="C3596" s="87"/>
      <c r="D3596" s="89"/>
      <c r="E3596" s="1" t="s">
        <v>26</v>
      </c>
      <c r="F3596" s="2"/>
      <c r="G3596" s="60">
        <v>419</v>
      </c>
      <c r="H3596" s="72" t="str">
        <f t="shared" si="60"/>
        <v xml:space="preserve"> </v>
      </c>
      <c r="I3596" s="11">
        <v>2.386634844869</v>
      </c>
      <c r="J3596" s="3">
        <v>47.494033412888001</v>
      </c>
      <c r="K3596" s="3">
        <v>40.095465393795003</v>
      </c>
      <c r="L3596" s="3">
        <v>9.0692124105010006</v>
      </c>
      <c r="M3596" s="8">
        <v>0.95465393794700004</v>
      </c>
    </row>
    <row r="3597" spans="3:13" x14ac:dyDescent="0.2">
      <c r="C3597" s="87"/>
      <c r="D3597" s="88" t="s">
        <v>15</v>
      </c>
      <c r="E3597" s="6" t="s">
        <v>20</v>
      </c>
      <c r="F3597" s="5"/>
      <c r="G3597" s="59">
        <v>182</v>
      </c>
      <c r="H3597" s="71" t="str">
        <f t="shared" si="60"/>
        <v xml:space="preserve"> </v>
      </c>
      <c r="I3597" s="12">
        <v>8.7912087912089998</v>
      </c>
      <c r="J3597" s="4">
        <v>73.626373626374004</v>
      </c>
      <c r="K3597" s="4">
        <v>16.483516483515999</v>
      </c>
      <c r="L3597" s="4">
        <v>1.098901098901</v>
      </c>
      <c r="M3597" s="27">
        <v>0</v>
      </c>
    </row>
    <row r="3598" spans="3:13" x14ac:dyDescent="0.2">
      <c r="C3598" s="87"/>
      <c r="D3598" s="89"/>
      <c r="E3598" s="1" t="s">
        <v>21</v>
      </c>
      <c r="F3598" s="2"/>
      <c r="G3598" s="60">
        <v>230</v>
      </c>
      <c r="H3598" s="72" t="str">
        <f t="shared" si="60"/>
        <v xml:space="preserve"> </v>
      </c>
      <c r="I3598" s="11">
        <v>9.1304347826090009</v>
      </c>
      <c r="J3598" s="3">
        <v>66.521739130434995</v>
      </c>
      <c r="K3598" s="3">
        <v>20</v>
      </c>
      <c r="L3598" s="3">
        <v>3.4782608695650001</v>
      </c>
      <c r="M3598" s="8">
        <v>0.86956521739100001</v>
      </c>
    </row>
    <row r="3599" spans="3:13" x14ac:dyDescent="0.2">
      <c r="C3599" s="87"/>
      <c r="D3599" s="89"/>
      <c r="E3599" s="1" t="s">
        <v>22</v>
      </c>
      <c r="F3599" s="2"/>
      <c r="G3599" s="60">
        <v>315</v>
      </c>
      <c r="H3599" s="72" t="str">
        <f t="shared" si="60"/>
        <v xml:space="preserve"> </v>
      </c>
      <c r="I3599" s="11">
        <v>9.5238095238099998</v>
      </c>
      <c r="J3599" s="3">
        <v>73.015873015872998</v>
      </c>
      <c r="K3599" s="3">
        <v>14.920634920635001</v>
      </c>
      <c r="L3599" s="3">
        <v>2.2222222222219998</v>
      </c>
      <c r="M3599" s="8">
        <v>0.31746031745999997</v>
      </c>
    </row>
    <row r="3600" spans="3:13" x14ac:dyDescent="0.2">
      <c r="C3600" s="87"/>
      <c r="D3600" s="89"/>
      <c r="E3600" s="1" t="s">
        <v>23</v>
      </c>
      <c r="F3600" s="2"/>
      <c r="G3600" s="60">
        <v>198</v>
      </c>
      <c r="H3600" s="72" t="str">
        <f t="shared" si="60"/>
        <v xml:space="preserve"> </v>
      </c>
      <c r="I3600" s="11">
        <v>12.626262626262999</v>
      </c>
      <c r="J3600" s="3">
        <v>70.202020202019995</v>
      </c>
      <c r="K3600" s="3">
        <v>15.151515151515</v>
      </c>
      <c r="L3600" s="3">
        <v>2.0202020202019999</v>
      </c>
      <c r="M3600" s="14">
        <v>0</v>
      </c>
    </row>
    <row r="3601" spans="3:13" x14ac:dyDescent="0.2">
      <c r="C3601" s="87"/>
      <c r="D3601" s="89"/>
      <c r="E3601" s="1" t="s">
        <v>24</v>
      </c>
      <c r="F3601" s="2"/>
      <c r="G3601" s="60">
        <v>322</v>
      </c>
      <c r="H3601" s="72" t="str">
        <f t="shared" si="60"/>
        <v xml:space="preserve"> </v>
      </c>
      <c r="I3601" s="11">
        <v>7.1428571428570002</v>
      </c>
      <c r="J3601" s="3">
        <v>64.596273291925002</v>
      </c>
      <c r="K3601" s="3">
        <v>18.012422360247999</v>
      </c>
      <c r="L3601" s="3">
        <v>9.0062111801239997</v>
      </c>
      <c r="M3601" s="8">
        <v>1.242236024845</v>
      </c>
    </row>
    <row r="3602" spans="3:13" x14ac:dyDescent="0.2">
      <c r="C3602" s="87"/>
      <c r="D3602" s="89"/>
      <c r="E3602" s="1" t="s">
        <v>25</v>
      </c>
      <c r="F3602" s="2"/>
      <c r="G3602" s="60">
        <v>1065</v>
      </c>
      <c r="H3602" s="72" t="str">
        <f t="shared" si="60"/>
        <v xml:space="preserve"> </v>
      </c>
      <c r="I3602" s="11">
        <v>9.2957746478870007</v>
      </c>
      <c r="J3602" s="3">
        <v>68.544600938966994</v>
      </c>
      <c r="K3602" s="3">
        <v>16.995305164318999</v>
      </c>
      <c r="L3602" s="3">
        <v>4.507042253521</v>
      </c>
      <c r="M3602" s="8">
        <v>0.65727699530499994</v>
      </c>
    </row>
    <row r="3603" spans="3:13" x14ac:dyDescent="0.2">
      <c r="C3603" s="87"/>
      <c r="D3603" s="89"/>
      <c r="E3603" s="1" t="s">
        <v>26</v>
      </c>
      <c r="F3603" s="2"/>
      <c r="G3603" s="60">
        <v>520</v>
      </c>
      <c r="H3603" s="72" t="str">
        <f t="shared" si="60"/>
        <v xml:space="preserve"> </v>
      </c>
      <c r="I3603" s="11">
        <v>9.2307692307690008</v>
      </c>
      <c r="J3603" s="3">
        <v>66.730769230768999</v>
      </c>
      <c r="K3603" s="3">
        <v>16.923076923077002</v>
      </c>
      <c r="L3603" s="3">
        <v>6.3461538461540004</v>
      </c>
      <c r="M3603" s="8">
        <v>0.76923076923099998</v>
      </c>
    </row>
    <row r="3604" spans="3:13" x14ac:dyDescent="0.2">
      <c r="C3604" s="88" t="s">
        <v>27</v>
      </c>
      <c r="D3604" s="88" t="s">
        <v>19</v>
      </c>
      <c r="E3604" s="6" t="s">
        <v>28</v>
      </c>
      <c r="F3604" s="5"/>
      <c r="G3604" s="59">
        <v>147</v>
      </c>
      <c r="H3604" s="71" t="str">
        <f t="shared" si="60"/>
        <v xml:space="preserve"> </v>
      </c>
      <c r="I3604" s="12">
        <v>3.4013605442179999</v>
      </c>
      <c r="J3604" s="4">
        <v>41.496598639456003</v>
      </c>
      <c r="K3604" s="4">
        <v>39.455782312925002</v>
      </c>
      <c r="L3604" s="4">
        <v>15.646258503401</v>
      </c>
      <c r="M3604" s="27">
        <v>0</v>
      </c>
    </row>
    <row r="3605" spans="3:13" ht="24" x14ac:dyDescent="0.2">
      <c r="C3605" s="87"/>
      <c r="D3605" s="89"/>
      <c r="E3605" s="1" t="s">
        <v>29</v>
      </c>
      <c r="F3605" s="2"/>
      <c r="G3605" s="60">
        <v>1706</v>
      </c>
      <c r="H3605" s="72" t="str">
        <f t="shared" si="60"/>
        <v xml:space="preserve"> </v>
      </c>
      <c r="I3605" s="11">
        <v>6.7409144196949997</v>
      </c>
      <c r="J3605" s="3">
        <v>58.792497069168</v>
      </c>
      <c r="K3605" s="3">
        <v>28.898007033997999</v>
      </c>
      <c r="L3605" s="3">
        <v>4.747948417351</v>
      </c>
      <c r="M3605" s="8">
        <v>0.82063305978900003</v>
      </c>
    </row>
    <row r="3606" spans="3:13" ht="24" x14ac:dyDescent="0.2">
      <c r="C3606" s="87"/>
      <c r="D3606" s="89"/>
      <c r="E3606" s="1" t="s">
        <v>30</v>
      </c>
      <c r="F3606" s="2"/>
      <c r="G3606" s="60">
        <v>137</v>
      </c>
      <c r="H3606" s="72" t="str">
        <f t="shared" si="60"/>
        <v xml:space="preserve"> </v>
      </c>
      <c r="I3606" s="11">
        <v>8.0291970802920005</v>
      </c>
      <c r="J3606" s="3">
        <v>52.554744525547001</v>
      </c>
      <c r="K3606" s="3">
        <v>32.116788321168002</v>
      </c>
      <c r="L3606" s="3">
        <v>6.5693430656930003</v>
      </c>
      <c r="M3606" s="8">
        <v>0.72992700729899995</v>
      </c>
    </row>
    <row r="3607" spans="3:13" ht="24" x14ac:dyDescent="0.2">
      <c r="C3607" s="87"/>
      <c r="D3607" s="89"/>
      <c r="E3607" s="1" t="s">
        <v>31</v>
      </c>
      <c r="F3607" s="2"/>
      <c r="G3607" s="60">
        <v>440</v>
      </c>
      <c r="H3607" s="72" t="str">
        <f t="shared" si="60"/>
        <v xml:space="preserve"> </v>
      </c>
      <c r="I3607" s="11">
        <v>7.7272727272730002</v>
      </c>
      <c r="J3607" s="3">
        <v>62.045454545455001</v>
      </c>
      <c r="K3607" s="3">
        <v>21.818181818182001</v>
      </c>
      <c r="L3607" s="3">
        <v>8.1818181818180005</v>
      </c>
      <c r="M3607" s="8">
        <v>0.22727272727299999</v>
      </c>
    </row>
    <row r="3608" spans="3:13" x14ac:dyDescent="0.2">
      <c r="C3608" s="87"/>
      <c r="D3608" s="89"/>
      <c r="E3608" s="1" t="s">
        <v>32</v>
      </c>
      <c r="F3608" s="2"/>
      <c r="G3608" s="60">
        <v>5</v>
      </c>
      <c r="H3608" s="72" t="str">
        <f t="shared" si="60"/>
        <v>*</v>
      </c>
      <c r="I3608" s="21">
        <v>0</v>
      </c>
      <c r="J3608" s="3">
        <v>100</v>
      </c>
      <c r="K3608" s="7">
        <v>0</v>
      </c>
      <c r="L3608" s="7">
        <v>0</v>
      </c>
      <c r="M3608" s="14">
        <v>0</v>
      </c>
    </row>
    <row r="3609" spans="3:13" x14ac:dyDescent="0.2">
      <c r="C3609" s="87"/>
      <c r="D3609" s="88" t="s">
        <v>14</v>
      </c>
      <c r="E3609" s="6" t="s">
        <v>28</v>
      </c>
      <c r="F3609" s="5"/>
      <c r="G3609" s="59">
        <v>95</v>
      </c>
      <c r="H3609" s="71" t="str">
        <f t="shared" si="60"/>
        <v xml:space="preserve"> </v>
      </c>
      <c r="I3609" s="12">
        <v>2.1052631578950001</v>
      </c>
      <c r="J3609" s="4">
        <v>35.789473684211004</v>
      </c>
      <c r="K3609" s="4">
        <v>42.105263157895003</v>
      </c>
      <c r="L3609" s="4">
        <v>20</v>
      </c>
      <c r="M3609" s="27">
        <v>0</v>
      </c>
    </row>
    <row r="3610" spans="3:13" ht="24" x14ac:dyDescent="0.2">
      <c r="C3610" s="87"/>
      <c r="D3610" s="89"/>
      <c r="E3610" s="1" t="s">
        <v>29</v>
      </c>
      <c r="F3610" s="2"/>
      <c r="G3610" s="60">
        <v>953</v>
      </c>
      <c r="H3610" s="72" t="str">
        <f t="shared" si="60"/>
        <v xml:space="preserve"> </v>
      </c>
      <c r="I3610" s="11">
        <v>4.3022035676810004</v>
      </c>
      <c r="J3610" s="3">
        <v>46.904512067155999</v>
      </c>
      <c r="K3610" s="3">
        <v>41.133263378804003</v>
      </c>
      <c r="L3610" s="3">
        <v>6.8205666316890001</v>
      </c>
      <c r="M3610" s="8">
        <v>0.83945435466899998</v>
      </c>
    </row>
    <row r="3611" spans="3:13" ht="24" x14ac:dyDescent="0.2">
      <c r="C3611" s="87"/>
      <c r="D3611" s="89"/>
      <c r="E3611" s="1" t="s">
        <v>30</v>
      </c>
      <c r="F3611" s="2"/>
      <c r="G3611" s="60">
        <v>60</v>
      </c>
      <c r="H3611" s="72" t="str">
        <f t="shared" si="60"/>
        <v xml:space="preserve"> </v>
      </c>
      <c r="I3611" s="11">
        <v>6.666666666667</v>
      </c>
      <c r="J3611" s="3">
        <v>43.333333333333002</v>
      </c>
      <c r="K3611" s="3">
        <v>38.333333333333002</v>
      </c>
      <c r="L3611" s="3">
        <v>10</v>
      </c>
      <c r="M3611" s="8">
        <v>1.666666666667</v>
      </c>
    </row>
    <row r="3612" spans="3:13" ht="24" x14ac:dyDescent="0.2">
      <c r="C3612" s="87"/>
      <c r="D3612" s="89"/>
      <c r="E3612" s="1" t="s">
        <v>31</v>
      </c>
      <c r="F3612" s="2"/>
      <c r="G3612" s="60">
        <v>77</v>
      </c>
      <c r="H3612" s="72" t="str">
        <f t="shared" si="60"/>
        <v xml:space="preserve"> </v>
      </c>
      <c r="I3612" s="11">
        <v>3.896103896104</v>
      </c>
      <c r="J3612" s="3">
        <v>51.948051948051997</v>
      </c>
      <c r="K3612" s="3">
        <v>32.467532467532003</v>
      </c>
      <c r="L3612" s="3">
        <v>11.688311688312</v>
      </c>
      <c r="M3612" s="14">
        <v>0</v>
      </c>
    </row>
    <row r="3613" spans="3:13" x14ac:dyDescent="0.2">
      <c r="C3613" s="87"/>
      <c r="D3613" s="89"/>
      <c r="E3613" s="1" t="s">
        <v>32</v>
      </c>
      <c r="F3613" s="2"/>
      <c r="G3613" s="60">
        <v>3</v>
      </c>
      <c r="H3613" s="72" t="str">
        <f t="shared" si="60"/>
        <v>*</v>
      </c>
      <c r="I3613" s="21">
        <v>0</v>
      </c>
      <c r="J3613" s="3">
        <v>100</v>
      </c>
      <c r="K3613" s="7">
        <v>0</v>
      </c>
      <c r="L3613" s="7">
        <v>0</v>
      </c>
      <c r="M3613" s="14">
        <v>0</v>
      </c>
    </row>
    <row r="3614" spans="3:13" x14ac:dyDescent="0.2">
      <c r="C3614" s="87"/>
      <c r="D3614" s="88" t="s">
        <v>15</v>
      </c>
      <c r="E3614" s="6" t="s">
        <v>28</v>
      </c>
      <c r="F3614" s="5"/>
      <c r="G3614" s="59">
        <v>52</v>
      </c>
      <c r="H3614" s="71" t="str">
        <f t="shared" si="60"/>
        <v xml:space="preserve"> </v>
      </c>
      <c r="I3614" s="12">
        <v>5.7692307692310001</v>
      </c>
      <c r="J3614" s="4">
        <v>51.923076923076998</v>
      </c>
      <c r="K3614" s="4">
        <v>34.615384615384997</v>
      </c>
      <c r="L3614" s="4">
        <v>7.6923076923079998</v>
      </c>
      <c r="M3614" s="27">
        <v>0</v>
      </c>
    </row>
    <row r="3615" spans="3:13" ht="24" x14ac:dyDescent="0.2">
      <c r="C3615" s="87"/>
      <c r="D3615" s="89"/>
      <c r="E3615" s="1" t="s">
        <v>29</v>
      </c>
      <c r="F3615" s="2"/>
      <c r="G3615" s="60">
        <v>753</v>
      </c>
      <c r="H3615" s="72" t="str">
        <f t="shared" si="60"/>
        <v xml:space="preserve"> </v>
      </c>
      <c r="I3615" s="11">
        <v>9.8273572377160008</v>
      </c>
      <c r="J3615" s="3">
        <v>73.837981407702998</v>
      </c>
      <c r="K3615" s="3">
        <v>13.413014608234</v>
      </c>
      <c r="L3615" s="3">
        <v>2.124833997344</v>
      </c>
      <c r="M3615" s="8">
        <v>0.79681274900400001</v>
      </c>
    </row>
    <row r="3616" spans="3:13" ht="24" x14ac:dyDescent="0.2">
      <c r="C3616" s="87"/>
      <c r="D3616" s="89"/>
      <c r="E3616" s="1" t="s">
        <v>30</v>
      </c>
      <c r="F3616" s="2"/>
      <c r="G3616" s="60">
        <v>77</v>
      </c>
      <c r="H3616" s="72" t="str">
        <f t="shared" si="60"/>
        <v xml:space="preserve"> </v>
      </c>
      <c r="I3616" s="11">
        <v>9.0909090909089993</v>
      </c>
      <c r="J3616" s="3">
        <v>59.740259740260001</v>
      </c>
      <c r="K3616" s="3">
        <v>27.272727272727</v>
      </c>
      <c r="L3616" s="3">
        <v>3.896103896104</v>
      </c>
      <c r="M3616" s="14">
        <v>0</v>
      </c>
    </row>
    <row r="3617" spans="3:13" ht="24" x14ac:dyDescent="0.2">
      <c r="C3617" s="87"/>
      <c r="D3617" s="89"/>
      <c r="E3617" s="1" t="s">
        <v>31</v>
      </c>
      <c r="F3617" s="2"/>
      <c r="G3617" s="60">
        <v>363</v>
      </c>
      <c r="H3617" s="72" t="str">
        <f t="shared" si="60"/>
        <v xml:space="preserve"> </v>
      </c>
      <c r="I3617" s="11">
        <v>8.5399449035810004</v>
      </c>
      <c r="J3617" s="3">
        <v>64.187327823691007</v>
      </c>
      <c r="K3617" s="3">
        <v>19.559228650137999</v>
      </c>
      <c r="L3617" s="3">
        <v>7.4380165289260001</v>
      </c>
      <c r="M3617" s="8">
        <v>0.27548209366400001</v>
      </c>
    </row>
    <row r="3618" spans="3:13" x14ac:dyDescent="0.2">
      <c r="C3618" s="87"/>
      <c r="D3618" s="89"/>
      <c r="E3618" s="1" t="s">
        <v>32</v>
      </c>
      <c r="F3618" s="2"/>
      <c r="G3618" s="60">
        <v>2</v>
      </c>
      <c r="H3618" s="72" t="str">
        <f t="shared" si="60"/>
        <v>*</v>
      </c>
      <c r="I3618" s="21">
        <v>0</v>
      </c>
      <c r="J3618" s="3">
        <v>100</v>
      </c>
      <c r="K3618" s="7">
        <v>0</v>
      </c>
      <c r="L3618" s="7">
        <v>0</v>
      </c>
      <c r="M3618" s="14">
        <v>0</v>
      </c>
    </row>
    <row r="3619" spans="3:13" x14ac:dyDescent="0.2">
      <c r="C3619" s="88" t="s">
        <v>33</v>
      </c>
      <c r="D3619" s="83" t="s">
        <v>17</v>
      </c>
      <c r="E3619" s="6" t="s">
        <v>34</v>
      </c>
      <c r="F3619" s="5"/>
      <c r="G3619" s="59">
        <v>341</v>
      </c>
      <c r="H3619" s="71" t="str">
        <f t="shared" si="60"/>
        <v xml:space="preserve"> </v>
      </c>
      <c r="I3619" s="12">
        <v>7.0381231671549997</v>
      </c>
      <c r="J3619" s="4">
        <v>55.131964809384002</v>
      </c>
      <c r="K3619" s="4">
        <v>28.739002932550999</v>
      </c>
      <c r="L3619" s="4">
        <v>7.0381231671549997</v>
      </c>
      <c r="M3619" s="13">
        <v>2.052785923754</v>
      </c>
    </row>
    <row r="3620" spans="3:13" x14ac:dyDescent="0.2">
      <c r="C3620" s="87"/>
      <c r="D3620" s="84"/>
      <c r="E3620" s="1" t="s">
        <v>35</v>
      </c>
      <c r="F3620" s="2"/>
      <c r="G3620" s="60">
        <v>1149</v>
      </c>
      <c r="H3620" s="72" t="str">
        <f t="shared" si="60"/>
        <v xml:space="preserve"> </v>
      </c>
      <c r="I3620" s="11">
        <v>6.7885117493470002</v>
      </c>
      <c r="J3620" s="3">
        <v>60.400348128807998</v>
      </c>
      <c r="K3620" s="3">
        <v>27.328111401217999</v>
      </c>
      <c r="L3620" s="3">
        <v>5.1348999129679997</v>
      </c>
      <c r="M3620" s="8">
        <v>0.34812880765900001</v>
      </c>
    </row>
    <row r="3621" spans="3:13" ht="24" x14ac:dyDescent="0.2">
      <c r="C3621" s="87"/>
      <c r="D3621" s="84"/>
      <c r="E3621" s="1" t="s">
        <v>36</v>
      </c>
      <c r="F3621" s="2"/>
      <c r="G3621" s="60">
        <v>659</v>
      </c>
      <c r="H3621" s="72" t="str">
        <f t="shared" si="60"/>
        <v xml:space="preserve"> </v>
      </c>
      <c r="I3621" s="11">
        <v>6.828528072838</v>
      </c>
      <c r="J3621" s="3">
        <v>61.001517450682996</v>
      </c>
      <c r="K3621" s="3">
        <v>26.251896813354001</v>
      </c>
      <c r="L3621" s="3">
        <v>5.4628224582699998</v>
      </c>
      <c r="M3621" s="8">
        <v>0.455235204856</v>
      </c>
    </row>
    <row r="3622" spans="3:13" x14ac:dyDescent="0.2">
      <c r="C3622" s="87"/>
      <c r="D3622" s="84"/>
      <c r="E3622" s="1" t="s">
        <v>37</v>
      </c>
      <c r="F3622" s="2"/>
      <c r="G3622" s="60">
        <v>274</v>
      </c>
      <c r="H3622" s="72" t="str">
        <f t="shared" si="60"/>
        <v xml:space="preserve"> </v>
      </c>
      <c r="I3622" s="11">
        <v>5.8394160583939998</v>
      </c>
      <c r="J3622" s="3">
        <v>45.255474452554999</v>
      </c>
      <c r="K3622" s="3">
        <v>37.591240875912</v>
      </c>
      <c r="L3622" s="3">
        <v>10.583941605839</v>
      </c>
      <c r="M3622" s="8">
        <v>0.72992700729899995</v>
      </c>
    </row>
    <row r="3623" spans="3:13" x14ac:dyDescent="0.2">
      <c r="C3623" s="87"/>
      <c r="D3623" s="84"/>
      <c r="E3623" s="1" t="s">
        <v>32</v>
      </c>
      <c r="F3623" s="2"/>
      <c r="G3623" s="60">
        <v>12</v>
      </c>
      <c r="H3623" s="72" t="str">
        <f t="shared" si="60"/>
        <v>*</v>
      </c>
      <c r="I3623" s="11">
        <v>16.666666666666998</v>
      </c>
      <c r="J3623" s="3">
        <v>50</v>
      </c>
      <c r="K3623" s="3">
        <v>25</v>
      </c>
      <c r="L3623" s="3">
        <v>8.333333333333</v>
      </c>
      <c r="M3623" s="14">
        <v>0</v>
      </c>
    </row>
    <row r="3624" spans="3:13" x14ac:dyDescent="0.2">
      <c r="C3624" s="88" t="s">
        <v>38</v>
      </c>
      <c r="D3624" s="83" t="s">
        <v>17</v>
      </c>
      <c r="E3624" s="6" t="s">
        <v>39</v>
      </c>
      <c r="F3624" s="5"/>
      <c r="G3624" s="59">
        <v>368</v>
      </c>
      <c r="H3624" s="71" t="str">
        <f t="shared" si="60"/>
        <v xml:space="preserve"> </v>
      </c>
      <c r="I3624" s="12">
        <v>8.1521739130430007</v>
      </c>
      <c r="J3624" s="4">
        <v>55.434782608695997</v>
      </c>
      <c r="K3624" s="4">
        <v>27.173913043477999</v>
      </c>
      <c r="L3624" s="4">
        <v>8.9673913043480002</v>
      </c>
      <c r="M3624" s="13">
        <v>0.27173913043499998</v>
      </c>
    </row>
    <row r="3625" spans="3:13" x14ac:dyDescent="0.2">
      <c r="C3625" s="87"/>
      <c r="D3625" s="84"/>
      <c r="E3625" s="1" t="s">
        <v>40</v>
      </c>
      <c r="F3625" s="2"/>
      <c r="G3625" s="60">
        <v>1591</v>
      </c>
      <c r="H3625" s="72" t="str">
        <f t="shared" si="60"/>
        <v xml:space="preserve"> </v>
      </c>
      <c r="I3625" s="11">
        <v>6.7253299811440002</v>
      </c>
      <c r="J3625" s="3">
        <v>58.830923947202997</v>
      </c>
      <c r="K3625" s="3">
        <v>29.101194217473001</v>
      </c>
      <c r="L3625" s="3">
        <v>4.7140163419230001</v>
      </c>
      <c r="M3625" s="8">
        <v>0.62853551225600002</v>
      </c>
    </row>
    <row r="3626" spans="3:13" x14ac:dyDescent="0.2">
      <c r="C3626" s="87"/>
      <c r="D3626" s="84"/>
      <c r="E3626" s="1" t="s">
        <v>41</v>
      </c>
      <c r="F3626" s="2"/>
      <c r="G3626" s="60">
        <v>151</v>
      </c>
      <c r="H3626" s="72" t="str">
        <f t="shared" si="60"/>
        <v xml:space="preserve"> </v>
      </c>
      <c r="I3626" s="11">
        <v>4.6357615894039998</v>
      </c>
      <c r="J3626" s="3">
        <v>62.251655629139002</v>
      </c>
      <c r="K3626" s="3">
        <v>28.476821192052999</v>
      </c>
      <c r="L3626" s="3">
        <v>3.9735099337749999</v>
      </c>
      <c r="M3626" s="8">
        <v>0.66225165562900001</v>
      </c>
    </row>
    <row r="3627" spans="3:13" x14ac:dyDescent="0.2">
      <c r="C3627" s="87"/>
      <c r="D3627" s="84"/>
      <c r="E3627" s="1" t="s">
        <v>42</v>
      </c>
      <c r="F3627" s="2"/>
      <c r="G3627" s="60">
        <v>884</v>
      </c>
      <c r="H3627" s="72" t="str">
        <f t="shared" si="60"/>
        <v xml:space="preserve"> </v>
      </c>
      <c r="I3627" s="11">
        <v>6.1085972850679999</v>
      </c>
      <c r="J3627" s="3">
        <v>60.180995475113001</v>
      </c>
      <c r="K3627" s="3">
        <v>26.696832579186001</v>
      </c>
      <c r="L3627" s="3">
        <v>6.1085972850679999</v>
      </c>
      <c r="M3627" s="8">
        <v>0.904977375566</v>
      </c>
    </row>
    <row r="3628" spans="3:13" x14ac:dyDescent="0.2">
      <c r="C3628" s="87"/>
      <c r="D3628" s="84"/>
      <c r="E3628" s="1" t="s">
        <v>43</v>
      </c>
      <c r="F3628" s="2"/>
      <c r="G3628" s="60">
        <v>191</v>
      </c>
      <c r="H3628" s="72" t="str">
        <f t="shared" si="60"/>
        <v xml:space="preserve"> </v>
      </c>
      <c r="I3628" s="11">
        <v>7.3298429319369998</v>
      </c>
      <c r="J3628" s="3">
        <v>60.732984293194001</v>
      </c>
      <c r="K3628" s="3">
        <v>25.654450261779999</v>
      </c>
      <c r="L3628" s="3">
        <v>5.235602094241</v>
      </c>
      <c r="M3628" s="8">
        <v>1.0471204188479999</v>
      </c>
    </row>
    <row r="3629" spans="3:13" x14ac:dyDescent="0.2">
      <c r="C3629" s="87"/>
      <c r="D3629" s="84"/>
      <c r="E3629" s="1" t="s">
        <v>44</v>
      </c>
      <c r="F3629" s="2"/>
      <c r="G3629" s="60">
        <v>239</v>
      </c>
      <c r="H3629" s="72" t="str">
        <f t="shared" si="60"/>
        <v xml:space="preserve"> </v>
      </c>
      <c r="I3629" s="11">
        <v>6.2761506276150003</v>
      </c>
      <c r="J3629" s="3">
        <v>61.506276150627997</v>
      </c>
      <c r="K3629" s="3">
        <v>24.686192468619002</v>
      </c>
      <c r="L3629" s="3">
        <v>6.2761506276150003</v>
      </c>
      <c r="M3629" s="8">
        <v>1.2552301255230001</v>
      </c>
    </row>
    <row r="3630" spans="3:13" x14ac:dyDescent="0.2">
      <c r="C3630" s="87"/>
      <c r="D3630" s="84"/>
      <c r="E3630" s="1" t="s">
        <v>45</v>
      </c>
      <c r="F3630" s="2"/>
      <c r="G3630" s="60">
        <v>58</v>
      </c>
      <c r="H3630" s="72" t="str">
        <f t="shared" si="60"/>
        <v xml:space="preserve"> </v>
      </c>
      <c r="I3630" s="11">
        <v>3.4482758620689999</v>
      </c>
      <c r="J3630" s="3">
        <v>55.172413793102997</v>
      </c>
      <c r="K3630" s="3">
        <v>29.310344827586</v>
      </c>
      <c r="L3630" s="3">
        <v>12.068965517241001</v>
      </c>
      <c r="M3630" s="14">
        <v>0</v>
      </c>
    </row>
    <row r="3631" spans="3:13" x14ac:dyDescent="0.2">
      <c r="C3631" s="87"/>
      <c r="D3631" s="84"/>
      <c r="E3631" s="1" t="s">
        <v>46</v>
      </c>
      <c r="F3631" s="2"/>
      <c r="G3631" s="60">
        <v>32</v>
      </c>
      <c r="H3631" s="72" t="str">
        <f t="shared" si="60"/>
        <v>*</v>
      </c>
      <c r="I3631" s="11">
        <v>6.25</v>
      </c>
      <c r="J3631" s="3">
        <v>34.375</v>
      </c>
      <c r="K3631" s="3">
        <v>43.75</v>
      </c>
      <c r="L3631" s="3">
        <v>15.625</v>
      </c>
      <c r="M3631" s="14">
        <v>0</v>
      </c>
    </row>
    <row r="3632" spans="3:13" x14ac:dyDescent="0.2">
      <c r="C3632" s="87"/>
      <c r="D3632" s="84"/>
      <c r="E3632" s="1" t="s">
        <v>32</v>
      </c>
      <c r="F3632" s="2"/>
      <c r="G3632" s="60">
        <v>50</v>
      </c>
      <c r="H3632" s="72" t="str">
        <f t="shared" si="60"/>
        <v xml:space="preserve"> </v>
      </c>
      <c r="I3632" s="11">
        <v>8</v>
      </c>
      <c r="J3632" s="3">
        <v>58</v>
      </c>
      <c r="K3632" s="3">
        <v>26</v>
      </c>
      <c r="L3632" s="3">
        <v>8</v>
      </c>
      <c r="M3632" s="14">
        <v>0</v>
      </c>
    </row>
    <row r="3633" spans="3:13" ht="24" x14ac:dyDescent="0.2">
      <c r="C3633" s="88" t="s">
        <v>47</v>
      </c>
      <c r="D3633" s="83" t="s">
        <v>17</v>
      </c>
      <c r="E3633" s="6" t="s">
        <v>48</v>
      </c>
      <c r="F3633" s="5"/>
      <c r="G3633" s="59">
        <v>93</v>
      </c>
      <c r="H3633" s="71" t="str">
        <f t="shared" si="60"/>
        <v xml:space="preserve"> </v>
      </c>
      <c r="I3633" s="12">
        <v>2.1505376344089999</v>
      </c>
      <c r="J3633" s="4">
        <v>48.387096774193999</v>
      </c>
      <c r="K3633" s="4">
        <v>46.236559139785001</v>
      </c>
      <c r="L3633" s="4">
        <v>3.2258064516129998</v>
      </c>
      <c r="M3633" s="27">
        <v>0</v>
      </c>
    </row>
    <row r="3634" spans="3:13" ht="24" x14ac:dyDescent="0.2">
      <c r="C3634" s="87"/>
      <c r="D3634" s="84"/>
      <c r="E3634" s="1" t="s">
        <v>49</v>
      </c>
      <c r="F3634" s="2"/>
      <c r="G3634" s="60">
        <v>143</v>
      </c>
      <c r="H3634" s="72" t="str">
        <f t="shared" si="60"/>
        <v xml:space="preserve"> </v>
      </c>
      <c r="I3634" s="11">
        <v>4.8951048951049998</v>
      </c>
      <c r="J3634" s="3">
        <v>51.748251748252002</v>
      </c>
      <c r="K3634" s="3">
        <v>39.860139860140002</v>
      </c>
      <c r="L3634" s="3">
        <v>3.4965034965030002</v>
      </c>
      <c r="M3634" s="14">
        <v>0</v>
      </c>
    </row>
    <row r="3635" spans="3:13" x14ac:dyDescent="0.2">
      <c r="C3635" s="87"/>
      <c r="D3635" s="84"/>
      <c r="E3635" s="1" t="s">
        <v>50</v>
      </c>
      <c r="F3635" s="2"/>
      <c r="G3635" s="60">
        <v>148</v>
      </c>
      <c r="H3635" s="72" t="str">
        <f t="shared" si="60"/>
        <v xml:space="preserve"> </v>
      </c>
      <c r="I3635" s="11">
        <v>9.4594594594589996</v>
      </c>
      <c r="J3635" s="3">
        <v>56.756756756756999</v>
      </c>
      <c r="K3635" s="3">
        <v>28.378378378377999</v>
      </c>
      <c r="L3635" s="3">
        <v>4.7297297297299998</v>
      </c>
      <c r="M3635" s="8">
        <v>0.67567567567599995</v>
      </c>
    </row>
    <row r="3636" spans="3:13" x14ac:dyDescent="0.2">
      <c r="C3636" s="87"/>
      <c r="D3636" s="84"/>
      <c r="E3636" s="1" t="s">
        <v>51</v>
      </c>
      <c r="F3636" s="2"/>
      <c r="G3636" s="60">
        <v>198</v>
      </c>
      <c r="H3636" s="72" t="str">
        <f t="shared" si="60"/>
        <v xml:space="preserve"> </v>
      </c>
      <c r="I3636" s="11">
        <v>7.0707070707069999</v>
      </c>
      <c r="J3636" s="3">
        <v>56.565656565657001</v>
      </c>
      <c r="K3636" s="3">
        <v>33.333333333333002</v>
      </c>
      <c r="L3636" s="3">
        <v>2.5252525252529998</v>
      </c>
      <c r="M3636" s="8">
        <v>0.50505050505100002</v>
      </c>
    </row>
    <row r="3637" spans="3:13" ht="24" x14ac:dyDescent="0.2">
      <c r="C3637" s="87"/>
      <c r="D3637" s="84"/>
      <c r="E3637" s="1" t="s">
        <v>52</v>
      </c>
      <c r="F3637" s="2"/>
      <c r="G3637" s="60">
        <v>318</v>
      </c>
      <c r="H3637" s="72" t="str">
        <f t="shared" si="60"/>
        <v xml:space="preserve"> </v>
      </c>
      <c r="I3637" s="11">
        <v>7.547169811321</v>
      </c>
      <c r="J3637" s="3">
        <v>61.320754716981</v>
      </c>
      <c r="K3637" s="3">
        <v>26.729559748427999</v>
      </c>
      <c r="L3637" s="3">
        <v>3.7735849056599999</v>
      </c>
      <c r="M3637" s="8">
        <v>0.62893081761000003</v>
      </c>
    </row>
    <row r="3638" spans="3:13" ht="24" x14ac:dyDescent="0.2">
      <c r="C3638" s="87"/>
      <c r="D3638" s="84"/>
      <c r="E3638" s="1" t="s">
        <v>53</v>
      </c>
      <c r="F3638" s="2"/>
      <c r="G3638" s="60">
        <v>900</v>
      </c>
      <c r="H3638" s="72" t="str">
        <f t="shared" si="60"/>
        <v xml:space="preserve"> </v>
      </c>
      <c r="I3638" s="11">
        <v>6.7777777777779997</v>
      </c>
      <c r="J3638" s="3">
        <v>56.666666666666998</v>
      </c>
      <c r="K3638" s="3">
        <v>32.555555555555998</v>
      </c>
      <c r="L3638" s="3">
        <v>3.5555555555559999</v>
      </c>
      <c r="M3638" s="8">
        <v>0.444444444444</v>
      </c>
    </row>
    <row r="3639" spans="3:13" ht="24" x14ac:dyDescent="0.2">
      <c r="C3639" s="87"/>
      <c r="D3639" s="84"/>
      <c r="E3639" s="1" t="s">
        <v>54</v>
      </c>
      <c r="F3639" s="2"/>
      <c r="G3639" s="60">
        <v>1493</v>
      </c>
      <c r="H3639" s="72" t="str">
        <f t="shared" si="60"/>
        <v xml:space="preserve"> </v>
      </c>
      <c r="I3639" s="11">
        <v>6.7649028801069999</v>
      </c>
      <c r="J3639" s="3">
        <v>58.874748827863002</v>
      </c>
      <c r="K3639" s="3">
        <v>25.920964501004999</v>
      </c>
      <c r="L3639" s="3">
        <v>7.7026121902210001</v>
      </c>
      <c r="M3639" s="8">
        <v>0.73677160080399995</v>
      </c>
    </row>
    <row r="3640" spans="3:13" x14ac:dyDescent="0.2">
      <c r="C3640" s="87"/>
      <c r="D3640" s="84"/>
      <c r="E3640" s="1" t="s">
        <v>32</v>
      </c>
      <c r="F3640" s="2"/>
      <c r="G3640" s="60">
        <v>42</v>
      </c>
      <c r="H3640" s="72" t="str">
        <f t="shared" si="60"/>
        <v>*</v>
      </c>
      <c r="I3640" s="11">
        <v>7.1428571428570002</v>
      </c>
      <c r="J3640" s="3">
        <v>59.523809523810002</v>
      </c>
      <c r="K3640" s="3">
        <v>26.190476190476002</v>
      </c>
      <c r="L3640" s="3">
        <v>4.7619047619049999</v>
      </c>
      <c r="M3640" s="8">
        <v>2.3809523809519999</v>
      </c>
    </row>
    <row r="3641" spans="3:13" ht="24" x14ac:dyDescent="0.2">
      <c r="C3641" s="88" t="s">
        <v>55</v>
      </c>
      <c r="D3641" s="83" t="s">
        <v>17</v>
      </c>
      <c r="E3641" s="6" t="s">
        <v>48</v>
      </c>
      <c r="F3641" s="5"/>
      <c r="G3641" s="59">
        <v>118</v>
      </c>
      <c r="H3641" s="71" t="str">
        <f t="shared" si="60"/>
        <v xml:space="preserve"> </v>
      </c>
      <c r="I3641" s="12">
        <v>3.3898305084749998</v>
      </c>
      <c r="J3641" s="4">
        <v>51.694915254237003</v>
      </c>
      <c r="K3641" s="4">
        <v>36.440677966102001</v>
      </c>
      <c r="L3641" s="4">
        <v>7.6271186440680001</v>
      </c>
      <c r="M3641" s="13">
        <v>0.84745762711899997</v>
      </c>
    </row>
    <row r="3642" spans="3:13" ht="24" x14ac:dyDescent="0.2">
      <c r="C3642" s="87"/>
      <c r="D3642" s="84"/>
      <c r="E3642" s="1" t="s">
        <v>49</v>
      </c>
      <c r="F3642" s="2"/>
      <c r="G3642" s="60">
        <v>262</v>
      </c>
      <c r="H3642" s="72" t="str">
        <f t="shared" si="60"/>
        <v xml:space="preserve"> </v>
      </c>
      <c r="I3642" s="11">
        <v>8.7786259541980005</v>
      </c>
      <c r="J3642" s="3">
        <v>54.961832061069003</v>
      </c>
      <c r="K3642" s="3">
        <v>28.625954198473</v>
      </c>
      <c r="L3642" s="3">
        <v>7.251908396947</v>
      </c>
      <c r="M3642" s="8">
        <v>0.38167938931299999</v>
      </c>
    </row>
    <row r="3643" spans="3:13" x14ac:dyDescent="0.2">
      <c r="C3643" s="87"/>
      <c r="D3643" s="84"/>
      <c r="E3643" s="1" t="s">
        <v>50</v>
      </c>
      <c r="F3643" s="2"/>
      <c r="G3643" s="60">
        <v>486</v>
      </c>
      <c r="H3643" s="72" t="str">
        <f t="shared" si="60"/>
        <v xml:space="preserve"> </v>
      </c>
      <c r="I3643" s="11">
        <v>7.818930041152</v>
      </c>
      <c r="J3643" s="3">
        <v>51.851851851851997</v>
      </c>
      <c r="K3643" s="3">
        <v>32.716049382716001</v>
      </c>
      <c r="L3643" s="3">
        <v>6.79012345679</v>
      </c>
      <c r="M3643" s="8">
        <v>0.82304526748999995</v>
      </c>
    </row>
    <row r="3644" spans="3:13" x14ac:dyDescent="0.2">
      <c r="C3644" s="87"/>
      <c r="D3644" s="84"/>
      <c r="E3644" s="1" t="s">
        <v>51</v>
      </c>
      <c r="F3644" s="2"/>
      <c r="G3644" s="60">
        <v>888</v>
      </c>
      <c r="H3644" s="72" t="str">
        <f t="shared" ref="H3644:H3691" si="61">IF(G3644&lt;49,"*"," ")</f>
        <v xml:space="preserve"> </v>
      </c>
      <c r="I3644" s="11">
        <v>5.2927927927929996</v>
      </c>
      <c r="J3644" s="3">
        <v>55.743243243243001</v>
      </c>
      <c r="K3644" s="3">
        <v>32.882882882883003</v>
      </c>
      <c r="L3644" s="3">
        <v>5.8558558558560003</v>
      </c>
      <c r="M3644" s="8">
        <v>0.22522522522499999</v>
      </c>
    </row>
    <row r="3645" spans="3:13" ht="24" x14ac:dyDescent="0.2">
      <c r="C3645" s="87"/>
      <c r="D3645" s="84"/>
      <c r="E3645" s="1" t="s">
        <v>52</v>
      </c>
      <c r="F3645" s="2"/>
      <c r="G3645" s="60">
        <v>323</v>
      </c>
      <c r="H3645" s="72" t="str">
        <f t="shared" si="61"/>
        <v xml:space="preserve"> </v>
      </c>
      <c r="I3645" s="11">
        <v>9.2879256965939998</v>
      </c>
      <c r="J3645" s="3">
        <v>69.349845201237997</v>
      </c>
      <c r="K3645" s="3">
        <v>17.33746130031</v>
      </c>
      <c r="L3645" s="3">
        <v>3.405572755418</v>
      </c>
      <c r="M3645" s="8">
        <v>0.61919504644000001</v>
      </c>
    </row>
    <row r="3646" spans="3:13" x14ac:dyDescent="0.2">
      <c r="C3646" s="87"/>
      <c r="D3646" s="84"/>
      <c r="E3646" s="1" t="s">
        <v>56</v>
      </c>
      <c r="F3646" s="2"/>
      <c r="G3646" s="60">
        <v>275</v>
      </c>
      <c r="H3646" s="72" t="str">
        <f t="shared" si="61"/>
        <v xml:space="preserve"> </v>
      </c>
      <c r="I3646" s="11">
        <v>7.2727272727269998</v>
      </c>
      <c r="J3646" s="3">
        <v>72.727272727273004</v>
      </c>
      <c r="K3646" s="3">
        <v>15.272727272727</v>
      </c>
      <c r="L3646" s="3">
        <v>4</v>
      </c>
      <c r="M3646" s="8">
        <v>0.72727272727299996</v>
      </c>
    </row>
    <row r="3647" spans="3:13" x14ac:dyDescent="0.2">
      <c r="C3647" s="87"/>
      <c r="D3647" s="84"/>
      <c r="E3647" s="1" t="s">
        <v>57</v>
      </c>
      <c r="F3647" s="2"/>
      <c r="G3647" s="60">
        <v>32</v>
      </c>
      <c r="H3647" s="72" t="str">
        <f t="shared" si="61"/>
        <v>*</v>
      </c>
      <c r="I3647" s="11">
        <v>3.125</v>
      </c>
      <c r="J3647" s="3">
        <v>34.375</v>
      </c>
      <c r="K3647" s="3">
        <v>37.5</v>
      </c>
      <c r="L3647" s="3">
        <v>21.875</v>
      </c>
      <c r="M3647" s="8">
        <v>3.125</v>
      </c>
    </row>
    <row r="3648" spans="3:13" x14ac:dyDescent="0.2">
      <c r="C3648" s="87"/>
      <c r="D3648" s="84"/>
      <c r="E3648" s="1" t="s">
        <v>32</v>
      </c>
      <c r="F3648" s="2"/>
      <c r="G3648" s="60">
        <v>51</v>
      </c>
      <c r="H3648" s="72" t="str">
        <f t="shared" si="61"/>
        <v xml:space="preserve"> </v>
      </c>
      <c r="I3648" s="11">
        <v>3.9215686274510002</v>
      </c>
      <c r="J3648" s="3">
        <v>52.941176470587997</v>
      </c>
      <c r="K3648" s="3">
        <v>23.529411764706001</v>
      </c>
      <c r="L3648" s="3">
        <v>13.725490196078001</v>
      </c>
      <c r="M3648" s="8">
        <v>5.8823529411760003</v>
      </c>
    </row>
    <row r="3649" spans="3:13" x14ac:dyDescent="0.2">
      <c r="C3649" s="88" t="s">
        <v>58</v>
      </c>
      <c r="D3649" s="83" t="s">
        <v>17</v>
      </c>
      <c r="E3649" s="6" t="s">
        <v>59</v>
      </c>
      <c r="F3649" s="5"/>
      <c r="G3649" s="59">
        <v>1814</v>
      </c>
      <c r="H3649" s="71" t="str">
        <f t="shared" si="61"/>
        <v xml:space="preserve"> </v>
      </c>
      <c r="I3649" s="12">
        <v>6.6152149944870002</v>
      </c>
      <c r="J3649" s="4">
        <v>57.717750826901998</v>
      </c>
      <c r="K3649" s="4">
        <v>29.162072767365</v>
      </c>
      <c r="L3649" s="4">
        <v>5.7331863285560001</v>
      </c>
      <c r="M3649" s="13">
        <v>0.77177508268999995</v>
      </c>
    </row>
    <row r="3650" spans="3:13" ht="24" x14ac:dyDescent="0.2">
      <c r="C3650" s="87"/>
      <c r="D3650" s="84"/>
      <c r="E3650" s="1" t="s">
        <v>60</v>
      </c>
      <c r="F3650" s="2"/>
      <c r="G3650" s="60">
        <v>307</v>
      </c>
      <c r="H3650" s="72" t="str">
        <f t="shared" si="61"/>
        <v xml:space="preserve"> </v>
      </c>
      <c r="I3650" s="11">
        <v>8.4690553745929993</v>
      </c>
      <c r="J3650" s="3">
        <v>63.843648208468998</v>
      </c>
      <c r="K3650" s="3">
        <v>23.778501628663999</v>
      </c>
      <c r="L3650" s="3">
        <v>3.5830618892510002</v>
      </c>
      <c r="M3650" s="8">
        <v>0.32573289902300001</v>
      </c>
    </row>
    <row r="3651" spans="3:13" x14ac:dyDescent="0.2">
      <c r="C3651" s="87"/>
      <c r="D3651" s="84"/>
      <c r="E3651" s="1" t="s">
        <v>61</v>
      </c>
      <c r="F3651" s="2"/>
      <c r="G3651" s="60">
        <v>49</v>
      </c>
      <c r="H3651" s="72" t="s">
        <v>678</v>
      </c>
      <c r="I3651" s="11">
        <v>6.1224489795919999</v>
      </c>
      <c r="J3651" s="3">
        <v>67.346938775509997</v>
      </c>
      <c r="K3651" s="3">
        <v>18.367346938775999</v>
      </c>
      <c r="L3651" s="3">
        <v>6.1224489795919999</v>
      </c>
      <c r="M3651" s="8">
        <v>2.040816326531</v>
      </c>
    </row>
    <row r="3652" spans="3:13" ht="36" x14ac:dyDescent="0.2">
      <c r="C3652" s="87"/>
      <c r="D3652" s="84"/>
      <c r="E3652" s="1" t="s">
        <v>62</v>
      </c>
      <c r="F3652" s="2"/>
      <c r="G3652" s="60">
        <v>211</v>
      </c>
      <c r="H3652" s="72" t="str">
        <f t="shared" si="61"/>
        <v xml:space="preserve"> </v>
      </c>
      <c r="I3652" s="11">
        <v>5.2132701421799998</v>
      </c>
      <c r="J3652" s="3">
        <v>54.976303317536001</v>
      </c>
      <c r="K3652" s="3">
        <v>29.857819905212999</v>
      </c>
      <c r="L3652" s="3">
        <v>9.9526066350709996</v>
      </c>
      <c r="M3652" s="14">
        <v>0</v>
      </c>
    </row>
    <row r="3653" spans="3:13" ht="24" x14ac:dyDescent="0.2">
      <c r="C3653" s="87"/>
      <c r="D3653" s="84"/>
      <c r="E3653" s="1" t="s">
        <v>63</v>
      </c>
      <c r="F3653" s="2"/>
      <c r="G3653" s="60">
        <v>8</v>
      </c>
      <c r="H3653" s="72" t="str">
        <f t="shared" si="61"/>
        <v>*</v>
      </c>
      <c r="I3653" s="11">
        <v>37.5</v>
      </c>
      <c r="J3653" s="3">
        <v>37.5</v>
      </c>
      <c r="K3653" s="3">
        <v>12.5</v>
      </c>
      <c r="L3653" s="3">
        <v>12.5</v>
      </c>
      <c r="M3653" s="14">
        <v>0</v>
      </c>
    </row>
    <row r="3654" spans="3:13" x14ac:dyDescent="0.2">
      <c r="C3654" s="87"/>
      <c r="D3654" s="84"/>
      <c r="E3654" s="1" t="s">
        <v>64</v>
      </c>
      <c r="F3654" s="2"/>
      <c r="G3654" s="60">
        <v>24</v>
      </c>
      <c r="H3654" s="72" t="str">
        <f t="shared" si="61"/>
        <v>*</v>
      </c>
      <c r="I3654" s="21">
        <v>0</v>
      </c>
      <c r="J3654" s="3">
        <v>37.5</v>
      </c>
      <c r="K3654" s="3">
        <v>33.333333333333002</v>
      </c>
      <c r="L3654" s="3">
        <v>29.166666666666998</v>
      </c>
      <c r="M3654" s="14">
        <v>0</v>
      </c>
    </row>
    <row r="3655" spans="3:13" x14ac:dyDescent="0.2">
      <c r="C3655" s="87"/>
      <c r="D3655" s="84"/>
      <c r="E3655" s="1" t="s">
        <v>46</v>
      </c>
      <c r="F3655" s="2"/>
      <c r="G3655" s="60">
        <v>17</v>
      </c>
      <c r="H3655" s="72" t="str">
        <f t="shared" si="61"/>
        <v>*</v>
      </c>
      <c r="I3655" s="11">
        <v>11.764705882353001</v>
      </c>
      <c r="J3655" s="3">
        <v>35.294117647058997</v>
      </c>
      <c r="K3655" s="3">
        <v>41.176470588234999</v>
      </c>
      <c r="L3655" s="3">
        <v>11.764705882353001</v>
      </c>
      <c r="M3655" s="14">
        <v>0</v>
      </c>
    </row>
    <row r="3656" spans="3:13" x14ac:dyDescent="0.2">
      <c r="C3656" s="87"/>
      <c r="D3656" s="84"/>
      <c r="E3656" s="1" t="s">
        <v>32</v>
      </c>
      <c r="F3656" s="2"/>
      <c r="G3656" s="60">
        <v>5</v>
      </c>
      <c r="H3656" s="72" t="str">
        <f t="shared" si="61"/>
        <v>*</v>
      </c>
      <c r="I3656" s="21">
        <v>0</v>
      </c>
      <c r="J3656" s="3">
        <v>80</v>
      </c>
      <c r="K3656" s="3">
        <v>20</v>
      </c>
      <c r="L3656" s="7">
        <v>0</v>
      </c>
      <c r="M3656" s="14">
        <v>0</v>
      </c>
    </row>
    <row r="3657" spans="3:13" x14ac:dyDescent="0.2">
      <c r="C3657" s="87"/>
      <c r="D3657" s="84"/>
      <c r="E3657" s="1" t="s">
        <v>65</v>
      </c>
      <c r="F3657" s="2"/>
      <c r="G3657" s="60">
        <v>2121</v>
      </c>
      <c r="H3657" s="72" t="str">
        <f t="shared" si="61"/>
        <v xml:space="preserve"> </v>
      </c>
      <c r="I3657" s="11">
        <v>6.8835454974069998</v>
      </c>
      <c r="J3657" s="3">
        <v>58.604431871758997</v>
      </c>
      <c r="K3657" s="3">
        <v>28.382838283828001</v>
      </c>
      <c r="L3657" s="3">
        <v>5.421970768505</v>
      </c>
      <c r="M3657" s="8">
        <v>0.70721357850099997</v>
      </c>
    </row>
    <row r="3658" spans="3:13" x14ac:dyDescent="0.2">
      <c r="C3658" s="87"/>
      <c r="D3658" s="84"/>
      <c r="E3658" s="1" t="s">
        <v>66</v>
      </c>
      <c r="F3658" s="2"/>
      <c r="G3658" s="60">
        <v>260</v>
      </c>
      <c r="H3658" s="72" t="str">
        <f t="shared" si="61"/>
        <v xml:space="preserve"> </v>
      </c>
      <c r="I3658" s="11">
        <v>5.3846153846150004</v>
      </c>
      <c r="J3658" s="3">
        <v>57.307692307692001</v>
      </c>
      <c r="K3658" s="3">
        <v>27.692307692307999</v>
      </c>
      <c r="L3658" s="3">
        <v>9.2307692307690008</v>
      </c>
      <c r="M3658" s="8">
        <v>0.384615384615</v>
      </c>
    </row>
    <row r="3659" spans="3:13" ht="24" x14ac:dyDescent="0.2">
      <c r="C3659" s="88" t="s">
        <v>67</v>
      </c>
      <c r="D3659" s="83" t="s">
        <v>17</v>
      </c>
      <c r="E3659" s="6" t="s">
        <v>68</v>
      </c>
      <c r="F3659" s="5"/>
      <c r="G3659" s="59">
        <v>303</v>
      </c>
      <c r="H3659" s="71" t="str">
        <f t="shared" si="61"/>
        <v xml:space="preserve"> </v>
      </c>
      <c r="I3659" s="12">
        <v>12.871287128713</v>
      </c>
      <c r="J3659" s="4">
        <v>60.726072607261003</v>
      </c>
      <c r="K3659" s="4">
        <v>22.772277227722999</v>
      </c>
      <c r="L3659" s="4">
        <v>2.640264026403</v>
      </c>
      <c r="M3659" s="13">
        <v>0.99009900990099997</v>
      </c>
    </row>
    <row r="3660" spans="3:13" ht="36" x14ac:dyDescent="0.2">
      <c r="C3660" s="87"/>
      <c r="D3660" s="84"/>
      <c r="E3660" s="1" t="s">
        <v>69</v>
      </c>
      <c r="F3660" s="2"/>
      <c r="G3660" s="60">
        <v>1347</v>
      </c>
      <c r="H3660" s="72" t="str">
        <f t="shared" si="61"/>
        <v xml:space="preserve"> </v>
      </c>
      <c r="I3660" s="11">
        <v>6.6815144766149999</v>
      </c>
      <c r="J3660" s="3">
        <v>60.356347438752998</v>
      </c>
      <c r="K3660" s="3">
        <v>27.691165553080999</v>
      </c>
      <c r="L3660" s="3">
        <v>4.6770601336300004</v>
      </c>
      <c r="M3660" s="8">
        <v>0.59391239792100003</v>
      </c>
    </row>
    <row r="3661" spans="3:13" ht="24" x14ac:dyDescent="0.2">
      <c r="C3661" s="87"/>
      <c r="D3661" s="84"/>
      <c r="E3661" s="1" t="s">
        <v>70</v>
      </c>
      <c r="F3661" s="2"/>
      <c r="G3661" s="60">
        <v>596</v>
      </c>
      <c r="H3661" s="72" t="str">
        <f t="shared" si="61"/>
        <v xml:space="preserve"> </v>
      </c>
      <c r="I3661" s="11">
        <v>4.0268456375839996</v>
      </c>
      <c r="J3661" s="3">
        <v>55.872483221476998</v>
      </c>
      <c r="K3661" s="3">
        <v>32.214765100671002</v>
      </c>
      <c r="L3661" s="3">
        <v>7.2147651006710003</v>
      </c>
      <c r="M3661" s="8">
        <v>0.67114093959700005</v>
      </c>
    </row>
    <row r="3662" spans="3:13" ht="24" x14ac:dyDescent="0.2">
      <c r="C3662" s="87"/>
      <c r="D3662" s="84"/>
      <c r="E3662" s="1" t="s">
        <v>71</v>
      </c>
      <c r="F3662" s="2"/>
      <c r="G3662" s="60">
        <v>181</v>
      </c>
      <c r="H3662" s="72" t="str">
        <f t="shared" si="61"/>
        <v xml:space="preserve"> </v>
      </c>
      <c r="I3662" s="11">
        <v>6.6298342541439998</v>
      </c>
      <c r="J3662" s="3">
        <v>43.093922651934001</v>
      </c>
      <c r="K3662" s="3">
        <v>31.491712707182</v>
      </c>
      <c r="L3662" s="3">
        <v>18.232044198895</v>
      </c>
      <c r="M3662" s="8">
        <v>0.55248618784500003</v>
      </c>
    </row>
    <row r="3663" spans="3:13" x14ac:dyDescent="0.2">
      <c r="C3663" s="87"/>
      <c r="D3663" s="84"/>
      <c r="E3663" s="1" t="s">
        <v>32</v>
      </c>
      <c r="F3663" s="2"/>
      <c r="G3663" s="60">
        <v>8</v>
      </c>
      <c r="H3663" s="72" t="str">
        <f t="shared" si="61"/>
        <v>*</v>
      </c>
      <c r="I3663" s="21">
        <v>0</v>
      </c>
      <c r="J3663" s="3">
        <v>75</v>
      </c>
      <c r="K3663" s="7">
        <v>0</v>
      </c>
      <c r="L3663" s="3">
        <v>25</v>
      </c>
      <c r="M3663" s="14">
        <v>0</v>
      </c>
    </row>
    <row r="3664" spans="3:13" ht="24" x14ac:dyDescent="0.2">
      <c r="C3664" s="88" t="s">
        <v>72</v>
      </c>
      <c r="D3664" s="83" t="s">
        <v>17</v>
      </c>
      <c r="E3664" s="6" t="s">
        <v>73</v>
      </c>
      <c r="F3664" s="5"/>
      <c r="G3664" s="59">
        <v>52</v>
      </c>
      <c r="H3664" s="71" t="str">
        <f t="shared" si="61"/>
        <v xml:space="preserve"> </v>
      </c>
      <c r="I3664" s="12">
        <v>5.7692307692310001</v>
      </c>
      <c r="J3664" s="4">
        <v>50</v>
      </c>
      <c r="K3664" s="4">
        <v>32.692307692307999</v>
      </c>
      <c r="L3664" s="4">
        <v>9.6153846153850004</v>
      </c>
      <c r="M3664" s="13">
        <v>1.923076923077</v>
      </c>
    </row>
    <row r="3665" spans="3:13" ht="36" x14ac:dyDescent="0.2">
      <c r="C3665" s="87"/>
      <c r="D3665" s="84"/>
      <c r="E3665" s="1" t="s">
        <v>74</v>
      </c>
      <c r="F3665" s="2"/>
      <c r="G3665" s="60">
        <v>186</v>
      </c>
      <c r="H3665" s="72" t="str">
        <f t="shared" si="61"/>
        <v xml:space="preserve"> </v>
      </c>
      <c r="I3665" s="11">
        <v>6.4516129032259997</v>
      </c>
      <c r="J3665" s="3">
        <v>47.849462365591002</v>
      </c>
      <c r="K3665" s="3">
        <v>28.494623655914001</v>
      </c>
      <c r="L3665" s="3">
        <v>17.204301075269001</v>
      </c>
      <c r="M3665" s="14">
        <v>0</v>
      </c>
    </row>
    <row r="3666" spans="3:13" ht="36" x14ac:dyDescent="0.2">
      <c r="C3666" s="87"/>
      <c r="D3666" s="84"/>
      <c r="E3666" s="1" t="s">
        <v>75</v>
      </c>
      <c r="F3666" s="2"/>
      <c r="G3666" s="60">
        <v>336</v>
      </c>
      <c r="H3666" s="72" t="str">
        <f t="shared" si="61"/>
        <v xml:space="preserve"> </v>
      </c>
      <c r="I3666" s="11">
        <v>8.6309523809519995</v>
      </c>
      <c r="J3666" s="3">
        <v>52.083333333333002</v>
      </c>
      <c r="K3666" s="3">
        <v>30.059523809523998</v>
      </c>
      <c r="L3666" s="3">
        <v>8.333333333333</v>
      </c>
      <c r="M3666" s="8">
        <v>0.89285714285700002</v>
      </c>
    </row>
    <row r="3667" spans="3:13" ht="36" x14ac:dyDescent="0.2">
      <c r="C3667" s="87"/>
      <c r="D3667" s="84"/>
      <c r="E3667" s="1" t="s">
        <v>76</v>
      </c>
      <c r="F3667" s="2"/>
      <c r="G3667" s="60">
        <v>411</v>
      </c>
      <c r="H3667" s="72" t="str">
        <f t="shared" si="61"/>
        <v xml:space="preserve"> </v>
      </c>
      <c r="I3667" s="11">
        <v>4.8661800486619997</v>
      </c>
      <c r="J3667" s="3">
        <v>54.257907542578998</v>
      </c>
      <c r="K3667" s="3">
        <v>35.523114355231002</v>
      </c>
      <c r="L3667" s="3">
        <v>5.1094890510950002</v>
      </c>
      <c r="M3667" s="8">
        <v>0.24330900243299999</v>
      </c>
    </row>
    <row r="3668" spans="3:13" ht="36" x14ac:dyDescent="0.2">
      <c r="C3668" s="87"/>
      <c r="D3668" s="84"/>
      <c r="E3668" s="1" t="s">
        <v>77</v>
      </c>
      <c r="F3668" s="2"/>
      <c r="G3668" s="60">
        <v>425</v>
      </c>
      <c r="H3668" s="72" t="str">
        <f t="shared" si="61"/>
        <v xml:space="preserve"> </v>
      </c>
      <c r="I3668" s="11">
        <v>6.1176470588239997</v>
      </c>
      <c r="J3668" s="3">
        <v>61.411764705882</v>
      </c>
      <c r="K3668" s="3">
        <v>26.823529411765001</v>
      </c>
      <c r="L3668" s="3">
        <v>4.4705882352939996</v>
      </c>
      <c r="M3668" s="8">
        <v>1.1764705882349999</v>
      </c>
    </row>
    <row r="3669" spans="3:13" ht="36" x14ac:dyDescent="0.2">
      <c r="C3669" s="87"/>
      <c r="D3669" s="84"/>
      <c r="E3669" s="1" t="s">
        <v>78</v>
      </c>
      <c r="F3669" s="2"/>
      <c r="G3669" s="60">
        <v>328</v>
      </c>
      <c r="H3669" s="72" t="str">
        <f t="shared" si="61"/>
        <v xml:space="preserve"> </v>
      </c>
      <c r="I3669" s="11">
        <v>7.3170731707319998</v>
      </c>
      <c r="J3669" s="3">
        <v>62.195121951220003</v>
      </c>
      <c r="K3669" s="3">
        <v>25.304878048780001</v>
      </c>
      <c r="L3669" s="3">
        <v>4.8780487804880002</v>
      </c>
      <c r="M3669" s="8">
        <v>0.30487804878000002</v>
      </c>
    </row>
    <row r="3670" spans="3:13" ht="36" x14ac:dyDescent="0.2">
      <c r="C3670" s="87"/>
      <c r="D3670" s="84"/>
      <c r="E3670" s="1" t="s">
        <v>79</v>
      </c>
      <c r="F3670" s="2"/>
      <c r="G3670" s="60">
        <v>294</v>
      </c>
      <c r="H3670" s="72" t="str">
        <f t="shared" si="61"/>
        <v xml:space="preserve"> </v>
      </c>
      <c r="I3670" s="11">
        <v>6.8027210884349998</v>
      </c>
      <c r="J3670" s="3">
        <v>63.945578231292998</v>
      </c>
      <c r="K3670" s="3">
        <v>25.510204081632999</v>
      </c>
      <c r="L3670" s="3">
        <v>3.4013605442179999</v>
      </c>
      <c r="M3670" s="8">
        <v>0.34013605442200001</v>
      </c>
    </row>
    <row r="3671" spans="3:13" ht="36" x14ac:dyDescent="0.2">
      <c r="C3671" s="87"/>
      <c r="D3671" s="84"/>
      <c r="E3671" s="1" t="s">
        <v>80</v>
      </c>
      <c r="F3671" s="2"/>
      <c r="G3671" s="60">
        <v>194</v>
      </c>
      <c r="H3671" s="72" t="str">
        <f t="shared" si="61"/>
        <v xml:space="preserve"> </v>
      </c>
      <c r="I3671" s="11">
        <v>6.7010309278350002</v>
      </c>
      <c r="J3671" s="3">
        <v>60.824742268041</v>
      </c>
      <c r="K3671" s="3">
        <v>29.896907216494998</v>
      </c>
      <c r="L3671" s="3">
        <v>1.5463917525769999</v>
      </c>
      <c r="M3671" s="8">
        <v>1.0309278350519999</v>
      </c>
    </row>
    <row r="3672" spans="3:13" ht="36" x14ac:dyDescent="0.2">
      <c r="C3672" s="87"/>
      <c r="D3672" s="84"/>
      <c r="E3672" s="1" t="s">
        <v>81</v>
      </c>
      <c r="F3672" s="2"/>
      <c r="G3672" s="60">
        <v>50</v>
      </c>
      <c r="H3672" s="72" t="str">
        <f t="shared" si="61"/>
        <v xml:space="preserve"> </v>
      </c>
      <c r="I3672" s="11">
        <v>8</v>
      </c>
      <c r="J3672" s="3">
        <v>64</v>
      </c>
      <c r="K3672" s="3">
        <v>28</v>
      </c>
      <c r="L3672" s="7">
        <v>0</v>
      </c>
      <c r="M3672" s="14">
        <v>0</v>
      </c>
    </row>
    <row r="3673" spans="3:13" ht="24" x14ac:dyDescent="0.2">
      <c r="C3673" s="87"/>
      <c r="D3673" s="84"/>
      <c r="E3673" s="1" t="s">
        <v>82</v>
      </c>
      <c r="F3673" s="2"/>
      <c r="G3673" s="60">
        <v>48</v>
      </c>
      <c r="H3673" s="72" t="str">
        <f t="shared" si="61"/>
        <v>*</v>
      </c>
      <c r="I3673" s="11">
        <v>10.416666666667</v>
      </c>
      <c r="J3673" s="3">
        <v>64.583333333333002</v>
      </c>
      <c r="K3673" s="3">
        <v>22.916666666666998</v>
      </c>
      <c r="L3673" s="3">
        <v>2.083333333333</v>
      </c>
      <c r="M3673" s="14">
        <v>0</v>
      </c>
    </row>
    <row r="3674" spans="3:13" x14ac:dyDescent="0.2">
      <c r="C3674" s="87"/>
      <c r="D3674" s="84"/>
      <c r="E3674" s="1" t="s">
        <v>83</v>
      </c>
      <c r="F3674" s="2"/>
      <c r="G3674" s="60">
        <v>46</v>
      </c>
      <c r="H3674" s="72" t="str">
        <f t="shared" si="61"/>
        <v>*</v>
      </c>
      <c r="I3674" s="11">
        <v>6.5217391304349999</v>
      </c>
      <c r="J3674" s="3">
        <v>52.173913043478002</v>
      </c>
      <c r="K3674" s="3">
        <v>21.739130434783</v>
      </c>
      <c r="L3674" s="3">
        <v>17.391304347826001</v>
      </c>
      <c r="M3674" s="8">
        <v>2.1739130434780001</v>
      </c>
    </row>
    <row r="3675" spans="3:13" x14ac:dyDescent="0.2">
      <c r="C3675" s="87"/>
      <c r="D3675" s="84"/>
      <c r="E3675" s="1" t="s">
        <v>32</v>
      </c>
      <c r="F3675" s="2"/>
      <c r="G3675" s="60">
        <v>65</v>
      </c>
      <c r="H3675" s="72" t="str">
        <f t="shared" si="61"/>
        <v xml:space="preserve"> </v>
      </c>
      <c r="I3675" s="11">
        <v>9.2307692307690008</v>
      </c>
      <c r="J3675" s="3">
        <v>66.153846153846004</v>
      </c>
      <c r="K3675" s="3">
        <v>13.846153846153999</v>
      </c>
      <c r="L3675" s="3">
        <v>9.2307692307690008</v>
      </c>
      <c r="M3675" s="8">
        <v>1.538461538462</v>
      </c>
    </row>
    <row r="3676" spans="3:13" x14ac:dyDescent="0.2">
      <c r="C3676" s="88" t="s">
        <v>84</v>
      </c>
      <c r="D3676" s="83" t="s">
        <v>17</v>
      </c>
      <c r="E3676" s="6" t="s">
        <v>85</v>
      </c>
      <c r="F3676" s="5"/>
      <c r="G3676" s="59">
        <v>315</v>
      </c>
      <c r="H3676" s="71" t="str">
        <f t="shared" si="61"/>
        <v xml:space="preserve"> </v>
      </c>
      <c r="I3676" s="12">
        <v>13.968253968254</v>
      </c>
      <c r="J3676" s="4">
        <v>61.269841269841002</v>
      </c>
      <c r="K3676" s="4">
        <v>21.269841269840999</v>
      </c>
      <c r="L3676" s="4">
        <v>3.492063492063</v>
      </c>
      <c r="M3676" s="27">
        <v>0</v>
      </c>
    </row>
    <row r="3677" spans="3:13" x14ac:dyDescent="0.2">
      <c r="C3677" s="87"/>
      <c r="D3677" s="84"/>
      <c r="E3677" s="1" t="s">
        <v>86</v>
      </c>
      <c r="F3677" s="2"/>
      <c r="G3677" s="60">
        <v>493</v>
      </c>
      <c r="H3677" s="72" t="str">
        <f t="shared" si="61"/>
        <v xml:space="preserve"> </v>
      </c>
      <c r="I3677" s="11">
        <v>7.3022312373230003</v>
      </c>
      <c r="J3677" s="3">
        <v>63.083164300203002</v>
      </c>
      <c r="K3677" s="3">
        <v>25.557809330628999</v>
      </c>
      <c r="L3677" s="3">
        <v>3.2454361054769998</v>
      </c>
      <c r="M3677" s="8">
        <v>0.81135902636900004</v>
      </c>
    </row>
    <row r="3678" spans="3:13" x14ac:dyDescent="0.2">
      <c r="C3678" s="87"/>
      <c r="D3678" s="84"/>
      <c r="E3678" s="1" t="s">
        <v>87</v>
      </c>
      <c r="F3678" s="2"/>
      <c r="G3678" s="60">
        <v>981</v>
      </c>
      <c r="H3678" s="72" t="str">
        <f t="shared" si="61"/>
        <v xml:space="preserve"> </v>
      </c>
      <c r="I3678" s="11">
        <v>6.218144750255</v>
      </c>
      <c r="J3678" s="3">
        <v>58.715596330274998</v>
      </c>
      <c r="K3678" s="3">
        <v>30.275229357798001</v>
      </c>
      <c r="L3678" s="3">
        <v>4.0774719673800002</v>
      </c>
      <c r="M3678" s="8">
        <v>0.71355759429200005</v>
      </c>
    </row>
    <row r="3679" spans="3:13" x14ac:dyDescent="0.2">
      <c r="C3679" s="87"/>
      <c r="D3679" s="84"/>
      <c r="E3679" s="1" t="s">
        <v>88</v>
      </c>
      <c r="F3679" s="2"/>
      <c r="G3679" s="60">
        <v>525</v>
      </c>
      <c r="H3679" s="72" t="str">
        <f t="shared" si="61"/>
        <v xml:space="preserve"> </v>
      </c>
      <c r="I3679" s="11">
        <v>4</v>
      </c>
      <c r="J3679" s="3">
        <v>54.666666666666998</v>
      </c>
      <c r="K3679" s="3">
        <v>31.047619047619001</v>
      </c>
      <c r="L3679" s="3">
        <v>9.333333333333</v>
      </c>
      <c r="M3679" s="8">
        <v>0.95238095238099996</v>
      </c>
    </row>
    <row r="3680" spans="3:13" x14ac:dyDescent="0.2">
      <c r="C3680" s="87"/>
      <c r="D3680" s="84"/>
      <c r="E3680" s="1" t="s">
        <v>89</v>
      </c>
      <c r="F3680" s="2"/>
      <c r="G3680" s="60">
        <v>113</v>
      </c>
      <c r="H3680" s="72" t="str">
        <f t="shared" si="61"/>
        <v xml:space="preserve"> </v>
      </c>
      <c r="I3680" s="11">
        <v>2.654867256637</v>
      </c>
      <c r="J3680" s="3">
        <v>37.168141592920001</v>
      </c>
      <c r="K3680" s="3">
        <v>32.743362831858001</v>
      </c>
      <c r="L3680" s="3">
        <v>27.433628318583999</v>
      </c>
      <c r="M3680" s="14">
        <v>0</v>
      </c>
    </row>
    <row r="3681" spans="2:13" x14ac:dyDescent="0.2">
      <c r="C3681" s="87"/>
      <c r="D3681" s="84"/>
      <c r="E3681" s="1" t="s">
        <v>32</v>
      </c>
      <c r="F3681" s="2"/>
      <c r="G3681" s="60">
        <v>8</v>
      </c>
      <c r="H3681" s="72" t="str">
        <f t="shared" si="61"/>
        <v>*</v>
      </c>
      <c r="I3681" s="21">
        <v>0</v>
      </c>
      <c r="J3681" s="3">
        <v>62.5</v>
      </c>
      <c r="K3681" s="3">
        <v>12.5</v>
      </c>
      <c r="L3681" s="3">
        <v>25</v>
      </c>
      <c r="M3681" s="14">
        <v>0</v>
      </c>
    </row>
    <row r="3682" spans="2:13" ht="24" x14ac:dyDescent="0.2">
      <c r="C3682" s="88" t="s">
        <v>90</v>
      </c>
      <c r="D3682" s="83" t="s">
        <v>17</v>
      </c>
      <c r="E3682" s="6" t="s">
        <v>91</v>
      </c>
      <c r="F3682" s="5"/>
      <c r="G3682" s="59">
        <v>608</v>
      </c>
      <c r="H3682" s="71" t="str">
        <f t="shared" si="61"/>
        <v xml:space="preserve"> </v>
      </c>
      <c r="I3682" s="12">
        <v>7.7302631578950001</v>
      </c>
      <c r="J3682" s="4">
        <v>62.335526315788996</v>
      </c>
      <c r="K3682" s="4">
        <v>24.835526315789</v>
      </c>
      <c r="L3682" s="4">
        <v>4.6052631578950001</v>
      </c>
      <c r="M3682" s="13">
        <v>0.49342105263199998</v>
      </c>
    </row>
    <row r="3683" spans="2:13" ht="24" x14ac:dyDescent="0.2">
      <c r="C3683" s="87"/>
      <c r="D3683" s="84"/>
      <c r="E3683" s="1" t="s">
        <v>92</v>
      </c>
      <c r="F3683" s="2"/>
      <c r="G3683" s="60">
        <v>1036</v>
      </c>
      <c r="H3683" s="72" t="str">
        <f t="shared" si="61"/>
        <v xml:space="preserve"> </v>
      </c>
      <c r="I3683" s="11">
        <v>5.9845559845559997</v>
      </c>
      <c r="J3683" s="3">
        <v>57.046332046331997</v>
      </c>
      <c r="K3683" s="3">
        <v>29.826254826254999</v>
      </c>
      <c r="L3683" s="3">
        <v>6.2741312741310002</v>
      </c>
      <c r="M3683" s="8">
        <v>0.86872586872599999</v>
      </c>
    </row>
    <row r="3684" spans="2:13" ht="24" x14ac:dyDescent="0.2">
      <c r="C3684" s="87"/>
      <c r="D3684" s="84"/>
      <c r="E3684" s="1" t="s">
        <v>93</v>
      </c>
      <c r="F3684" s="2"/>
      <c r="G3684" s="60">
        <v>567</v>
      </c>
      <c r="H3684" s="72" t="str">
        <f t="shared" si="61"/>
        <v xml:space="preserve"> </v>
      </c>
      <c r="I3684" s="11">
        <v>7.5837742504410004</v>
      </c>
      <c r="J3684" s="3">
        <v>57.142857142856997</v>
      </c>
      <c r="K3684" s="3">
        <v>28.571428571428999</v>
      </c>
      <c r="L3684" s="3">
        <v>6.3492063492059998</v>
      </c>
      <c r="M3684" s="8">
        <v>0.35273368606700001</v>
      </c>
    </row>
    <row r="3685" spans="2:13" x14ac:dyDescent="0.2">
      <c r="C3685" s="87"/>
      <c r="D3685" s="84"/>
      <c r="E3685" s="1" t="s">
        <v>94</v>
      </c>
      <c r="F3685" s="2"/>
      <c r="G3685" s="60">
        <v>224</v>
      </c>
      <c r="H3685" s="72" t="str">
        <f t="shared" si="61"/>
        <v xml:space="preserve"> </v>
      </c>
      <c r="I3685" s="11">
        <v>5.8035714285709998</v>
      </c>
      <c r="J3685" s="3">
        <v>53.571428571429003</v>
      </c>
      <c r="K3685" s="3">
        <v>30.803571428571001</v>
      </c>
      <c r="L3685" s="3">
        <v>8.9285714285710007</v>
      </c>
      <c r="M3685" s="8">
        <v>0.89285714285700002</v>
      </c>
    </row>
    <row r="3686" spans="2:13" x14ac:dyDescent="0.2">
      <c r="C3686" s="88" t="s">
        <v>95</v>
      </c>
      <c r="D3686" s="83" t="s">
        <v>17</v>
      </c>
      <c r="E3686" s="6" t="s">
        <v>96</v>
      </c>
      <c r="F3686" s="5"/>
      <c r="G3686" s="59">
        <v>308</v>
      </c>
      <c r="H3686" s="71" t="str">
        <f t="shared" si="61"/>
        <v xml:space="preserve"> </v>
      </c>
      <c r="I3686" s="12">
        <v>4.8701298701300004</v>
      </c>
      <c r="J3686" s="4">
        <v>57.792207792208004</v>
      </c>
      <c r="K3686" s="4">
        <v>29.87012987013</v>
      </c>
      <c r="L3686" s="4">
        <v>6.8181818181820004</v>
      </c>
      <c r="M3686" s="13">
        <v>0.64935064935099995</v>
      </c>
    </row>
    <row r="3687" spans="2:13" x14ac:dyDescent="0.2">
      <c r="C3687" s="89"/>
      <c r="D3687" s="84"/>
      <c r="E3687" s="1" t="s">
        <v>97</v>
      </c>
      <c r="F3687" s="2"/>
      <c r="G3687" s="60">
        <v>728</v>
      </c>
      <c r="H3687" s="72" t="str">
        <f t="shared" si="61"/>
        <v xml:space="preserve"> </v>
      </c>
      <c r="I3687" s="11">
        <v>6.7307692307689999</v>
      </c>
      <c r="J3687" s="3">
        <v>60.576923076923002</v>
      </c>
      <c r="K3687" s="3">
        <v>26.236263736264</v>
      </c>
      <c r="L3687" s="3">
        <v>6.1813186813190004</v>
      </c>
      <c r="M3687" s="8">
        <v>0.27472527472500002</v>
      </c>
    </row>
    <row r="3688" spans="2:13" ht="24" x14ac:dyDescent="0.2">
      <c r="C3688" s="89"/>
      <c r="D3688" s="84"/>
      <c r="E3688" s="1" t="s">
        <v>98</v>
      </c>
      <c r="F3688" s="2"/>
      <c r="G3688" s="60">
        <v>474</v>
      </c>
      <c r="H3688" s="72" t="str">
        <f t="shared" si="61"/>
        <v xml:space="preserve"> </v>
      </c>
      <c r="I3688" s="11">
        <v>7.1729957805910001</v>
      </c>
      <c r="J3688" s="3">
        <v>57.805907172996001</v>
      </c>
      <c r="K3688" s="3">
        <v>30.379746835443001</v>
      </c>
      <c r="L3688" s="3">
        <v>4.4303797468350004</v>
      </c>
      <c r="M3688" s="8">
        <v>0.21097046413500001</v>
      </c>
    </row>
    <row r="3689" spans="2:13" x14ac:dyDescent="0.2">
      <c r="C3689" s="89"/>
      <c r="D3689" s="84"/>
      <c r="E3689" s="1" t="s">
        <v>99</v>
      </c>
      <c r="F3689" s="2"/>
      <c r="G3689" s="60">
        <v>402</v>
      </c>
      <c r="H3689" s="72" t="str">
        <f t="shared" si="61"/>
        <v xml:space="preserve"> </v>
      </c>
      <c r="I3689" s="11">
        <v>9.9502487562190005</v>
      </c>
      <c r="J3689" s="3">
        <v>59.452736318408</v>
      </c>
      <c r="K3689" s="3">
        <v>24.626865671642001</v>
      </c>
      <c r="L3689" s="3">
        <v>4.9751243781090002</v>
      </c>
      <c r="M3689" s="8">
        <v>0.99502487562200004</v>
      </c>
    </row>
    <row r="3690" spans="2:13" x14ac:dyDescent="0.2">
      <c r="C3690" s="89"/>
      <c r="D3690" s="84"/>
      <c r="E3690" s="1" t="s">
        <v>100</v>
      </c>
      <c r="F3690" s="2"/>
      <c r="G3690" s="60">
        <v>231</v>
      </c>
      <c r="H3690" s="72" t="str">
        <f t="shared" si="61"/>
        <v xml:space="preserve"> </v>
      </c>
      <c r="I3690" s="11">
        <v>5.6277056277059998</v>
      </c>
      <c r="J3690" s="3">
        <v>51.515151515151999</v>
      </c>
      <c r="K3690" s="3">
        <v>30.735930735930999</v>
      </c>
      <c r="L3690" s="3">
        <v>10.38961038961</v>
      </c>
      <c r="M3690" s="8">
        <v>1.731601731602</v>
      </c>
    </row>
    <row r="3691" spans="2:13" x14ac:dyDescent="0.2">
      <c r="C3691" s="90"/>
      <c r="D3691" s="85"/>
      <c r="E3691" s="29" t="s">
        <v>101</v>
      </c>
      <c r="F3691" s="28"/>
      <c r="G3691" s="61">
        <v>292</v>
      </c>
      <c r="H3691" s="73" t="str">
        <f t="shared" si="61"/>
        <v xml:space="preserve"> </v>
      </c>
      <c r="I3691" s="35">
        <v>4.7945205479449999</v>
      </c>
      <c r="J3691" s="16">
        <v>55.821917808218998</v>
      </c>
      <c r="K3691" s="16">
        <v>32.191780821918002</v>
      </c>
      <c r="L3691" s="16">
        <v>6.1643835616439997</v>
      </c>
      <c r="M3691" s="36">
        <v>1.027397260274</v>
      </c>
    </row>
    <row r="3692" spans="2:13" x14ac:dyDescent="0.2">
      <c r="G3692" s="62"/>
      <c r="H3692" s="74"/>
    </row>
    <row r="3693" spans="2:13" x14ac:dyDescent="0.2">
      <c r="B3693" s="25" t="str">
        <f xml:space="preserve"> HYPERLINK("#'目次'!B38", "[32]")</f>
        <v>[32]</v>
      </c>
      <c r="C3693" s="17" t="s">
        <v>281</v>
      </c>
      <c r="G3693" s="62"/>
      <c r="H3693" s="74"/>
    </row>
    <row r="3694" spans="2:13" x14ac:dyDescent="0.2">
      <c r="G3694" s="62"/>
      <c r="H3694" s="74"/>
    </row>
    <row r="3695" spans="2:13" x14ac:dyDescent="0.2">
      <c r="G3695" s="62"/>
      <c r="H3695" s="74"/>
    </row>
    <row r="3696" spans="2:13" x14ac:dyDescent="0.2">
      <c r="C3696" s="17" t="s">
        <v>12</v>
      </c>
      <c r="G3696" s="62"/>
      <c r="H3696" s="74"/>
    </row>
    <row r="3697" spans="3:13" ht="24" x14ac:dyDescent="0.2">
      <c r="C3697" s="91"/>
      <c r="D3697" s="92"/>
      <c r="E3697" s="92"/>
      <c r="F3697" s="92"/>
      <c r="G3697" s="56" t="s">
        <v>13</v>
      </c>
      <c r="H3697" s="68"/>
      <c r="I3697" s="22" t="s">
        <v>169</v>
      </c>
      <c r="J3697" s="10" t="s">
        <v>170</v>
      </c>
      <c r="K3697" s="10" t="s">
        <v>171</v>
      </c>
      <c r="L3697" s="10" t="s">
        <v>172</v>
      </c>
      <c r="M3697" s="23" t="s">
        <v>32</v>
      </c>
    </row>
    <row r="3698" spans="3:13" x14ac:dyDescent="0.2">
      <c r="C3698" s="93"/>
      <c r="D3698" s="94"/>
      <c r="E3698" s="94"/>
      <c r="F3698" s="94"/>
      <c r="G3698" s="57"/>
      <c r="H3698" s="69"/>
      <c r="I3698" s="26"/>
      <c r="J3698" s="9"/>
      <c r="K3698" s="9"/>
      <c r="L3698" s="9"/>
      <c r="M3698" s="24"/>
    </row>
    <row r="3699" spans="3:13" x14ac:dyDescent="0.2">
      <c r="C3699" s="31"/>
      <c r="D3699" s="33"/>
      <c r="E3699" s="32" t="s">
        <v>13</v>
      </c>
      <c r="F3699" s="30"/>
      <c r="G3699" s="58">
        <v>2435</v>
      </c>
      <c r="H3699" s="70" t="str">
        <f t="shared" ref="H3699:H3762" si="62">IF(G3699&lt;49,"*"," ")</f>
        <v xml:space="preserve"> </v>
      </c>
      <c r="I3699" s="15">
        <v>32.361396303901003</v>
      </c>
      <c r="J3699" s="15">
        <v>57.002053388089998</v>
      </c>
      <c r="K3699" s="15">
        <v>8.5420944558520002</v>
      </c>
      <c r="L3699" s="15">
        <v>1.560574948665</v>
      </c>
      <c r="M3699" s="34">
        <v>0.53388090349100004</v>
      </c>
    </row>
    <row r="3700" spans="3:13" x14ac:dyDescent="0.2">
      <c r="C3700" s="86" t="s">
        <v>16</v>
      </c>
      <c r="D3700" s="83" t="s">
        <v>17</v>
      </c>
      <c r="E3700" s="6" t="s">
        <v>14</v>
      </c>
      <c r="F3700" s="5"/>
      <c r="G3700" s="59">
        <v>1188</v>
      </c>
      <c r="H3700" s="71" t="str">
        <f t="shared" si="62"/>
        <v xml:space="preserve"> </v>
      </c>
      <c r="I3700" s="12">
        <v>33.585858585859</v>
      </c>
      <c r="J3700" s="4">
        <v>55.555555555555998</v>
      </c>
      <c r="K3700" s="4">
        <v>8.5016835016840009</v>
      </c>
      <c r="L3700" s="4">
        <v>1.5993265993270001</v>
      </c>
      <c r="M3700" s="13">
        <v>0.75757575757600004</v>
      </c>
    </row>
    <row r="3701" spans="3:13" x14ac:dyDescent="0.2">
      <c r="C3701" s="87"/>
      <c r="D3701" s="84"/>
      <c r="E3701" s="1" t="s">
        <v>15</v>
      </c>
      <c r="F3701" s="2"/>
      <c r="G3701" s="60">
        <v>1247</v>
      </c>
      <c r="H3701" s="72" t="str">
        <f t="shared" si="62"/>
        <v xml:space="preserve"> </v>
      </c>
      <c r="I3701" s="11">
        <v>31.194867682438002</v>
      </c>
      <c r="J3701" s="3">
        <v>58.380112269446997</v>
      </c>
      <c r="K3701" s="3">
        <v>8.5805934242179998</v>
      </c>
      <c r="L3701" s="3">
        <v>1.523656776263</v>
      </c>
      <c r="M3701" s="8">
        <v>0.32076984763400002</v>
      </c>
    </row>
    <row r="3702" spans="3:13" x14ac:dyDescent="0.2">
      <c r="C3702" s="88" t="s">
        <v>18</v>
      </c>
      <c r="D3702" s="88" t="s">
        <v>19</v>
      </c>
      <c r="E3702" s="6" t="s">
        <v>20</v>
      </c>
      <c r="F3702" s="5"/>
      <c r="G3702" s="59">
        <v>386</v>
      </c>
      <c r="H3702" s="71" t="str">
        <f t="shared" si="62"/>
        <v xml:space="preserve"> </v>
      </c>
      <c r="I3702" s="12">
        <v>30.569948186527999</v>
      </c>
      <c r="J3702" s="4">
        <v>55.181347150259001</v>
      </c>
      <c r="K3702" s="4">
        <v>12.435233160621999</v>
      </c>
      <c r="L3702" s="4">
        <v>1.813471502591</v>
      </c>
      <c r="M3702" s="27">
        <v>0</v>
      </c>
    </row>
    <row r="3703" spans="3:13" x14ac:dyDescent="0.2">
      <c r="C3703" s="87"/>
      <c r="D3703" s="89"/>
      <c r="E3703" s="1" t="s">
        <v>21</v>
      </c>
      <c r="F3703" s="2"/>
      <c r="G3703" s="60">
        <v>484</v>
      </c>
      <c r="H3703" s="72" t="str">
        <f t="shared" si="62"/>
        <v xml:space="preserve"> </v>
      </c>
      <c r="I3703" s="11">
        <v>28.719008264463</v>
      </c>
      <c r="J3703" s="3">
        <v>58.677685950413</v>
      </c>
      <c r="K3703" s="3">
        <v>10.537190082644999</v>
      </c>
      <c r="L3703" s="3">
        <v>1.6528925619829999</v>
      </c>
      <c r="M3703" s="8">
        <v>0.41322314049600001</v>
      </c>
    </row>
    <row r="3704" spans="3:13" x14ac:dyDescent="0.2">
      <c r="C3704" s="87"/>
      <c r="D3704" s="89"/>
      <c r="E3704" s="1" t="s">
        <v>22</v>
      </c>
      <c r="F3704" s="2"/>
      <c r="G3704" s="60">
        <v>626</v>
      </c>
      <c r="H3704" s="72" t="str">
        <f t="shared" si="62"/>
        <v xml:space="preserve"> </v>
      </c>
      <c r="I3704" s="11">
        <v>34.664536741214</v>
      </c>
      <c r="J3704" s="3">
        <v>57.667731629393003</v>
      </c>
      <c r="K3704" s="3">
        <v>6.3897763578270004</v>
      </c>
      <c r="L3704" s="3">
        <v>0.79872204472800001</v>
      </c>
      <c r="M3704" s="8">
        <v>0.47923322683699998</v>
      </c>
    </row>
    <row r="3705" spans="3:13" x14ac:dyDescent="0.2">
      <c r="C3705" s="87"/>
      <c r="D3705" s="89"/>
      <c r="E3705" s="1" t="s">
        <v>23</v>
      </c>
      <c r="F3705" s="2"/>
      <c r="G3705" s="60">
        <v>400</v>
      </c>
      <c r="H3705" s="72" t="str">
        <f t="shared" si="62"/>
        <v xml:space="preserve"> </v>
      </c>
      <c r="I3705" s="11">
        <v>33</v>
      </c>
      <c r="J3705" s="3">
        <v>59.75</v>
      </c>
      <c r="K3705" s="3">
        <v>5.5</v>
      </c>
      <c r="L3705" s="3">
        <v>1.25</v>
      </c>
      <c r="M3705" s="8">
        <v>0.5</v>
      </c>
    </row>
    <row r="3706" spans="3:13" x14ac:dyDescent="0.2">
      <c r="C3706" s="87"/>
      <c r="D3706" s="89"/>
      <c r="E3706" s="1" t="s">
        <v>24</v>
      </c>
      <c r="F3706" s="2"/>
      <c r="G3706" s="60">
        <v>539</v>
      </c>
      <c r="H3706" s="72" t="str">
        <f t="shared" si="62"/>
        <v xml:space="preserve"> </v>
      </c>
      <c r="I3706" s="11">
        <v>33.766233766234002</v>
      </c>
      <c r="J3706" s="3">
        <v>53.988868274582998</v>
      </c>
      <c r="K3706" s="3">
        <v>8.7198515769939995</v>
      </c>
      <c r="L3706" s="3">
        <v>2.4118738404450002</v>
      </c>
      <c r="M3706" s="8">
        <v>1.1131725417439999</v>
      </c>
    </row>
    <row r="3707" spans="3:13" x14ac:dyDescent="0.2">
      <c r="C3707" s="87"/>
      <c r="D3707" s="89"/>
      <c r="E3707" s="1" t="s">
        <v>25</v>
      </c>
      <c r="F3707" s="2"/>
      <c r="G3707" s="60">
        <v>2049</v>
      </c>
      <c r="H3707" s="72" t="str">
        <f t="shared" si="62"/>
        <v xml:space="preserve"> </v>
      </c>
      <c r="I3707" s="11">
        <v>32.698877501219997</v>
      </c>
      <c r="J3707" s="3">
        <v>57.345046364079998</v>
      </c>
      <c r="K3707" s="3">
        <v>7.8086871644700002</v>
      </c>
      <c r="L3707" s="3">
        <v>1.5129331381160001</v>
      </c>
      <c r="M3707" s="8">
        <v>0.63445583211300005</v>
      </c>
    </row>
    <row r="3708" spans="3:13" x14ac:dyDescent="0.2">
      <c r="C3708" s="87"/>
      <c r="D3708" s="89"/>
      <c r="E3708" s="1" t="s">
        <v>26</v>
      </c>
      <c r="F3708" s="2"/>
      <c r="G3708" s="60">
        <v>939</v>
      </c>
      <c r="H3708" s="72" t="str">
        <f t="shared" si="62"/>
        <v xml:space="preserve"> </v>
      </c>
      <c r="I3708" s="11">
        <v>33.439829605964</v>
      </c>
      <c r="J3708" s="3">
        <v>56.443024494143003</v>
      </c>
      <c r="K3708" s="3">
        <v>7.3482428115019998</v>
      </c>
      <c r="L3708" s="3">
        <v>1.9169329073479999</v>
      </c>
      <c r="M3708" s="8">
        <v>0.85197018104400002</v>
      </c>
    </row>
    <row r="3709" spans="3:13" x14ac:dyDescent="0.2">
      <c r="C3709" s="87"/>
      <c r="D3709" s="88" t="s">
        <v>14</v>
      </c>
      <c r="E3709" s="6" t="s">
        <v>20</v>
      </c>
      <c r="F3709" s="5"/>
      <c r="G3709" s="59">
        <v>204</v>
      </c>
      <c r="H3709" s="71" t="str">
        <f t="shared" si="62"/>
        <v xml:space="preserve"> </v>
      </c>
      <c r="I3709" s="12">
        <v>30.392156862745001</v>
      </c>
      <c r="J3709" s="4">
        <v>51.470588235294002</v>
      </c>
      <c r="K3709" s="4">
        <v>14.705882352941</v>
      </c>
      <c r="L3709" s="4">
        <v>3.4313725490200002</v>
      </c>
      <c r="M3709" s="27">
        <v>0</v>
      </c>
    </row>
    <row r="3710" spans="3:13" x14ac:dyDescent="0.2">
      <c r="C3710" s="87"/>
      <c r="D3710" s="89"/>
      <c r="E3710" s="1" t="s">
        <v>21</v>
      </c>
      <c r="F3710" s="2"/>
      <c r="G3710" s="60">
        <v>254</v>
      </c>
      <c r="H3710" s="72" t="str">
        <f t="shared" si="62"/>
        <v xml:space="preserve"> </v>
      </c>
      <c r="I3710" s="11">
        <v>30.708661417323</v>
      </c>
      <c r="J3710" s="3">
        <v>57.086614173228</v>
      </c>
      <c r="K3710" s="3">
        <v>9.8425196850390009</v>
      </c>
      <c r="L3710" s="3">
        <v>1.968503937008</v>
      </c>
      <c r="M3710" s="8">
        <v>0.39370078740199999</v>
      </c>
    </row>
    <row r="3711" spans="3:13" x14ac:dyDescent="0.2">
      <c r="C3711" s="87"/>
      <c r="D3711" s="89"/>
      <c r="E3711" s="1" t="s">
        <v>22</v>
      </c>
      <c r="F3711" s="2"/>
      <c r="G3711" s="60">
        <v>311</v>
      </c>
      <c r="H3711" s="72" t="str">
        <f t="shared" si="62"/>
        <v xml:space="preserve"> </v>
      </c>
      <c r="I3711" s="11">
        <v>34.726688102894002</v>
      </c>
      <c r="J3711" s="3">
        <v>56.591639871383002</v>
      </c>
      <c r="K3711" s="3">
        <v>6.7524115755630003</v>
      </c>
      <c r="L3711" s="3">
        <v>0.96463022507999996</v>
      </c>
      <c r="M3711" s="8">
        <v>0.96463022507999996</v>
      </c>
    </row>
    <row r="3712" spans="3:13" x14ac:dyDescent="0.2">
      <c r="C3712" s="87"/>
      <c r="D3712" s="89"/>
      <c r="E3712" s="1" t="s">
        <v>23</v>
      </c>
      <c r="F3712" s="2"/>
      <c r="G3712" s="60">
        <v>202</v>
      </c>
      <c r="H3712" s="72" t="str">
        <f t="shared" si="62"/>
        <v xml:space="preserve"> </v>
      </c>
      <c r="I3712" s="11">
        <v>32.673267326732997</v>
      </c>
      <c r="J3712" s="3">
        <v>59.405940594058997</v>
      </c>
      <c r="K3712" s="3">
        <v>5.4455445544550001</v>
      </c>
      <c r="L3712" s="3">
        <v>1.485148514851</v>
      </c>
      <c r="M3712" s="8">
        <v>0.99009900990099997</v>
      </c>
    </row>
    <row r="3713" spans="3:13" x14ac:dyDescent="0.2">
      <c r="C3713" s="87"/>
      <c r="D3713" s="89"/>
      <c r="E3713" s="1" t="s">
        <v>24</v>
      </c>
      <c r="F3713" s="2"/>
      <c r="G3713" s="60">
        <v>217</v>
      </c>
      <c r="H3713" s="72" t="str">
        <f t="shared" si="62"/>
        <v xml:space="preserve"> </v>
      </c>
      <c r="I3713" s="11">
        <v>39.170506912442001</v>
      </c>
      <c r="J3713" s="3">
        <v>52.534562211981999</v>
      </c>
      <c r="K3713" s="3">
        <v>6.4516129032259997</v>
      </c>
      <c r="L3713" s="3">
        <v>0.46082949308799998</v>
      </c>
      <c r="M3713" s="8">
        <v>1.3824884792629999</v>
      </c>
    </row>
    <row r="3714" spans="3:13" x14ac:dyDescent="0.2">
      <c r="C3714" s="87"/>
      <c r="D3714" s="89"/>
      <c r="E3714" s="1" t="s">
        <v>25</v>
      </c>
      <c r="F3714" s="2"/>
      <c r="G3714" s="60">
        <v>984</v>
      </c>
      <c r="H3714" s="72" t="str">
        <f t="shared" si="62"/>
        <v xml:space="preserve"> </v>
      </c>
      <c r="I3714" s="11">
        <v>34.247967479674998</v>
      </c>
      <c r="J3714" s="3">
        <v>56.402439024389999</v>
      </c>
      <c r="K3714" s="3">
        <v>7.2154471544719998</v>
      </c>
      <c r="L3714" s="3">
        <v>1.219512195122</v>
      </c>
      <c r="M3714" s="8">
        <v>0.91463414634100004</v>
      </c>
    </row>
    <row r="3715" spans="3:13" x14ac:dyDescent="0.2">
      <c r="C3715" s="87"/>
      <c r="D3715" s="89"/>
      <c r="E3715" s="1" t="s">
        <v>26</v>
      </c>
      <c r="F3715" s="2"/>
      <c r="G3715" s="60">
        <v>419</v>
      </c>
      <c r="H3715" s="72" t="str">
        <f t="shared" si="62"/>
        <v xml:space="preserve"> </v>
      </c>
      <c r="I3715" s="11">
        <v>36.038186157517998</v>
      </c>
      <c r="J3715" s="3">
        <v>55.847255369928</v>
      </c>
      <c r="K3715" s="3">
        <v>5.9665871121720002</v>
      </c>
      <c r="L3715" s="3">
        <v>0.95465393794700004</v>
      </c>
      <c r="M3715" s="8">
        <v>1.193317422434</v>
      </c>
    </row>
    <row r="3716" spans="3:13" x14ac:dyDescent="0.2">
      <c r="C3716" s="87"/>
      <c r="D3716" s="88" t="s">
        <v>15</v>
      </c>
      <c r="E3716" s="6" t="s">
        <v>20</v>
      </c>
      <c r="F3716" s="5"/>
      <c r="G3716" s="59">
        <v>182</v>
      </c>
      <c r="H3716" s="71" t="str">
        <f t="shared" si="62"/>
        <v xml:space="preserve"> </v>
      </c>
      <c r="I3716" s="12">
        <v>30.769230769231001</v>
      </c>
      <c r="J3716" s="4">
        <v>59.340659340659002</v>
      </c>
      <c r="K3716" s="4">
        <v>9.8901098901100006</v>
      </c>
      <c r="L3716" s="20">
        <v>0</v>
      </c>
      <c r="M3716" s="27">
        <v>0</v>
      </c>
    </row>
    <row r="3717" spans="3:13" x14ac:dyDescent="0.2">
      <c r="C3717" s="87"/>
      <c r="D3717" s="89"/>
      <c r="E3717" s="1" t="s">
        <v>21</v>
      </c>
      <c r="F3717" s="2"/>
      <c r="G3717" s="60">
        <v>230</v>
      </c>
      <c r="H3717" s="72" t="str">
        <f t="shared" si="62"/>
        <v xml:space="preserve"> </v>
      </c>
      <c r="I3717" s="11">
        <v>26.521739130435002</v>
      </c>
      <c r="J3717" s="3">
        <v>60.434782608695997</v>
      </c>
      <c r="K3717" s="3">
        <v>11.304347826087</v>
      </c>
      <c r="L3717" s="3">
        <v>1.3043478260870001</v>
      </c>
      <c r="M3717" s="8">
        <v>0.43478260869599999</v>
      </c>
    </row>
    <row r="3718" spans="3:13" x14ac:dyDescent="0.2">
      <c r="C3718" s="87"/>
      <c r="D3718" s="89"/>
      <c r="E3718" s="1" t="s">
        <v>22</v>
      </c>
      <c r="F3718" s="2"/>
      <c r="G3718" s="60">
        <v>315</v>
      </c>
      <c r="H3718" s="72" t="str">
        <f t="shared" si="62"/>
        <v xml:space="preserve"> </v>
      </c>
      <c r="I3718" s="11">
        <v>34.603174603174999</v>
      </c>
      <c r="J3718" s="3">
        <v>58.730158730158998</v>
      </c>
      <c r="K3718" s="3">
        <v>6.0317460317459997</v>
      </c>
      <c r="L3718" s="3">
        <v>0.63492063492100004</v>
      </c>
      <c r="M3718" s="14">
        <v>0</v>
      </c>
    </row>
    <row r="3719" spans="3:13" x14ac:dyDescent="0.2">
      <c r="C3719" s="87"/>
      <c r="D3719" s="89"/>
      <c r="E3719" s="1" t="s">
        <v>23</v>
      </c>
      <c r="F3719" s="2"/>
      <c r="G3719" s="60">
        <v>198</v>
      </c>
      <c r="H3719" s="72" t="str">
        <f t="shared" si="62"/>
        <v xml:space="preserve"> </v>
      </c>
      <c r="I3719" s="11">
        <v>33.333333333333002</v>
      </c>
      <c r="J3719" s="3">
        <v>60.101010101009997</v>
      </c>
      <c r="K3719" s="3">
        <v>5.5555555555560003</v>
      </c>
      <c r="L3719" s="3">
        <v>1.010101010101</v>
      </c>
      <c r="M3719" s="14">
        <v>0</v>
      </c>
    </row>
    <row r="3720" spans="3:13" x14ac:dyDescent="0.2">
      <c r="C3720" s="87"/>
      <c r="D3720" s="89"/>
      <c r="E3720" s="1" t="s">
        <v>24</v>
      </c>
      <c r="F3720" s="2"/>
      <c r="G3720" s="60">
        <v>322</v>
      </c>
      <c r="H3720" s="72" t="str">
        <f t="shared" si="62"/>
        <v xml:space="preserve"> </v>
      </c>
      <c r="I3720" s="11">
        <v>30.124223602484001</v>
      </c>
      <c r="J3720" s="3">
        <v>54.968944099379001</v>
      </c>
      <c r="K3720" s="3">
        <v>10.248447204969001</v>
      </c>
      <c r="L3720" s="3">
        <v>3.7267080745340002</v>
      </c>
      <c r="M3720" s="8">
        <v>0.93167701863399999</v>
      </c>
    </row>
    <row r="3721" spans="3:13" x14ac:dyDescent="0.2">
      <c r="C3721" s="87"/>
      <c r="D3721" s="89"/>
      <c r="E3721" s="1" t="s">
        <v>25</v>
      </c>
      <c r="F3721" s="2"/>
      <c r="G3721" s="60">
        <v>1065</v>
      </c>
      <c r="H3721" s="72" t="str">
        <f t="shared" si="62"/>
        <v xml:space="preserve"> </v>
      </c>
      <c r="I3721" s="11">
        <v>31.267605633803001</v>
      </c>
      <c r="J3721" s="3">
        <v>58.215962441315</v>
      </c>
      <c r="K3721" s="3">
        <v>8.3568075117369993</v>
      </c>
      <c r="L3721" s="3">
        <v>1.7840375586849999</v>
      </c>
      <c r="M3721" s="8">
        <v>0.37558685446000001</v>
      </c>
    </row>
    <row r="3722" spans="3:13" x14ac:dyDescent="0.2">
      <c r="C3722" s="87"/>
      <c r="D3722" s="89"/>
      <c r="E3722" s="1" t="s">
        <v>26</v>
      </c>
      <c r="F3722" s="2"/>
      <c r="G3722" s="60">
        <v>520</v>
      </c>
      <c r="H3722" s="72" t="str">
        <f t="shared" si="62"/>
        <v xml:space="preserve"> </v>
      </c>
      <c r="I3722" s="11">
        <v>31.346153846153999</v>
      </c>
      <c r="J3722" s="3">
        <v>56.923076923076998</v>
      </c>
      <c r="K3722" s="3">
        <v>8.4615384615379998</v>
      </c>
      <c r="L3722" s="3">
        <v>2.6923076923079998</v>
      </c>
      <c r="M3722" s="8">
        <v>0.57692307692300004</v>
      </c>
    </row>
    <row r="3723" spans="3:13" x14ac:dyDescent="0.2">
      <c r="C3723" s="88" t="s">
        <v>27</v>
      </c>
      <c r="D3723" s="88" t="s">
        <v>19</v>
      </c>
      <c r="E3723" s="6" t="s">
        <v>28</v>
      </c>
      <c r="F3723" s="5"/>
      <c r="G3723" s="59">
        <v>147</v>
      </c>
      <c r="H3723" s="71" t="str">
        <f t="shared" si="62"/>
        <v xml:space="preserve"> </v>
      </c>
      <c r="I3723" s="12">
        <v>14.965986394558</v>
      </c>
      <c r="J3723" s="4">
        <v>57.823129251700998</v>
      </c>
      <c r="K3723" s="4">
        <v>21.768707482993001</v>
      </c>
      <c r="L3723" s="4">
        <v>4.0816326530609999</v>
      </c>
      <c r="M3723" s="13">
        <v>1.360544217687</v>
      </c>
    </row>
    <row r="3724" spans="3:13" ht="24" x14ac:dyDescent="0.2">
      <c r="C3724" s="87"/>
      <c r="D3724" s="89"/>
      <c r="E3724" s="1" t="s">
        <v>29</v>
      </c>
      <c r="F3724" s="2"/>
      <c r="G3724" s="60">
        <v>1706</v>
      </c>
      <c r="H3724" s="72" t="str">
        <f t="shared" si="62"/>
        <v xml:space="preserve"> </v>
      </c>
      <c r="I3724" s="11">
        <v>35.580304806565003</v>
      </c>
      <c r="J3724" s="3">
        <v>56.916764361078997</v>
      </c>
      <c r="K3724" s="3">
        <v>5.9202813599060002</v>
      </c>
      <c r="L3724" s="3">
        <v>0.93786635404499996</v>
      </c>
      <c r="M3724" s="8">
        <v>0.644783118406</v>
      </c>
    </row>
    <row r="3725" spans="3:13" ht="24" x14ac:dyDescent="0.2">
      <c r="C3725" s="87"/>
      <c r="D3725" s="89"/>
      <c r="E3725" s="1" t="s">
        <v>30</v>
      </c>
      <c r="F3725" s="2"/>
      <c r="G3725" s="60">
        <v>137</v>
      </c>
      <c r="H3725" s="72" t="str">
        <f t="shared" si="62"/>
        <v xml:space="preserve"> </v>
      </c>
      <c r="I3725" s="11">
        <v>16.788321167883002</v>
      </c>
      <c r="J3725" s="3">
        <v>58.394160583942003</v>
      </c>
      <c r="K3725" s="3">
        <v>21.897810218978002</v>
      </c>
      <c r="L3725" s="3">
        <v>2.9197080291969999</v>
      </c>
      <c r="M3725" s="14">
        <v>0</v>
      </c>
    </row>
    <row r="3726" spans="3:13" ht="24" x14ac:dyDescent="0.2">
      <c r="C3726" s="87"/>
      <c r="D3726" s="89"/>
      <c r="E3726" s="1" t="s">
        <v>31</v>
      </c>
      <c r="F3726" s="2"/>
      <c r="G3726" s="60">
        <v>440</v>
      </c>
      <c r="H3726" s="72" t="str">
        <f t="shared" si="62"/>
        <v xml:space="preserve"> </v>
      </c>
      <c r="I3726" s="11">
        <v>30.681818181817999</v>
      </c>
      <c r="J3726" s="3">
        <v>56.818181818181998</v>
      </c>
      <c r="K3726" s="3">
        <v>10.227272727273</v>
      </c>
      <c r="L3726" s="3">
        <v>2.2727272727269998</v>
      </c>
      <c r="M3726" s="14">
        <v>0</v>
      </c>
    </row>
    <row r="3727" spans="3:13" x14ac:dyDescent="0.2">
      <c r="C3727" s="87"/>
      <c r="D3727" s="89"/>
      <c r="E3727" s="1" t="s">
        <v>32</v>
      </c>
      <c r="F3727" s="2"/>
      <c r="G3727" s="60">
        <v>5</v>
      </c>
      <c r="H3727" s="72" t="str">
        <f t="shared" si="62"/>
        <v>*</v>
      </c>
      <c r="I3727" s="11">
        <v>20</v>
      </c>
      <c r="J3727" s="3">
        <v>40</v>
      </c>
      <c r="K3727" s="7">
        <v>0</v>
      </c>
      <c r="L3727" s="3">
        <v>40</v>
      </c>
      <c r="M3727" s="14">
        <v>0</v>
      </c>
    </row>
    <row r="3728" spans="3:13" x14ac:dyDescent="0.2">
      <c r="C3728" s="87"/>
      <c r="D3728" s="88" t="s">
        <v>14</v>
      </c>
      <c r="E3728" s="6" t="s">
        <v>28</v>
      </c>
      <c r="F3728" s="5"/>
      <c r="G3728" s="59">
        <v>95</v>
      </c>
      <c r="H3728" s="71" t="str">
        <f t="shared" si="62"/>
        <v xml:space="preserve"> </v>
      </c>
      <c r="I3728" s="12">
        <v>16.842105263158</v>
      </c>
      <c r="J3728" s="4">
        <v>47.368421052632002</v>
      </c>
      <c r="K3728" s="4">
        <v>28.421052631578998</v>
      </c>
      <c r="L3728" s="4">
        <v>6.3157894736840001</v>
      </c>
      <c r="M3728" s="13">
        <v>1.052631578947</v>
      </c>
    </row>
    <row r="3729" spans="3:13" ht="24" x14ac:dyDescent="0.2">
      <c r="C3729" s="87"/>
      <c r="D3729" s="89"/>
      <c r="E3729" s="1" t="s">
        <v>29</v>
      </c>
      <c r="F3729" s="2"/>
      <c r="G3729" s="60">
        <v>953</v>
      </c>
      <c r="H3729" s="72" t="str">
        <f t="shared" si="62"/>
        <v xml:space="preserve"> </v>
      </c>
      <c r="I3729" s="11">
        <v>37.040923399790003</v>
      </c>
      <c r="J3729" s="3">
        <v>55.823714585518999</v>
      </c>
      <c r="K3729" s="3">
        <v>5.3515215110180003</v>
      </c>
      <c r="L3729" s="3">
        <v>0.944386149003</v>
      </c>
      <c r="M3729" s="8">
        <v>0.83945435466899998</v>
      </c>
    </row>
    <row r="3730" spans="3:13" ht="24" x14ac:dyDescent="0.2">
      <c r="C3730" s="87"/>
      <c r="D3730" s="89"/>
      <c r="E3730" s="1" t="s">
        <v>30</v>
      </c>
      <c r="F3730" s="2"/>
      <c r="G3730" s="60">
        <v>60</v>
      </c>
      <c r="H3730" s="72" t="str">
        <f t="shared" si="62"/>
        <v xml:space="preserve"> </v>
      </c>
      <c r="I3730" s="11">
        <v>15</v>
      </c>
      <c r="J3730" s="3">
        <v>51.666666666666998</v>
      </c>
      <c r="K3730" s="3">
        <v>28.333333333333002</v>
      </c>
      <c r="L3730" s="3">
        <v>5</v>
      </c>
      <c r="M3730" s="14">
        <v>0</v>
      </c>
    </row>
    <row r="3731" spans="3:13" ht="24" x14ac:dyDescent="0.2">
      <c r="C3731" s="87"/>
      <c r="D3731" s="89"/>
      <c r="E3731" s="1" t="s">
        <v>31</v>
      </c>
      <c r="F3731" s="2"/>
      <c r="G3731" s="60">
        <v>77</v>
      </c>
      <c r="H3731" s="72" t="str">
        <f t="shared" si="62"/>
        <v xml:space="preserve"> </v>
      </c>
      <c r="I3731" s="11">
        <v>25.974025974025999</v>
      </c>
      <c r="J3731" s="3">
        <v>66.233766233766005</v>
      </c>
      <c r="K3731" s="3">
        <v>7.792207792208</v>
      </c>
      <c r="L3731" s="7">
        <v>0</v>
      </c>
      <c r="M3731" s="14">
        <v>0</v>
      </c>
    </row>
    <row r="3732" spans="3:13" x14ac:dyDescent="0.2">
      <c r="C3732" s="87"/>
      <c r="D3732" s="89"/>
      <c r="E3732" s="1" t="s">
        <v>32</v>
      </c>
      <c r="F3732" s="2"/>
      <c r="G3732" s="60">
        <v>3</v>
      </c>
      <c r="H3732" s="72" t="str">
        <f t="shared" si="62"/>
        <v>*</v>
      </c>
      <c r="I3732" s="11">
        <v>33.333333333333002</v>
      </c>
      <c r="J3732" s="3">
        <v>33.333333333333002</v>
      </c>
      <c r="K3732" s="7">
        <v>0</v>
      </c>
      <c r="L3732" s="3">
        <v>33.333333333333002</v>
      </c>
      <c r="M3732" s="14">
        <v>0</v>
      </c>
    </row>
    <row r="3733" spans="3:13" x14ac:dyDescent="0.2">
      <c r="C3733" s="87"/>
      <c r="D3733" s="88" t="s">
        <v>15</v>
      </c>
      <c r="E3733" s="6" t="s">
        <v>28</v>
      </c>
      <c r="F3733" s="5"/>
      <c r="G3733" s="59">
        <v>52</v>
      </c>
      <c r="H3733" s="71" t="str">
        <f t="shared" si="62"/>
        <v xml:space="preserve"> </v>
      </c>
      <c r="I3733" s="12">
        <v>11.538461538462</v>
      </c>
      <c r="J3733" s="4">
        <v>76.923076923077005</v>
      </c>
      <c r="K3733" s="4">
        <v>9.6153846153850004</v>
      </c>
      <c r="L3733" s="20">
        <v>0</v>
      </c>
      <c r="M3733" s="13">
        <v>1.923076923077</v>
      </c>
    </row>
    <row r="3734" spans="3:13" ht="24" x14ac:dyDescent="0.2">
      <c r="C3734" s="87"/>
      <c r="D3734" s="89"/>
      <c r="E3734" s="1" t="s">
        <v>29</v>
      </c>
      <c r="F3734" s="2"/>
      <c r="G3734" s="60">
        <v>753</v>
      </c>
      <c r="H3734" s="72" t="str">
        <f t="shared" si="62"/>
        <v xml:space="preserve"> </v>
      </c>
      <c r="I3734" s="11">
        <v>33.731739707834997</v>
      </c>
      <c r="J3734" s="3">
        <v>58.300132802124999</v>
      </c>
      <c r="K3734" s="3">
        <v>6.6401062416999999</v>
      </c>
      <c r="L3734" s="3">
        <v>0.92961487383800001</v>
      </c>
      <c r="M3734" s="8">
        <v>0.398406374502</v>
      </c>
    </row>
    <row r="3735" spans="3:13" ht="24" x14ac:dyDescent="0.2">
      <c r="C3735" s="87"/>
      <c r="D3735" s="89"/>
      <c r="E3735" s="1" t="s">
        <v>30</v>
      </c>
      <c r="F3735" s="2"/>
      <c r="G3735" s="60">
        <v>77</v>
      </c>
      <c r="H3735" s="72" t="str">
        <f t="shared" si="62"/>
        <v xml:space="preserve"> </v>
      </c>
      <c r="I3735" s="11">
        <v>18.181818181817999</v>
      </c>
      <c r="J3735" s="3">
        <v>63.636363636364003</v>
      </c>
      <c r="K3735" s="3">
        <v>16.883116883117001</v>
      </c>
      <c r="L3735" s="3">
        <v>1.298701298701</v>
      </c>
      <c r="M3735" s="14">
        <v>0</v>
      </c>
    </row>
    <row r="3736" spans="3:13" ht="24" x14ac:dyDescent="0.2">
      <c r="C3736" s="87"/>
      <c r="D3736" s="89"/>
      <c r="E3736" s="1" t="s">
        <v>31</v>
      </c>
      <c r="F3736" s="2"/>
      <c r="G3736" s="60">
        <v>363</v>
      </c>
      <c r="H3736" s="72" t="str">
        <f t="shared" si="62"/>
        <v xml:space="preserve"> </v>
      </c>
      <c r="I3736" s="11">
        <v>31.68044077135</v>
      </c>
      <c r="J3736" s="3">
        <v>54.820936639118003</v>
      </c>
      <c r="K3736" s="3">
        <v>10.743801652893</v>
      </c>
      <c r="L3736" s="3">
        <v>2.7548209366390002</v>
      </c>
      <c r="M3736" s="14">
        <v>0</v>
      </c>
    </row>
    <row r="3737" spans="3:13" x14ac:dyDescent="0.2">
      <c r="C3737" s="87"/>
      <c r="D3737" s="89"/>
      <c r="E3737" s="1" t="s">
        <v>32</v>
      </c>
      <c r="F3737" s="2"/>
      <c r="G3737" s="60">
        <v>2</v>
      </c>
      <c r="H3737" s="72" t="str">
        <f t="shared" si="62"/>
        <v>*</v>
      </c>
      <c r="I3737" s="21">
        <v>0</v>
      </c>
      <c r="J3737" s="3">
        <v>50</v>
      </c>
      <c r="K3737" s="7">
        <v>0</v>
      </c>
      <c r="L3737" s="3">
        <v>50</v>
      </c>
      <c r="M3737" s="14">
        <v>0</v>
      </c>
    </row>
    <row r="3738" spans="3:13" x14ac:dyDescent="0.2">
      <c r="C3738" s="88" t="s">
        <v>33</v>
      </c>
      <c r="D3738" s="83" t="s">
        <v>17</v>
      </c>
      <c r="E3738" s="6" t="s">
        <v>34</v>
      </c>
      <c r="F3738" s="5"/>
      <c r="G3738" s="59">
        <v>341</v>
      </c>
      <c r="H3738" s="71" t="str">
        <f t="shared" si="62"/>
        <v xml:space="preserve"> </v>
      </c>
      <c r="I3738" s="12">
        <v>30.791788856305001</v>
      </c>
      <c r="J3738" s="4">
        <v>57.478005865103</v>
      </c>
      <c r="K3738" s="4">
        <v>8.5043988269789992</v>
      </c>
      <c r="L3738" s="4">
        <v>1.759530791789</v>
      </c>
      <c r="M3738" s="13">
        <v>1.4662756598240001</v>
      </c>
    </row>
    <row r="3739" spans="3:13" x14ac:dyDescent="0.2">
      <c r="C3739" s="87"/>
      <c r="D3739" s="84"/>
      <c r="E3739" s="1" t="s">
        <v>35</v>
      </c>
      <c r="F3739" s="2"/>
      <c r="G3739" s="60">
        <v>1149</v>
      </c>
      <c r="H3739" s="72" t="str">
        <f t="shared" si="62"/>
        <v xml:space="preserve"> </v>
      </c>
      <c r="I3739" s="11">
        <v>34.37771975631</v>
      </c>
      <c r="J3739" s="3">
        <v>55.961705831158</v>
      </c>
      <c r="K3739" s="3">
        <v>8.2680591818969997</v>
      </c>
      <c r="L3739" s="3">
        <v>1.1314186248910001</v>
      </c>
      <c r="M3739" s="8">
        <v>0.26109660574400001</v>
      </c>
    </row>
    <row r="3740" spans="3:13" ht="24" x14ac:dyDescent="0.2">
      <c r="C3740" s="87"/>
      <c r="D3740" s="84"/>
      <c r="E3740" s="1" t="s">
        <v>36</v>
      </c>
      <c r="F3740" s="2"/>
      <c r="G3740" s="60">
        <v>659</v>
      </c>
      <c r="H3740" s="72" t="str">
        <f t="shared" si="62"/>
        <v xml:space="preserve"> </v>
      </c>
      <c r="I3740" s="11">
        <v>34.597875569044</v>
      </c>
      <c r="J3740" s="3">
        <v>57.511380880121003</v>
      </c>
      <c r="K3740" s="3">
        <v>5.7663125948409997</v>
      </c>
      <c r="L3740" s="3">
        <v>1.669195751138</v>
      </c>
      <c r="M3740" s="8">
        <v>0.455235204856</v>
      </c>
    </row>
    <row r="3741" spans="3:13" x14ac:dyDescent="0.2">
      <c r="C3741" s="87"/>
      <c r="D3741" s="84"/>
      <c r="E3741" s="1" t="s">
        <v>37</v>
      </c>
      <c r="F3741" s="2"/>
      <c r="G3741" s="60">
        <v>274</v>
      </c>
      <c r="H3741" s="72" t="str">
        <f t="shared" si="62"/>
        <v xml:space="preserve"> </v>
      </c>
      <c r="I3741" s="11">
        <v>20.437956204380001</v>
      </c>
      <c r="J3741" s="3">
        <v>59.124087591241</v>
      </c>
      <c r="K3741" s="3">
        <v>16.788321167883002</v>
      </c>
      <c r="L3741" s="3">
        <v>2.9197080291969999</v>
      </c>
      <c r="M3741" s="8">
        <v>0.72992700729899995</v>
      </c>
    </row>
    <row r="3742" spans="3:13" x14ac:dyDescent="0.2">
      <c r="C3742" s="87"/>
      <c r="D3742" s="84"/>
      <c r="E3742" s="1" t="s">
        <v>32</v>
      </c>
      <c r="F3742" s="2"/>
      <c r="G3742" s="60">
        <v>12</v>
      </c>
      <c r="H3742" s="72" t="str">
        <f t="shared" si="62"/>
        <v>*</v>
      </c>
      <c r="I3742" s="11">
        <v>33.333333333333002</v>
      </c>
      <c r="J3742" s="3">
        <v>66.666666666666998</v>
      </c>
      <c r="K3742" s="7">
        <v>0</v>
      </c>
      <c r="L3742" s="7">
        <v>0</v>
      </c>
      <c r="M3742" s="14">
        <v>0</v>
      </c>
    </row>
    <row r="3743" spans="3:13" x14ac:dyDescent="0.2">
      <c r="C3743" s="88" t="s">
        <v>38</v>
      </c>
      <c r="D3743" s="83" t="s">
        <v>17</v>
      </c>
      <c r="E3743" s="6" t="s">
        <v>39</v>
      </c>
      <c r="F3743" s="5"/>
      <c r="G3743" s="59">
        <v>368</v>
      </c>
      <c r="H3743" s="71" t="str">
        <f t="shared" si="62"/>
        <v xml:space="preserve"> </v>
      </c>
      <c r="I3743" s="12">
        <v>19.29347826087</v>
      </c>
      <c r="J3743" s="4">
        <v>57.880434782609001</v>
      </c>
      <c r="K3743" s="4">
        <v>19.836956521739001</v>
      </c>
      <c r="L3743" s="4">
        <v>2.9891304347830001</v>
      </c>
      <c r="M3743" s="27">
        <v>0</v>
      </c>
    </row>
    <row r="3744" spans="3:13" x14ac:dyDescent="0.2">
      <c r="C3744" s="87"/>
      <c r="D3744" s="84"/>
      <c r="E3744" s="1" t="s">
        <v>40</v>
      </c>
      <c r="F3744" s="2"/>
      <c r="G3744" s="60">
        <v>1591</v>
      </c>
      <c r="H3744" s="72" t="str">
        <f t="shared" si="62"/>
        <v xml:space="preserve"> </v>
      </c>
      <c r="I3744" s="11">
        <v>35.763670647391997</v>
      </c>
      <c r="J3744" s="3">
        <v>57.385292269013</v>
      </c>
      <c r="K3744" s="3">
        <v>5.5311125078570003</v>
      </c>
      <c r="L3744" s="3">
        <v>0.81709616593300005</v>
      </c>
      <c r="M3744" s="8">
        <v>0.50282840980499999</v>
      </c>
    </row>
    <row r="3745" spans="3:13" x14ac:dyDescent="0.2">
      <c r="C3745" s="87"/>
      <c r="D3745" s="84"/>
      <c r="E3745" s="1" t="s">
        <v>41</v>
      </c>
      <c r="F3745" s="2"/>
      <c r="G3745" s="60">
        <v>151</v>
      </c>
      <c r="H3745" s="72" t="str">
        <f t="shared" si="62"/>
        <v xml:space="preserve"> </v>
      </c>
      <c r="I3745" s="11">
        <v>31.125827814569998</v>
      </c>
      <c r="J3745" s="3">
        <v>60.264900662252003</v>
      </c>
      <c r="K3745" s="3">
        <v>6.622516556291</v>
      </c>
      <c r="L3745" s="3">
        <v>1.324503311258</v>
      </c>
      <c r="M3745" s="8">
        <v>0.66225165562900001</v>
      </c>
    </row>
    <row r="3746" spans="3:13" x14ac:dyDescent="0.2">
      <c r="C3746" s="87"/>
      <c r="D3746" s="84"/>
      <c r="E3746" s="1" t="s">
        <v>42</v>
      </c>
      <c r="F3746" s="2"/>
      <c r="G3746" s="60">
        <v>884</v>
      </c>
      <c r="H3746" s="72" t="str">
        <f t="shared" si="62"/>
        <v xml:space="preserve"> </v>
      </c>
      <c r="I3746" s="11">
        <v>34.162895927602001</v>
      </c>
      <c r="J3746" s="3">
        <v>57.805429864253</v>
      </c>
      <c r="K3746" s="3">
        <v>5.9954751131219997</v>
      </c>
      <c r="L3746" s="3">
        <v>1.2443438914030001</v>
      </c>
      <c r="M3746" s="8">
        <v>0.79185520361999995</v>
      </c>
    </row>
    <row r="3747" spans="3:13" x14ac:dyDescent="0.2">
      <c r="C3747" s="87"/>
      <c r="D3747" s="84"/>
      <c r="E3747" s="1" t="s">
        <v>43</v>
      </c>
      <c r="F3747" s="2"/>
      <c r="G3747" s="60">
        <v>191</v>
      </c>
      <c r="H3747" s="72" t="str">
        <f t="shared" si="62"/>
        <v xml:space="preserve"> </v>
      </c>
      <c r="I3747" s="11">
        <v>40.837696335079002</v>
      </c>
      <c r="J3747" s="3">
        <v>50.261780104712003</v>
      </c>
      <c r="K3747" s="3">
        <v>7.8534031413610004</v>
      </c>
      <c r="L3747" s="3">
        <v>0.52356020942399994</v>
      </c>
      <c r="M3747" s="8">
        <v>0.52356020942399994</v>
      </c>
    </row>
    <row r="3748" spans="3:13" x14ac:dyDescent="0.2">
      <c r="C3748" s="87"/>
      <c r="D3748" s="84"/>
      <c r="E3748" s="1" t="s">
        <v>44</v>
      </c>
      <c r="F3748" s="2"/>
      <c r="G3748" s="60">
        <v>239</v>
      </c>
      <c r="H3748" s="72" t="str">
        <f t="shared" si="62"/>
        <v xml:space="preserve"> </v>
      </c>
      <c r="I3748" s="11">
        <v>37.238493723848997</v>
      </c>
      <c r="J3748" s="3">
        <v>54.811715481172001</v>
      </c>
      <c r="K3748" s="3">
        <v>7.1129707112969998</v>
      </c>
      <c r="L3748" s="7">
        <v>0</v>
      </c>
      <c r="M3748" s="8">
        <v>0.836820083682</v>
      </c>
    </row>
    <row r="3749" spans="3:13" x14ac:dyDescent="0.2">
      <c r="C3749" s="87"/>
      <c r="D3749" s="84"/>
      <c r="E3749" s="1" t="s">
        <v>45</v>
      </c>
      <c r="F3749" s="2"/>
      <c r="G3749" s="60">
        <v>58</v>
      </c>
      <c r="H3749" s="72" t="str">
        <f t="shared" si="62"/>
        <v xml:space="preserve"> </v>
      </c>
      <c r="I3749" s="11">
        <v>29.310344827586</v>
      </c>
      <c r="J3749" s="3">
        <v>55.172413793102997</v>
      </c>
      <c r="K3749" s="3">
        <v>12.068965517241001</v>
      </c>
      <c r="L3749" s="3">
        <v>1.7241379310339999</v>
      </c>
      <c r="M3749" s="8">
        <v>1.7241379310339999</v>
      </c>
    </row>
    <row r="3750" spans="3:13" x14ac:dyDescent="0.2">
      <c r="C3750" s="87"/>
      <c r="D3750" s="84"/>
      <c r="E3750" s="1" t="s">
        <v>46</v>
      </c>
      <c r="F3750" s="2"/>
      <c r="G3750" s="60">
        <v>32</v>
      </c>
      <c r="H3750" s="72" t="str">
        <f t="shared" si="62"/>
        <v>*</v>
      </c>
      <c r="I3750" s="11">
        <v>31.25</v>
      </c>
      <c r="J3750" s="3">
        <v>34.375</v>
      </c>
      <c r="K3750" s="3">
        <v>28.125</v>
      </c>
      <c r="L3750" s="3">
        <v>6.25</v>
      </c>
      <c r="M3750" s="14">
        <v>0</v>
      </c>
    </row>
    <row r="3751" spans="3:13" x14ac:dyDescent="0.2">
      <c r="C3751" s="87"/>
      <c r="D3751" s="84"/>
      <c r="E3751" s="1" t="s">
        <v>32</v>
      </c>
      <c r="F3751" s="2"/>
      <c r="G3751" s="60">
        <v>50</v>
      </c>
      <c r="H3751" s="72" t="str">
        <f t="shared" si="62"/>
        <v xml:space="preserve"> </v>
      </c>
      <c r="I3751" s="11">
        <v>26</v>
      </c>
      <c r="J3751" s="3">
        <v>56</v>
      </c>
      <c r="K3751" s="3">
        <v>14</v>
      </c>
      <c r="L3751" s="3">
        <v>4</v>
      </c>
      <c r="M3751" s="14">
        <v>0</v>
      </c>
    </row>
    <row r="3752" spans="3:13" ht="24" x14ac:dyDescent="0.2">
      <c r="C3752" s="88" t="s">
        <v>47</v>
      </c>
      <c r="D3752" s="83" t="s">
        <v>17</v>
      </c>
      <c r="E3752" s="6" t="s">
        <v>48</v>
      </c>
      <c r="F3752" s="5"/>
      <c r="G3752" s="59">
        <v>93</v>
      </c>
      <c r="H3752" s="71" t="str">
        <f t="shared" si="62"/>
        <v xml:space="preserve"> </v>
      </c>
      <c r="I3752" s="12">
        <v>38.709677419355003</v>
      </c>
      <c r="J3752" s="4">
        <v>54.838709677418997</v>
      </c>
      <c r="K3752" s="4">
        <v>6.4516129032259997</v>
      </c>
      <c r="L3752" s="20">
        <v>0</v>
      </c>
      <c r="M3752" s="27">
        <v>0</v>
      </c>
    </row>
    <row r="3753" spans="3:13" ht="24" x14ac:dyDescent="0.2">
      <c r="C3753" s="87"/>
      <c r="D3753" s="84"/>
      <c r="E3753" s="1" t="s">
        <v>49</v>
      </c>
      <c r="F3753" s="2"/>
      <c r="G3753" s="60">
        <v>143</v>
      </c>
      <c r="H3753" s="72" t="str">
        <f t="shared" si="62"/>
        <v xml:space="preserve"> </v>
      </c>
      <c r="I3753" s="11">
        <v>35.664335664336001</v>
      </c>
      <c r="J3753" s="3">
        <v>56.643356643357002</v>
      </c>
      <c r="K3753" s="3">
        <v>5.594405594406</v>
      </c>
      <c r="L3753" s="3">
        <v>2.0979020979020002</v>
      </c>
      <c r="M3753" s="14">
        <v>0</v>
      </c>
    </row>
    <row r="3754" spans="3:13" x14ac:dyDescent="0.2">
      <c r="C3754" s="87"/>
      <c r="D3754" s="84"/>
      <c r="E3754" s="1" t="s">
        <v>50</v>
      </c>
      <c r="F3754" s="2"/>
      <c r="G3754" s="60">
        <v>148</v>
      </c>
      <c r="H3754" s="72" t="str">
        <f t="shared" si="62"/>
        <v xml:space="preserve"> </v>
      </c>
      <c r="I3754" s="11">
        <v>47.297297297297</v>
      </c>
      <c r="J3754" s="3">
        <v>44.594594594595002</v>
      </c>
      <c r="K3754" s="3">
        <v>6.0810810810809999</v>
      </c>
      <c r="L3754" s="3">
        <v>1.351351351351</v>
      </c>
      <c r="M3754" s="8">
        <v>0.67567567567599995</v>
      </c>
    </row>
    <row r="3755" spans="3:13" x14ac:dyDescent="0.2">
      <c r="C3755" s="87"/>
      <c r="D3755" s="84"/>
      <c r="E3755" s="1" t="s">
        <v>51</v>
      </c>
      <c r="F3755" s="2"/>
      <c r="G3755" s="60">
        <v>198</v>
      </c>
      <c r="H3755" s="72" t="str">
        <f t="shared" si="62"/>
        <v xml:space="preserve"> </v>
      </c>
      <c r="I3755" s="11">
        <v>34.343434343433998</v>
      </c>
      <c r="J3755" s="3">
        <v>55.050505050505002</v>
      </c>
      <c r="K3755" s="3">
        <v>9.0909090909089993</v>
      </c>
      <c r="L3755" s="3">
        <v>1.010101010101</v>
      </c>
      <c r="M3755" s="8">
        <v>0.50505050505100002</v>
      </c>
    </row>
    <row r="3756" spans="3:13" ht="24" x14ac:dyDescent="0.2">
      <c r="C3756" s="87"/>
      <c r="D3756" s="84"/>
      <c r="E3756" s="1" t="s">
        <v>52</v>
      </c>
      <c r="F3756" s="2"/>
      <c r="G3756" s="60">
        <v>318</v>
      </c>
      <c r="H3756" s="72" t="str">
        <f t="shared" si="62"/>
        <v xml:space="preserve"> </v>
      </c>
      <c r="I3756" s="11">
        <v>26.100628930818001</v>
      </c>
      <c r="J3756" s="3">
        <v>64.465408805031004</v>
      </c>
      <c r="K3756" s="3">
        <v>8.1761006289309996</v>
      </c>
      <c r="L3756" s="3">
        <v>0.94339622641499998</v>
      </c>
      <c r="M3756" s="8">
        <v>0.31446540880500001</v>
      </c>
    </row>
    <row r="3757" spans="3:13" ht="24" x14ac:dyDescent="0.2">
      <c r="C3757" s="87"/>
      <c r="D3757" s="84"/>
      <c r="E3757" s="1" t="s">
        <v>53</v>
      </c>
      <c r="F3757" s="2"/>
      <c r="G3757" s="60">
        <v>900</v>
      </c>
      <c r="H3757" s="72" t="str">
        <f t="shared" si="62"/>
        <v xml:space="preserve"> </v>
      </c>
      <c r="I3757" s="11">
        <v>34.222222222222001</v>
      </c>
      <c r="J3757" s="3">
        <v>56.888888888888999</v>
      </c>
      <c r="K3757" s="3">
        <v>7.4444444444439997</v>
      </c>
      <c r="L3757" s="3">
        <v>1.1111111111109999</v>
      </c>
      <c r="M3757" s="8">
        <v>0.33333333333300003</v>
      </c>
    </row>
    <row r="3758" spans="3:13" ht="24" x14ac:dyDescent="0.2">
      <c r="C3758" s="87"/>
      <c r="D3758" s="84"/>
      <c r="E3758" s="1" t="s">
        <v>54</v>
      </c>
      <c r="F3758" s="2"/>
      <c r="G3758" s="60">
        <v>1493</v>
      </c>
      <c r="H3758" s="72" t="str">
        <f t="shared" si="62"/>
        <v xml:space="preserve"> </v>
      </c>
      <c r="I3758" s="11">
        <v>31.145344943068</v>
      </c>
      <c r="J3758" s="3">
        <v>57.200267916945997</v>
      </c>
      <c r="K3758" s="3">
        <v>9.1761553918290009</v>
      </c>
      <c r="L3758" s="3">
        <v>1.808439383791</v>
      </c>
      <c r="M3758" s="8">
        <v>0.66979236436699996</v>
      </c>
    </row>
    <row r="3759" spans="3:13" x14ac:dyDescent="0.2">
      <c r="C3759" s="87"/>
      <c r="D3759" s="84"/>
      <c r="E3759" s="1" t="s">
        <v>32</v>
      </c>
      <c r="F3759" s="2"/>
      <c r="G3759" s="60">
        <v>42</v>
      </c>
      <c r="H3759" s="72" t="str">
        <f t="shared" si="62"/>
        <v>*</v>
      </c>
      <c r="I3759" s="11">
        <v>35.714285714286</v>
      </c>
      <c r="J3759" s="3">
        <v>52.380952380952003</v>
      </c>
      <c r="K3759" s="3">
        <v>9.5238095238099998</v>
      </c>
      <c r="L3759" s="3">
        <v>2.3809523809519999</v>
      </c>
      <c r="M3759" s="14">
        <v>0</v>
      </c>
    </row>
    <row r="3760" spans="3:13" ht="24" x14ac:dyDescent="0.2">
      <c r="C3760" s="88" t="s">
        <v>55</v>
      </c>
      <c r="D3760" s="83" t="s">
        <v>17</v>
      </c>
      <c r="E3760" s="6" t="s">
        <v>48</v>
      </c>
      <c r="F3760" s="5"/>
      <c r="G3760" s="59">
        <v>118</v>
      </c>
      <c r="H3760" s="71" t="str">
        <f t="shared" si="62"/>
        <v xml:space="preserve"> </v>
      </c>
      <c r="I3760" s="12">
        <v>32.203389830508002</v>
      </c>
      <c r="J3760" s="4">
        <v>54.237288135592998</v>
      </c>
      <c r="K3760" s="4">
        <v>6.7796610169490004</v>
      </c>
      <c r="L3760" s="4">
        <v>5.0847457627120001</v>
      </c>
      <c r="M3760" s="13">
        <v>1.6949152542370001</v>
      </c>
    </row>
    <row r="3761" spans="3:13" ht="24" x14ac:dyDescent="0.2">
      <c r="C3761" s="87"/>
      <c r="D3761" s="84"/>
      <c r="E3761" s="1" t="s">
        <v>49</v>
      </c>
      <c r="F3761" s="2"/>
      <c r="G3761" s="60">
        <v>262</v>
      </c>
      <c r="H3761" s="72" t="str">
        <f t="shared" si="62"/>
        <v xml:space="preserve"> </v>
      </c>
      <c r="I3761" s="11">
        <v>35.114503816793999</v>
      </c>
      <c r="J3761" s="3">
        <v>56.488549618321002</v>
      </c>
      <c r="K3761" s="3">
        <v>7.6335877862599997</v>
      </c>
      <c r="L3761" s="3">
        <v>0.76335877862599999</v>
      </c>
      <c r="M3761" s="14">
        <v>0</v>
      </c>
    </row>
    <row r="3762" spans="3:13" x14ac:dyDescent="0.2">
      <c r="C3762" s="87"/>
      <c r="D3762" s="84"/>
      <c r="E3762" s="1" t="s">
        <v>50</v>
      </c>
      <c r="F3762" s="2"/>
      <c r="G3762" s="60">
        <v>486</v>
      </c>
      <c r="H3762" s="72" t="str">
        <f t="shared" si="62"/>
        <v xml:space="preserve"> </v>
      </c>
      <c r="I3762" s="11">
        <v>35.390946502058</v>
      </c>
      <c r="J3762" s="3">
        <v>56.378600823044998</v>
      </c>
      <c r="K3762" s="3">
        <v>5.9670781892999996</v>
      </c>
      <c r="L3762" s="3">
        <v>1.440329218107</v>
      </c>
      <c r="M3762" s="8">
        <v>0.82304526748999995</v>
      </c>
    </row>
    <row r="3763" spans="3:13" x14ac:dyDescent="0.2">
      <c r="C3763" s="87"/>
      <c r="D3763" s="84"/>
      <c r="E3763" s="1" t="s">
        <v>51</v>
      </c>
      <c r="F3763" s="2"/>
      <c r="G3763" s="60">
        <v>888</v>
      </c>
      <c r="H3763" s="72" t="str">
        <f t="shared" ref="H3763:H3810" si="63">IF(G3763&lt;49,"*"," ")</f>
        <v xml:space="preserve"> </v>
      </c>
      <c r="I3763" s="11">
        <v>31.644144144144001</v>
      </c>
      <c r="J3763" s="3">
        <v>58.333333333333002</v>
      </c>
      <c r="K3763" s="3">
        <v>8.6711711711710002</v>
      </c>
      <c r="L3763" s="3">
        <v>1.126126126126</v>
      </c>
      <c r="M3763" s="8">
        <v>0.22522522522499999</v>
      </c>
    </row>
    <row r="3764" spans="3:13" ht="24" x14ac:dyDescent="0.2">
      <c r="C3764" s="87"/>
      <c r="D3764" s="84"/>
      <c r="E3764" s="1" t="s">
        <v>52</v>
      </c>
      <c r="F3764" s="2"/>
      <c r="G3764" s="60">
        <v>323</v>
      </c>
      <c r="H3764" s="72" t="str">
        <f t="shared" si="63"/>
        <v xml:space="preserve"> </v>
      </c>
      <c r="I3764" s="11">
        <v>28.173374613002999</v>
      </c>
      <c r="J3764" s="3">
        <v>58.513931888545002</v>
      </c>
      <c r="K3764" s="3">
        <v>10.526315789473999</v>
      </c>
      <c r="L3764" s="3">
        <v>2.4767801857589999</v>
      </c>
      <c r="M3764" s="8">
        <v>0.30959752322</v>
      </c>
    </row>
    <row r="3765" spans="3:13" x14ac:dyDescent="0.2">
      <c r="C3765" s="87"/>
      <c r="D3765" s="84"/>
      <c r="E3765" s="1" t="s">
        <v>56</v>
      </c>
      <c r="F3765" s="2"/>
      <c r="G3765" s="60">
        <v>275</v>
      </c>
      <c r="H3765" s="72" t="str">
        <f t="shared" si="63"/>
        <v xml:space="preserve"> </v>
      </c>
      <c r="I3765" s="11">
        <v>32</v>
      </c>
      <c r="J3765" s="3">
        <v>56.363636363635997</v>
      </c>
      <c r="K3765" s="3">
        <v>10.181818181818</v>
      </c>
      <c r="L3765" s="3">
        <v>0.72727272727299996</v>
      </c>
      <c r="M3765" s="8">
        <v>0.72727272727299996</v>
      </c>
    </row>
    <row r="3766" spans="3:13" x14ac:dyDescent="0.2">
      <c r="C3766" s="87"/>
      <c r="D3766" s="84"/>
      <c r="E3766" s="1" t="s">
        <v>57</v>
      </c>
      <c r="F3766" s="2"/>
      <c r="G3766" s="60">
        <v>32</v>
      </c>
      <c r="H3766" s="72" t="str">
        <f t="shared" si="63"/>
        <v>*</v>
      </c>
      <c r="I3766" s="11">
        <v>28.125</v>
      </c>
      <c r="J3766" s="3">
        <v>46.875</v>
      </c>
      <c r="K3766" s="3">
        <v>21.875</v>
      </c>
      <c r="L3766" s="7">
        <v>0</v>
      </c>
      <c r="M3766" s="8">
        <v>3.125</v>
      </c>
    </row>
    <row r="3767" spans="3:13" x14ac:dyDescent="0.2">
      <c r="C3767" s="87"/>
      <c r="D3767" s="84"/>
      <c r="E3767" s="1" t="s">
        <v>32</v>
      </c>
      <c r="F3767" s="2"/>
      <c r="G3767" s="60">
        <v>51</v>
      </c>
      <c r="H3767" s="72" t="str">
        <f t="shared" si="63"/>
        <v xml:space="preserve"> </v>
      </c>
      <c r="I3767" s="11">
        <v>33.333333333333002</v>
      </c>
      <c r="J3767" s="3">
        <v>49.019607843137003</v>
      </c>
      <c r="K3767" s="3">
        <v>9.8039215686270005</v>
      </c>
      <c r="L3767" s="3">
        <v>5.8823529411760003</v>
      </c>
      <c r="M3767" s="8">
        <v>1.9607843137250001</v>
      </c>
    </row>
    <row r="3768" spans="3:13" x14ac:dyDescent="0.2">
      <c r="C3768" s="88" t="s">
        <v>58</v>
      </c>
      <c r="D3768" s="83" t="s">
        <v>17</v>
      </c>
      <c r="E3768" s="6" t="s">
        <v>59</v>
      </c>
      <c r="F3768" s="5"/>
      <c r="G3768" s="59">
        <v>1814</v>
      </c>
      <c r="H3768" s="71" t="str">
        <f t="shared" si="63"/>
        <v xml:space="preserve"> </v>
      </c>
      <c r="I3768" s="12">
        <v>33.682469680265001</v>
      </c>
      <c r="J3768" s="4">
        <v>57.276736493935999</v>
      </c>
      <c r="K3768" s="4">
        <v>7.2767364939360002</v>
      </c>
      <c r="L3768" s="4">
        <v>1.1025358324150001</v>
      </c>
      <c r="M3768" s="13">
        <v>0.66152149944899996</v>
      </c>
    </row>
    <row r="3769" spans="3:13" ht="24" x14ac:dyDescent="0.2">
      <c r="C3769" s="87"/>
      <c r="D3769" s="84"/>
      <c r="E3769" s="1" t="s">
        <v>60</v>
      </c>
      <c r="F3769" s="2"/>
      <c r="G3769" s="60">
        <v>307</v>
      </c>
      <c r="H3769" s="72" t="str">
        <f t="shared" si="63"/>
        <v xml:space="preserve"> </v>
      </c>
      <c r="I3769" s="11">
        <v>37.785016286645003</v>
      </c>
      <c r="J3769" s="3">
        <v>54.071661237785001</v>
      </c>
      <c r="K3769" s="3">
        <v>6.840390879479</v>
      </c>
      <c r="L3769" s="3">
        <v>0.977198697068</v>
      </c>
      <c r="M3769" s="8">
        <v>0.32573289902300001</v>
      </c>
    </row>
    <row r="3770" spans="3:13" x14ac:dyDescent="0.2">
      <c r="C3770" s="87"/>
      <c r="D3770" s="84"/>
      <c r="E3770" s="1" t="s">
        <v>61</v>
      </c>
      <c r="F3770" s="2"/>
      <c r="G3770" s="60">
        <v>49</v>
      </c>
      <c r="H3770" s="72" t="s">
        <v>678</v>
      </c>
      <c r="I3770" s="11">
        <v>20.408163265306001</v>
      </c>
      <c r="J3770" s="3">
        <v>65.306122448980005</v>
      </c>
      <c r="K3770" s="3">
        <v>14.285714285714</v>
      </c>
      <c r="L3770" s="7">
        <v>0</v>
      </c>
      <c r="M3770" s="14">
        <v>0</v>
      </c>
    </row>
    <row r="3771" spans="3:13" ht="36" x14ac:dyDescent="0.2">
      <c r="C3771" s="87"/>
      <c r="D3771" s="84"/>
      <c r="E3771" s="1" t="s">
        <v>62</v>
      </c>
      <c r="F3771" s="2"/>
      <c r="G3771" s="60">
        <v>211</v>
      </c>
      <c r="H3771" s="72" t="str">
        <f t="shared" si="63"/>
        <v xml:space="preserve"> </v>
      </c>
      <c r="I3771" s="11">
        <v>18.483412322275001</v>
      </c>
      <c r="J3771" s="3">
        <v>59.715639810427</v>
      </c>
      <c r="K3771" s="3">
        <v>17.061611374407999</v>
      </c>
      <c r="L3771" s="3">
        <v>4.7393364928909998</v>
      </c>
      <c r="M3771" s="14">
        <v>0</v>
      </c>
    </row>
    <row r="3772" spans="3:13" ht="24" x14ac:dyDescent="0.2">
      <c r="C3772" s="87"/>
      <c r="D3772" s="84"/>
      <c r="E3772" s="1" t="s">
        <v>63</v>
      </c>
      <c r="F3772" s="2"/>
      <c r="G3772" s="60">
        <v>8</v>
      </c>
      <c r="H3772" s="72" t="str">
        <f t="shared" si="63"/>
        <v>*</v>
      </c>
      <c r="I3772" s="11">
        <v>25</v>
      </c>
      <c r="J3772" s="3">
        <v>62.5</v>
      </c>
      <c r="K3772" s="3">
        <v>12.5</v>
      </c>
      <c r="L3772" s="7">
        <v>0</v>
      </c>
      <c r="M3772" s="14">
        <v>0</v>
      </c>
    </row>
    <row r="3773" spans="3:13" x14ac:dyDescent="0.2">
      <c r="C3773" s="87"/>
      <c r="D3773" s="84"/>
      <c r="E3773" s="1" t="s">
        <v>64</v>
      </c>
      <c r="F3773" s="2"/>
      <c r="G3773" s="60">
        <v>24</v>
      </c>
      <c r="H3773" s="72" t="str">
        <f t="shared" si="63"/>
        <v>*</v>
      </c>
      <c r="I3773" s="11">
        <v>12.5</v>
      </c>
      <c r="J3773" s="3">
        <v>45.833333333333002</v>
      </c>
      <c r="K3773" s="3">
        <v>25</v>
      </c>
      <c r="L3773" s="3">
        <v>16.666666666666998</v>
      </c>
      <c r="M3773" s="14">
        <v>0</v>
      </c>
    </row>
    <row r="3774" spans="3:13" x14ac:dyDescent="0.2">
      <c r="C3774" s="87"/>
      <c r="D3774" s="84"/>
      <c r="E3774" s="1" t="s">
        <v>46</v>
      </c>
      <c r="F3774" s="2"/>
      <c r="G3774" s="60">
        <v>17</v>
      </c>
      <c r="H3774" s="72" t="str">
        <f t="shared" si="63"/>
        <v>*</v>
      </c>
      <c r="I3774" s="11">
        <v>29.411764705882</v>
      </c>
      <c r="J3774" s="3">
        <v>35.294117647058997</v>
      </c>
      <c r="K3774" s="3">
        <v>29.411764705882</v>
      </c>
      <c r="L3774" s="3">
        <v>5.8823529411760003</v>
      </c>
      <c r="M3774" s="14">
        <v>0</v>
      </c>
    </row>
    <row r="3775" spans="3:13" x14ac:dyDescent="0.2">
      <c r="C3775" s="87"/>
      <c r="D3775" s="84"/>
      <c r="E3775" s="1" t="s">
        <v>32</v>
      </c>
      <c r="F3775" s="2"/>
      <c r="G3775" s="60">
        <v>5</v>
      </c>
      <c r="H3775" s="72" t="str">
        <f t="shared" si="63"/>
        <v>*</v>
      </c>
      <c r="I3775" s="11">
        <v>40</v>
      </c>
      <c r="J3775" s="3">
        <v>60</v>
      </c>
      <c r="K3775" s="7">
        <v>0</v>
      </c>
      <c r="L3775" s="7">
        <v>0</v>
      </c>
      <c r="M3775" s="14">
        <v>0</v>
      </c>
    </row>
    <row r="3776" spans="3:13" x14ac:dyDescent="0.2">
      <c r="C3776" s="87"/>
      <c r="D3776" s="84"/>
      <c r="E3776" s="1" t="s">
        <v>65</v>
      </c>
      <c r="F3776" s="2"/>
      <c r="G3776" s="60">
        <v>2121</v>
      </c>
      <c r="H3776" s="72" t="str">
        <f t="shared" si="63"/>
        <v xml:space="preserve"> </v>
      </c>
      <c r="I3776" s="11">
        <v>34.276284771333998</v>
      </c>
      <c r="J3776" s="3">
        <v>56.812824139557002</v>
      </c>
      <c r="K3776" s="3">
        <v>7.2135785007070004</v>
      </c>
      <c r="L3776" s="3">
        <v>1.084394153701</v>
      </c>
      <c r="M3776" s="8">
        <v>0.61291843470100005</v>
      </c>
    </row>
    <row r="3777" spans="3:13" x14ac:dyDescent="0.2">
      <c r="C3777" s="87"/>
      <c r="D3777" s="84"/>
      <c r="E3777" s="1" t="s">
        <v>66</v>
      </c>
      <c r="F3777" s="2"/>
      <c r="G3777" s="60">
        <v>260</v>
      </c>
      <c r="H3777" s="72" t="str">
        <f t="shared" si="63"/>
        <v xml:space="preserve"> </v>
      </c>
      <c r="I3777" s="11">
        <v>18.846153846153999</v>
      </c>
      <c r="J3777" s="3">
        <v>60.769230769231001</v>
      </c>
      <c r="K3777" s="3">
        <v>16.538461538461998</v>
      </c>
      <c r="L3777" s="3">
        <v>3.8461538461539999</v>
      </c>
      <c r="M3777" s="14">
        <v>0</v>
      </c>
    </row>
    <row r="3778" spans="3:13" ht="24" x14ac:dyDescent="0.2">
      <c r="C3778" s="88" t="s">
        <v>67</v>
      </c>
      <c r="D3778" s="83" t="s">
        <v>17</v>
      </c>
      <c r="E3778" s="6" t="s">
        <v>68</v>
      </c>
      <c r="F3778" s="5"/>
      <c r="G3778" s="59">
        <v>303</v>
      </c>
      <c r="H3778" s="71" t="str">
        <f t="shared" si="63"/>
        <v xml:space="preserve"> </v>
      </c>
      <c r="I3778" s="12">
        <v>56.435643564355999</v>
      </c>
      <c r="J3778" s="4">
        <v>41.584158415841998</v>
      </c>
      <c r="K3778" s="4">
        <v>1.3201320132009999</v>
      </c>
      <c r="L3778" s="20">
        <v>0</v>
      </c>
      <c r="M3778" s="13">
        <v>0.66006600660100001</v>
      </c>
    </row>
    <row r="3779" spans="3:13" ht="36" x14ac:dyDescent="0.2">
      <c r="C3779" s="87"/>
      <c r="D3779" s="84"/>
      <c r="E3779" s="1" t="s">
        <v>69</v>
      </c>
      <c r="F3779" s="2"/>
      <c r="G3779" s="60">
        <v>1347</v>
      </c>
      <c r="H3779" s="72" t="str">
        <f t="shared" si="63"/>
        <v xml:space="preserve"> </v>
      </c>
      <c r="I3779" s="11">
        <v>35.412026726058002</v>
      </c>
      <c r="J3779" s="3">
        <v>58.648849294728997</v>
      </c>
      <c r="K3779" s="3">
        <v>5.2709725315520002</v>
      </c>
      <c r="L3779" s="3">
        <v>0.22271714921999999</v>
      </c>
      <c r="M3779" s="8">
        <v>0.44543429844100002</v>
      </c>
    </row>
    <row r="3780" spans="3:13" ht="24" x14ac:dyDescent="0.2">
      <c r="C3780" s="87"/>
      <c r="D3780" s="84"/>
      <c r="E3780" s="1" t="s">
        <v>70</v>
      </c>
      <c r="F3780" s="2"/>
      <c r="G3780" s="60">
        <v>596</v>
      </c>
      <c r="H3780" s="72" t="str">
        <f t="shared" si="63"/>
        <v xml:space="preserve"> </v>
      </c>
      <c r="I3780" s="11">
        <v>19.630872483221001</v>
      </c>
      <c r="J3780" s="3">
        <v>63.590604026846002</v>
      </c>
      <c r="K3780" s="3">
        <v>14.093959731544</v>
      </c>
      <c r="L3780" s="3">
        <v>2.1812080536909999</v>
      </c>
      <c r="M3780" s="8">
        <v>0.50335570469799995</v>
      </c>
    </row>
    <row r="3781" spans="3:13" ht="24" x14ac:dyDescent="0.2">
      <c r="C3781" s="87"/>
      <c r="D3781" s="84"/>
      <c r="E3781" s="1" t="s">
        <v>71</v>
      </c>
      <c r="F3781" s="2"/>
      <c r="G3781" s="60">
        <v>181</v>
      </c>
      <c r="H3781" s="72" t="str">
        <f t="shared" si="63"/>
        <v xml:space="preserve"> </v>
      </c>
      <c r="I3781" s="11">
        <v>10.497237569060999</v>
      </c>
      <c r="J3781" s="3">
        <v>50.276243093923</v>
      </c>
      <c r="K3781" s="3">
        <v>26.519337016575001</v>
      </c>
      <c r="L3781" s="3">
        <v>12.154696132597</v>
      </c>
      <c r="M3781" s="8">
        <v>0.55248618784500003</v>
      </c>
    </row>
    <row r="3782" spans="3:13" x14ac:dyDescent="0.2">
      <c r="C3782" s="87"/>
      <c r="D3782" s="84"/>
      <c r="E3782" s="1" t="s">
        <v>32</v>
      </c>
      <c r="F3782" s="2"/>
      <c r="G3782" s="60">
        <v>8</v>
      </c>
      <c r="H3782" s="72" t="str">
        <f t="shared" si="63"/>
        <v>*</v>
      </c>
      <c r="I3782" s="11">
        <v>50</v>
      </c>
      <c r="J3782" s="3">
        <v>25</v>
      </c>
      <c r="K3782" s="3">
        <v>12.5</v>
      </c>
      <c r="L3782" s="7">
        <v>0</v>
      </c>
      <c r="M3782" s="8">
        <v>12.5</v>
      </c>
    </row>
    <row r="3783" spans="3:13" ht="24" x14ac:dyDescent="0.2">
      <c r="C3783" s="88" t="s">
        <v>72</v>
      </c>
      <c r="D3783" s="83" t="s">
        <v>17</v>
      </c>
      <c r="E3783" s="6" t="s">
        <v>73</v>
      </c>
      <c r="F3783" s="5"/>
      <c r="G3783" s="59">
        <v>52</v>
      </c>
      <c r="H3783" s="71" t="str">
        <f t="shared" si="63"/>
        <v xml:space="preserve"> </v>
      </c>
      <c r="I3783" s="12">
        <v>19.230769230768999</v>
      </c>
      <c r="J3783" s="4">
        <v>59.615384615384997</v>
      </c>
      <c r="K3783" s="4">
        <v>15.384615384615</v>
      </c>
      <c r="L3783" s="4">
        <v>5.7692307692310001</v>
      </c>
      <c r="M3783" s="27">
        <v>0</v>
      </c>
    </row>
    <row r="3784" spans="3:13" ht="36" x14ac:dyDescent="0.2">
      <c r="C3784" s="87"/>
      <c r="D3784" s="84"/>
      <c r="E3784" s="1" t="s">
        <v>74</v>
      </c>
      <c r="F3784" s="2"/>
      <c r="G3784" s="60">
        <v>186</v>
      </c>
      <c r="H3784" s="72" t="str">
        <f t="shared" si="63"/>
        <v xml:space="preserve"> </v>
      </c>
      <c r="I3784" s="11">
        <v>23.655913978495001</v>
      </c>
      <c r="J3784" s="3">
        <v>52.688172043011001</v>
      </c>
      <c r="K3784" s="3">
        <v>18.817204301075002</v>
      </c>
      <c r="L3784" s="3">
        <v>4.8387096774189997</v>
      </c>
      <c r="M3784" s="14">
        <v>0</v>
      </c>
    </row>
    <row r="3785" spans="3:13" ht="36" x14ac:dyDescent="0.2">
      <c r="C3785" s="87"/>
      <c r="D3785" s="84"/>
      <c r="E3785" s="1" t="s">
        <v>75</v>
      </c>
      <c r="F3785" s="2"/>
      <c r="G3785" s="60">
        <v>336</v>
      </c>
      <c r="H3785" s="72" t="str">
        <f t="shared" si="63"/>
        <v xml:space="preserve"> </v>
      </c>
      <c r="I3785" s="11">
        <v>22.023809523810002</v>
      </c>
      <c r="J3785" s="3">
        <v>61.309523809524002</v>
      </c>
      <c r="K3785" s="3">
        <v>13.988095238094999</v>
      </c>
      <c r="L3785" s="3">
        <v>2.083333333333</v>
      </c>
      <c r="M3785" s="8">
        <v>0.59523809523799998</v>
      </c>
    </row>
    <row r="3786" spans="3:13" ht="36" x14ac:dyDescent="0.2">
      <c r="C3786" s="87"/>
      <c r="D3786" s="84"/>
      <c r="E3786" s="1" t="s">
        <v>76</v>
      </c>
      <c r="F3786" s="2"/>
      <c r="G3786" s="60">
        <v>411</v>
      </c>
      <c r="H3786" s="72" t="str">
        <f t="shared" si="63"/>
        <v xml:space="preserve"> </v>
      </c>
      <c r="I3786" s="11">
        <v>25.547445255473999</v>
      </c>
      <c r="J3786" s="3">
        <v>63.990267639903003</v>
      </c>
      <c r="K3786" s="3">
        <v>9.2457420924570002</v>
      </c>
      <c r="L3786" s="3">
        <v>0.97323600973199997</v>
      </c>
      <c r="M3786" s="8">
        <v>0.24330900243299999</v>
      </c>
    </row>
    <row r="3787" spans="3:13" ht="36" x14ac:dyDescent="0.2">
      <c r="C3787" s="87"/>
      <c r="D3787" s="84"/>
      <c r="E3787" s="1" t="s">
        <v>77</v>
      </c>
      <c r="F3787" s="2"/>
      <c r="G3787" s="60">
        <v>425</v>
      </c>
      <c r="H3787" s="72" t="str">
        <f t="shared" si="63"/>
        <v xml:space="preserve"> </v>
      </c>
      <c r="I3787" s="11">
        <v>34.352941176470999</v>
      </c>
      <c r="J3787" s="3">
        <v>56.470588235294002</v>
      </c>
      <c r="K3787" s="3">
        <v>7.2941176470590001</v>
      </c>
      <c r="L3787" s="3">
        <v>0.70588235294099999</v>
      </c>
      <c r="M3787" s="8">
        <v>1.1764705882349999</v>
      </c>
    </row>
    <row r="3788" spans="3:13" ht="36" x14ac:dyDescent="0.2">
      <c r="C3788" s="87"/>
      <c r="D3788" s="84"/>
      <c r="E3788" s="1" t="s">
        <v>78</v>
      </c>
      <c r="F3788" s="2"/>
      <c r="G3788" s="60">
        <v>328</v>
      </c>
      <c r="H3788" s="72" t="str">
        <f t="shared" si="63"/>
        <v xml:space="preserve"> </v>
      </c>
      <c r="I3788" s="11">
        <v>34.451219512195003</v>
      </c>
      <c r="J3788" s="3">
        <v>60.365853658536999</v>
      </c>
      <c r="K3788" s="3">
        <v>4.5731707317070001</v>
      </c>
      <c r="L3788" s="3">
        <v>0.30487804878000002</v>
      </c>
      <c r="M3788" s="8">
        <v>0.30487804878000002</v>
      </c>
    </row>
    <row r="3789" spans="3:13" ht="36" x14ac:dyDescent="0.2">
      <c r="C3789" s="87"/>
      <c r="D3789" s="84"/>
      <c r="E3789" s="1" t="s">
        <v>79</v>
      </c>
      <c r="F3789" s="2"/>
      <c r="G3789" s="60">
        <v>294</v>
      </c>
      <c r="H3789" s="72" t="str">
        <f t="shared" si="63"/>
        <v xml:space="preserve"> </v>
      </c>
      <c r="I3789" s="11">
        <v>40.816326530612002</v>
      </c>
      <c r="J3789" s="3">
        <v>52.380952380952003</v>
      </c>
      <c r="K3789" s="3">
        <v>5.7823129251700003</v>
      </c>
      <c r="L3789" s="3">
        <v>0.68027210884400002</v>
      </c>
      <c r="M3789" s="8">
        <v>0.34013605442200001</v>
      </c>
    </row>
    <row r="3790" spans="3:13" ht="36" x14ac:dyDescent="0.2">
      <c r="C3790" s="87"/>
      <c r="D3790" s="84"/>
      <c r="E3790" s="1" t="s">
        <v>80</v>
      </c>
      <c r="F3790" s="2"/>
      <c r="G3790" s="60">
        <v>194</v>
      </c>
      <c r="H3790" s="72" t="str">
        <f t="shared" si="63"/>
        <v xml:space="preserve"> </v>
      </c>
      <c r="I3790" s="11">
        <v>42.783505154639002</v>
      </c>
      <c r="J3790" s="3">
        <v>51.546391752577001</v>
      </c>
      <c r="K3790" s="3">
        <v>3.0927835051549999</v>
      </c>
      <c r="L3790" s="3">
        <v>1.5463917525769999</v>
      </c>
      <c r="M3790" s="8">
        <v>1.0309278350519999</v>
      </c>
    </row>
    <row r="3791" spans="3:13" ht="36" x14ac:dyDescent="0.2">
      <c r="C3791" s="87"/>
      <c r="D3791" s="84"/>
      <c r="E3791" s="1" t="s">
        <v>81</v>
      </c>
      <c r="F3791" s="2"/>
      <c r="G3791" s="60">
        <v>50</v>
      </c>
      <c r="H3791" s="72" t="str">
        <f t="shared" si="63"/>
        <v xml:space="preserve"> </v>
      </c>
      <c r="I3791" s="11">
        <v>44</v>
      </c>
      <c r="J3791" s="3">
        <v>54</v>
      </c>
      <c r="K3791" s="3">
        <v>2</v>
      </c>
      <c r="L3791" s="7">
        <v>0</v>
      </c>
      <c r="M3791" s="14">
        <v>0</v>
      </c>
    </row>
    <row r="3792" spans="3:13" ht="24" x14ac:dyDescent="0.2">
      <c r="C3792" s="87"/>
      <c r="D3792" s="84"/>
      <c r="E3792" s="1" t="s">
        <v>82</v>
      </c>
      <c r="F3792" s="2"/>
      <c r="G3792" s="60">
        <v>48</v>
      </c>
      <c r="H3792" s="72" t="str">
        <f t="shared" si="63"/>
        <v>*</v>
      </c>
      <c r="I3792" s="11">
        <v>66.666666666666998</v>
      </c>
      <c r="J3792" s="3">
        <v>31.25</v>
      </c>
      <c r="K3792" s="3">
        <v>2.083333333333</v>
      </c>
      <c r="L3792" s="7">
        <v>0</v>
      </c>
      <c r="M3792" s="14">
        <v>0</v>
      </c>
    </row>
    <row r="3793" spans="3:13" x14ac:dyDescent="0.2">
      <c r="C3793" s="87"/>
      <c r="D3793" s="84"/>
      <c r="E3793" s="1" t="s">
        <v>83</v>
      </c>
      <c r="F3793" s="2"/>
      <c r="G3793" s="60">
        <v>46</v>
      </c>
      <c r="H3793" s="72" t="str">
        <f t="shared" si="63"/>
        <v>*</v>
      </c>
      <c r="I3793" s="11">
        <v>32.608695652173999</v>
      </c>
      <c r="J3793" s="3">
        <v>50</v>
      </c>
      <c r="K3793" s="3">
        <v>6.5217391304349999</v>
      </c>
      <c r="L3793" s="3">
        <v>10.869565217390999</v>
      </c>
      <c r="M3793" s="14">
        <v>0</v>
      </c>
    </row>
    <row r="3794" spans="3:13" x14ac:dyDescent="0.2">
      <c r="C3794" s="87"/>
      <c r="D3794" s="84"/>
      <c r="E3794" s="1" t="s">
        <v>32</v>
      </c>
      <c r="F3794" s="2"/>
      <c r="G3794" s="60">
        <v>65</v>
      </c>
      <c r="H3794" s="72" t="str">
        <f t="shared" si="63"/>
        <v xml:space="preserve"> </v>
      </c>
      <c r="I3794" s="11">
        <v>36.923076923076998</v>
      </c>
      <c r="J3794" s="3">
        <v>50.769230769231001</v>
      </c>
      <c r="K3794" s="3">
        <v>9.2307692307690008</v>
      </c>
      <c r="L3794" s="3">
        <v>1.538461538462</v>
      </c>
      <c r="M3794" s="8">
        <v>1.538461538462</v>
      </c>
    </row>
    <row r="3795" spans="3:13" x14ac:dyDescent="0.2">
      <c r="C3795" s="88" t="s">
        <v>84</v>
      </c>
      <c r="D3795" s="83" t="s">
        <v>17</v>
      </c>
      <c r="E3795" s="6" t="s">
        <v>85</v>
      </c>
      <c r="F3795" s="5"/>
      <c r="G3795" s="59">
        <v>315</v>
      </c>
      <c r="H3795" s="71" t="str">
        <f t="shared" si="63"/>
        <v xml:space="preserve"> </v>
      </c>
      <c r="I3795" s="12">
        <v>61.587301587302001</v>
      </c>
      <c r="J3795" s="4">
        <v>37.142857142856997</v>
      </c>
      <c r="K3795" s="4">
        <v>1.269841269841</v>
      </c>
      <c r="L3795" s="20">
        <v>0</v>
      </c>
      <c r="M3795" s="27">
        <v>0</v>
      </c>
    </row>
    <row r="3796" spans="3:13" x14ac:dyDescent="0.2">
      <c r="C3796" s="87"/>
      <c r="D3796" s="84"/>
      <c r="E3796" s="1" t="s">
        <v>86</v>
      </c>
      <c r="F3796" s="2"/>
      <c r="G3796" s="60">
        <v>493</v>
      </c>
      <c r="H3796" s="72" t="str">
        <f t="shared" si="63"/>
        <v xml:space="preserve"> </v>
      </c>
      <c r="I3796" s="11">
        <v>35.091277890466998</v>
      </c>
      <c r="J3796" s="3">
        <v>59.837728194725997</v>
      </c>
      <c r="K3796" s="3">
        <v>4.2596348884379998</v>
      </c>
      <c r="L3796" s="7">
        <v>0</v>
      </c>
      <c r="M3796" s="8">
        <v>0.81135902636900004</v>
      </c>
    </row>
    <row r="3797" spans="3:13" x14ac:dyDescent="0.2">
      <c r="C3797" s="87"/>
      <c r="D3797" s="84"/>
      <c r="E3797" s="1" t="s">
        <v>87</v>
      </c>
      <c r="F3797" s="2"/>
      <c r="G3797" s="60">
        <v>981</v>
      </c>
      <c r="H3797" s="72" t="str">
        <f t="shared" si="63"/>
        <v xml:space="preserve"> </v>
      </c>
      <c r="I3797" s="11">
        <v>29.969418960245001</v>
      </c>
      <c r="J3797" s="3">
        <v>61.773700305810003</v>
      </c>
      <c r="K3797" s="3">
        <v>7.339449541284</v>
      </c>
      <c r="L3797" s="3">
        <v>0.50968399592299996</v>
      </c>
      <c r="M3797" s="8">
        <v>0.40774719673799997</v>
      </c>
    </row>
    <row r="3798" spans="3:13" x14ac:dyDescent="0.2">
      <c r="C3798" s="87"/>
      <c r="D3798" s="84"/>
      <c r="E3798" s="1" t="s">
        <v>88</v>
      </c>
      <c r="F3798" s="2"/>
      <c r="G3798" s="60">
        <v>525</v>
      </c>
      <c r="H3798" s="72" t="str">
        <f t="shared" si="63"/>
        <v xml:space="preserve"> </v>
      </c>
      <c r="I3798" s="11">
        <v>21.142857142857</v>
      </c>
      <c r="J3798" s="3">
        <v>58.666666666666998</v>
      </c>
      <c r="K3798" s="3">
        <v>16.571428571428999</v>
      </c>
      <c r="L3798" s="3">
        <v>2.8571428571430002</v>
      </c>
      <c r="M3798" s="8">
        <v>0.76190476190500001</v>
      </c>
    </row>
    <row r="3799" spans="3:13" x14ac:dyDescent="0.2">
      <c r="C3799" s="87"/>
      <c r="D3799" s="84"/>
      <c r="E3799" s="1" t="s">
        <v>89</v>
      </c>
      <c r="F3799" s="2"/>
      <c r="G3799" s="60">
        <v>113</v>
      </c>
      <c r="H3799" s="72" t="str">
        <f t="shared" si="63"/>
        <v xml:space="preserve"> </v>
      </c>
      <c r="I3799" s="11">
        <v>11.504424778761001</v>
      </c>
      <c r="J3799" s="3">
        <v>53.097345132743001</v>
      </c>
      <c r="K3799" s="3">
        <v>19.469026548673</v>
      </c>
      <c r="L3799" s="3">
        <v>15.044247787611001</v>
      </c>
      <c r="M3799" s="8">
        <v>0.88495575221199996</v>
      </c>
    </row>
    <row r="3800" spans="3:13" x14ac:dyDescent="0.2">
      <c r="C3800" s="87"/>
      <c r="D3800" s="84"/>
      <c r="E3800" s="1" t="s">
        <v>32</v>
      </c>
      <c r="F3800" s="2"/>
      <c r="G3800" s="60">
        <v>8</v>
      </c>
      <c r="H3800" s="72" t="str">
        <f t="shared" si="63"/>
        <v>*</v>
      </c>
      <c r="I3800" s="11">
        <v>37.5</v>
      </c>
      <c r="J3800" s="3">
        <v>25</v>
      </c>
      <c r="K3800" s="3">
        <v>25</v>
      </c>
      <c r="L3800" s="3">
        <v>12.5</v>
      </c>
      <c r="M3800" s="14">
        <v>0</v>
      </c>
    </row>
    <row r="3801" spans="3:13" ht="24" x14ac:dyDescent="0.2">
      <c r="C3801" s="88" t="s">
        <v>90</v>
      </c>
      <c r="D3801" s="83" t="s">
        <v>17</v>
      </c>
      <c r="E3801" s="6" t="s">
        <v>91</v>
      </c>
      <c r="F3801" s="5"/>
      <c r="G3801" s="59">
        <v>608</v>
      </c>
      <c r="H3801" s="71" t="str">
        <f t="shared" si="63"/>
        <v xml:space="preserve"> </v>
      </c>
      <c r="I3801" s="12">
        <v>34.210526315788996</v>
      </c>
      <c r="J3801" s="4">
        <v>52.631578947367998</v>
      </c>
      <c r="K3801" s="4">
        <v>10.855263157894999</v>
      </c>
      <c r="L3801" s="4">
        <v>1.8092105263160001</v>
      </c>
      <c r="M3801" s="13">
        <v>0.49342105263199998</v>
      </c>
    </row>
    <row r="3802" spans="3:13" ht="24" x14ac:dyDescent="0.2">
      <c r="C3802" s="87"/>
      <c r="D3802" s="84"/>
      <c r="E3802" s="1" t="s">
        <v>92</v>
      </c>
      <c r="F3802" s="2"/>
      <c r="G3802" s="60">
        <v>1036</v>
      </c>
      <c r="H3802" s="72" t="str">
        <f t="shared" si="63"/>
        <v xml:space="preserve"> </v>
      </c>
      <c r="I3802" s="11">
        <v>33.301158301157997</v>
      </c>
      <c r="J3802" s="3">
        <v>57.528957528958003</v>
      </c>
      <c r="K3802" s="3">
        <v>7.6254826254830004</v>
      </c>
      <c r="L3802" s="3">
        <v>0.86872586872599999</v>
      </c>
      <c r="M3802" s="8">
        <v>0.67567567567599995</v>
      </c>
    </row>
    <row r="3803" spans="3:13" ht="24" x14ac:dyDescent="0.2">
      <c r="C3803" s="87"/>
      <c r="D3803" s="84"/>
      <c r="E3803" s="1" t="s">
        <v>93</v>
      </c>
      <c r="F3803" s="2"/>
      <c r="G3803" s="60">
        <v>567</v>
      </c>
      <c r="H3803" s="72" t="str">
        <f t="shared" si="63"/>
        <v xml:space="preserve"> </v>
      </c>
      <c r="I3803" s="11">
        <v>31.216931216930998</v>
      </c>
      <c r="J3803" s="3">
        <v>58.906525573191999</v>
      </c>
      <c r="K3803" s="3">
        <v>7.5837742504410004</v>
      </c>
      <c r="L3803" s="3">
        <v>1.9400352733690001</v>
      </c>
      <c r="M3803" s="8">
        <v>0.35273368606700001</v>
      </c>
    </row>
    <row r="3804" spans="3:13" x14ac:dyDescent="0.2">
      <c r="C3804" s="87"/>
      <c r="D3804" s="84"/>
      <c r="E3804" s="1" t="s">
        <v>94</v>
      </c>
      <c r="F3804" s="2"/>
      <c r="G3804" s="60">
        <v>224</v>
      </c>
      <c r="H3804" s="72" t="str">
        <f t="shared" si="63"/>
        <v xml:space="preserve"> </v>
      </c>
      <c r="I3804" s="11">
        <v>25.892857142857</v>
      </c>
      <c r="J3804" s="3">
        <v>61.607142857143003</v>
      </c>
      <c r="K3804" s="3">
        <v>8.9285714285710007</v>
      </c>
      <c r="L3804" s="3">
        <v>3.125</v>
      </c>
      <c r="M3804" s="8">
        <v>0.446428571429</v>
      </c>
    </row>
    <row r="3805" spans="3:13" x14ac:dyDescent="0.2">
      <c r="C3805" s="88" t="s">
        <v>95</v>
      </c>
      <c r="D3805" s="83" t="s">
        <v>17</v>
      </c>
      <c r="E3805" s="6" t="s">
        <v>96</v>
      </c>
      <c r="F3805" s="5"/>
      <c r="G3805" s="59">
        <v>308</v>
      </c>
      <c r="H3805" s="71" t="str">
        <f t="shared" si="63"/>
        <v xml:space="preserve"> </v>
      </c>
      <c r="I3805" s="12">
        <v>34.415584415584</v>
      </c>
      <c r="J3805" s="4">
        <v>54.220779220779001</v>
      </c>
      <c r="K3805" s="4">
        <v>9.0909090909089993</v>
      </c>
      <c r="L3805" s="4">
        <v>1.6233766233769999</v>
      </c>
      <c r="M3805" s="13">
        <v>0.64935064935099995</v>
      </c>
    </row>
    <row r="3806" spans="3:13" x14ac:dyDescent="0.2">
      <c r="C3806" s="89"/>
      <c r="D3806" s="84"/>
      <c r="E3806" s="1" t="s">
        <v>97</v>
      </c>
      <c r="F3806" s="2"/>
      <c r="G3806" s="60">
        <v>728</v>
      </c>
      <c r="H3806" s="72" t="str">
        <f t="shared" si="63"/>
        <v xml:space="preserve"> </v>
      </c>
      <c r="I3806" s="11">
        <v>32.967032967032999</v>
      </c>
      <c r="J3806" s="3">
        <v>57.692307692307999</v>
      </c>
      <c r="K3806" s="3">
        <v>7.5549450549449997</v>
      </c>
      <c r="L3806" s="3">
        <v>1.5109890109890001</v>
      </c>
      <c r="M3806" s="8">
        <v>0.27472527472500002</v>
      </c>
    </row>
    <row r="3807" spans="3:13" ht="24" x14ac:dyDescent="0.2">
      <c r="C3807" s="89"/>
      <c r="D3807" s="84"/>
      <c r="E3807" s="1" t="s">
        <v>98</v>
      </c>
      <c r="F3807" s="2"/>
      <c r="G3807" s="60">
        <v>474</v>
      </c>
      <c r="H3807" s="72" t="str">
        <f t="shared" si="63"/>
        <v xml:space="preserve"> </v>
      </c>
      <c r="I3807" s="11">
        <v>32.489451476793</v>
      </c>
      <c r="J3807" s="3">
        <v>59.071729957805999</v>
      </c>
      <c r="K3807" s="3">
        <v>6.9620253164559998</v>
      </c>
      <c r="L3807" s="3">
        <v>1.476793248945</v>
      </c>
      <c r="M3807" s="14">
        <v>0</v>
      </c>
    </row>
    <row r="3808" spans="3:13" x14ac:dyDescent="0.2">
      <c r="C3808" s="89"/>
      <c r="D3808" s="84"/>
      <c r="E3808" s="1" t="s">
        <v>99</v>
      </c>
      <c r="F3808" s="2"/>
      <c r="G3808" s="60">
        <v>402</v>
      </c>
      <c r="H3808" s="72" t="str">
        <f t="shared" si="63"/>
        <v xml:space="preserve"> </v>
      </c>
      <c r="I3808" s="11">
        <v>33.084577114428001</v>
      </c>
      <c r="J3808" s="3">
        <v>55.223880597014997</v>
      </c>
      <c r="K3808" s="3">
        <v>9.9502487562190005</v>
      </c>
      <c r="L3808" s="3">
        <v>1.243781094527</v>
      </c>
      <c r="M3808" s="8">
        <v>0.49751243781100002</v>
      </c>
    </row>
    <row r="3809" spans="2:25" x14ac:dyDescent="0.2">
      <c r="C3809" s="89"/>
      <c r="D3809" s="84"/>
      <c r="E3809" s="1" t="s">
        <v>100</v>
      </c>
      <c r="F3809" s="2"/>
      <c r="G3809" s="60">
        <v>231</v>
      </c>
      <c r="H3809" s="72" t="str">
        <f t="shared" si="63"/>
        <v xml:space="preserve"> </v>
      </c>
      <c r="I3809" s="11">
        <v>31.168831168831002</v>
      </c>
      <c r="J3809" s="3">
        <v>54.112554112554001</v>
      </c>
      <c r="K3809" s="3">
        <v>9.9567099567100001</v>
      </c>
      <c r="L3809" s="3">
        <v>3.0303030303030001</v>
      </c>
      <c r="M3809" s="8">
        <v>1.731601731602</v>
      </c>
    </row>
    <row r="3810" spans="2:25" x14ac:dyDescent="0.2">
      <c r="C3810" s="90"/>
      <c r="D3810" s="85"/>
      <c r="E3810" s="29" t="s">
        <v>101</v>
      </c>
      <c r="F3810" s="28"/>
      <c r="G3810" s="61">
        <v>292</v>
      </c>
      <c r="H3810" s="73" t="str">
        <f t="shared" si="63"/>
        <v xml:space="preserve"> </v>
      </c>
      <c r="I3810" s="35">
        <v>28.424657534247</v>
      </c>
      <c r="J3810" s="16">
        <v>59.589041095890003</v>
      </c>
      <c r="K3810" s="16">
        <v>9.9315068493149994</v>
      </c>
      <c r="L3810" s="16">
        <v>1.027397260274</v>
      </c>
      <c r="M3810" s="36">
        <v>1.027397260274</v>
      </c>
    </row>
    <row r="3811" spans="2:25" x14ac:dyDescent="0.2">
      <c r="G3811" s="62"/>
      <c r="H3811" s="74"/>
    </row>
    <row r="3812" spans="2:25" x14ac:dyDescent="0.2">
      <c r="B3812" s="25" t="str">
        <f xml:space="preserve"> HYPERLINK("#'目次'!B39", "[33]")</f>
        <v>[33]</v>
      </c>
      <c r="C3812" s="17" t="s">
        <v>284</v>
      </c>
      <c r="G3812" s="62"/>
      <c r="H3812" s="74"/>
    </row>
    <row r="3813" spans="2:25" x14ac:dyDescent="0.2">
      <c r="G3813" s="62"/>
      <c r="H3813" s="74"/>
    </row>
    <row r="3814" spans="2:25" x14ac:dyDescent="0.2">
      <c r="G3814" s="62"/>
      <c r="H3814" s="74"/>
    </row>
    <row r="3815" spans="2:25" x14ac:dyDescent="0.2">
      <c r="C3815" s="17" t="s">
        <v>12</v>
      </c>
      <c r="G3815" s="62"/>
      <c r="H3815" s="74"/>
    </row>
    <row r="3816" spans="2:25" ht="60" x14ac:dyDescent="0.2">
      <c r="C3816" s="91"/>
      <c r="D3816" s="92"/>
      <c r="E3816" s="92"/>
      <c r="F3816" s="92"/>
      <c r="G3816" s="56" t="s">
        <v>13</v>
      </c>
      <c r="H3816" s="68"/>
      <c r="I3816" s="22" t="s">
        <v>285</v>
      </c>
      <c r="J3816" s="10" t="s">
        <v>286</v>
      </c>
      <c r="K3816" s="10" t="s">
        <v>287</v>
      </c>
      <c r="L3816" s="10" t="s">
        <v>288</v>
      </c>
      <c r="M3816" s="10" t="s">
        <v>289</v>
      </c>
      <c r="N3816" s="10" t="s">
        <v>290</v>
      </c>
      <c r="O3816" s="10" t="s">
        <v>291</v>
      </c>
      <c r="P3816" s="10" t="s">
        <v>292</v>
      </c>
      <c r="Q3816" s="10" t="s">
        <v>293</v>
      </c>
      <c r="R3816" s="10" t="s">
        <v>294</v>
      </c>
      <c r="S3816" s="10" t="s">
        <v>295</v>
      </c>
      <c r="T3816" s="10" t="s">
        <v>296</v>
      </c>
      <c r="U3816" s="10" t="s">
        <v>297</v>
      </c>
      <c r="V3816" s="10" t="s">
        <v>298</v>
      </c>
      <c r="W3816" s="10" t="s">
        <v>46</v>
      </c>
      <c r="X3816" s="10" t="s">
        <v>271</v>
      </c>
      <c r="Y3816" s="23" t="s">
        <v>32</v>
      </c>
    </row>
    <row r="3817" spans="2:25" x14ac:dyDescent="0.2">
      <c r="C3817" s="93"/>
      <c r="D3817" s="94"/>
      <c r="E3817" s="94"/>
      <c r="F3817" s="94"/>
      <c r="G3817" s="57"/>
      <c r="H3817" s="69"/>
      <c r="I3817" s="26"/>
      <c r="J3817" s="9"/>
      <c r="K3817" s="9"/>
      <c r="L3817" s="9"/>
      <c r="M3817" s="9"/>
      <c r="N3817" s="9"/>
      <c r="O3817" s="9"/>
      <c r="P3817" s="9"/>
      <c r="Q3817" s="9"/>
      <c r="R3817" s="9"/>
      <c r="S3817" s="9"/>
      <c r="T3817" s="9"/>
      <c r="U3817" s="9"/>
      <c r="V3817" s="9"/>
      <c r="W3817" s="9"/>
      <c r="X3817" s="9"/>
      <c r="Y3817" s="24"/>
    </row>
    <row r="3818" spans="2:25" x14ac:dyDescent="0.2">
      <c r="C3818" s="31"/>
      <c r="D3818" s="33"/>
      <c r="E3818" s="32" t="s">
        <v>13</v>
      </c>
      <c r="F3818" s="30"/>
      <c r="G3818" s="58">
        <v>2435</v>
      </c>
      <c r="H3818" s="70" t="str">
        <f t="shared" ref="H3818:H3881" si="64">IF(G3818&lt;49,"*"," ")</f>
        <v xml:space="preserve"> </v>
      </c>
      <c r="I3818" s="15">
        <v>23.860369609856001</v>
      </c>
      <c r="J3818" s="15">
        <v>7.474332648871</v>
      </c>
      <c r="K3818" s="15">
        <v>5.0924024640659997</v>
      </c>
      <c r="L3818" s="15">
        <v>7.4332648870640003</v>
      </c>
      <c r="M3818" s="15">
        <v>2.9568788501030001</v>
      </c>
      <c r="N3818" s="15">
        <v>7.4332648870640003</v>
      </c>
      <c r="O3818" s="15">
        <v>7.8439425051329996</v>
      </c>
      <c r="P3818" s="15">
        <v>5.3388090349080004</v>
      </c>
      <c r="Q3818" s="15">
        <v>8.4188911704309994</v>
      </c>
      <c r="R3818" s="15">
        <v>5.5852156057490001</v>
      </c>
      <c r="S3818" s="15">
        <v>4.1067761806979997</v>
      </c>
      <c r="T3818" s="15">
        <v>11.170431211499</v>
      </c>
      <c r="U3818" s="15">
        <v>2.3819301848049999</v>
      </c>
      <c r="V3818" s="15">
        <v>4.0246406570840003</v>
      </c>
      <c r="W3818" s="15">
        <v>1.108829568789</v>
      </c>
      <c r="X3818" s="15">
        <v>42.176591375770002</v>
      </c>
      <c r="Y3818" s="34">
        <v>4.8049281314170003</v>
      </c>
    </row>
    <row r="3819" spans="2:25" x14ac:dyDescent="0.2">
      <c r="C3819" s="86" t="s">
        <v>16</v>
      </c>
      <c r="D3819" s="83" t="s">
        <v>17</v>
      </c>
      <c r="E3819" s="6" t="s">
        <v>14</v>
      </c>
      <c r="F3819" s="5"/>
      <c r="G3819" s="59">
        <v>1188</v>
      </c>
      <c r="H3819" s="71" t="str">
        <f t="shared" si="64"/>
        <v xml:space="preserve"> </v>
      </c>
      <c r="I3819" s="12">
        <v>22.558922558923001</v>
      </c>
      <c r="J3819" s="4">
        <v>7.4074074074069998</v>
      </c>
      <c r="K3819" s="4">
        <v>5.8080808080809998</v>
      </c>
      <c r="L3819" s="4">
        <v>7.4074074074069998</v>
      </c>
      <c r="M3819" s="4">
        <v>2.9461279461280001</v>
      </c>
      <c r="N3819" s="4">
        <v>7.6599326599330002</v>
      </c>
      <c r="O3819" s="4">
        <v>9.2592592592590002</v>
      </c>
      <c r="P3819" s="4">
        <v>5.4713804713799998</v>
      </c>
      <c r="Q3819" s="4">
        <v>6.4814814814809996</v>
      </c>
      <c r="R3819" s="4">
        <v>3.7037037037039999</v>
      </c>
      <c r="S3819" s="4">
        <v>3.535353535354</v>
      </c>
      <c r="T3819" s="4">
        <v>5.6397306397309999</v>
      </c>
      <c r="U3819" s="4">
        <v>2.7777777777780002</v>
      </c>
      <c r="V3819" s="4">
        <v>2.7777777777780002</v>
      </c>
      <c r="W3819" s="4">
        <v>1.1784511784509999</v>
      </c>
      <c r="X3819" s="4">
        <v>47.138047138047</v>
      </c>
      <c r="Y3819" s="13">
        <v>3.8720538720539999</v>
      </c>
    </row>
    <row r="3820" spans="2:25" x14ac:dyDescent="0.2">
      <c r="C3820" s="87"/>
      <c r="D3820" s="84"/>
      <c r="E3820" s="1" t="s">
        <v>15</v>
      </c>
      <c r="F3820" s="2"/>
      <c r="G3820" s="60">
        <v>1247</v>
      </c>
      <c r="H3820" s="72" t="str">
        <f t="shared" si="64"/>
        <v xml:space="preserve"> </v>
      </c>
      <c r="I3820" s="11">
        <v>25.100240577386</v>
      </c>
      <c r="J3820" s="3">
        <v>7.5380914194070003</v>
      </c>
      <c r="K3820" s="3">
        <v>4.4105854049720001</v>
      </c>
      <c r="L3820" s="3">
        <v>7.4578989574980001</v>
      </c>
      <c r="M3820" s="3">
        <v>2.9671210906169998</v>
      </c>
      <c r="N3820" s="3">
        <v>7.2173215717719996</v>
      </c>
      <c r="O3820" s="3">
        <v>6.4955894145949999</v>
      </c>
      <c r="P3820" s="3">
        <v>5.212510024058</v>
      </c>
      <c r="Q3820" s="3">
        <v>10.264635124298</v>
      </c>
      <c r="R3820" s="3">
        <v>7.3777064955889999</v>
      </c>
      <c r="S3820" s="3">
        <v>4.6511627906979998</v>
      </c>
      <c r="T3820" s="3">
        <v>16.439454691259002</v>
      </c>
      <c r="U3820" s="3">
        <v>2.0048115477150001</v>
      </c>
      <c r="V3820" s="3">
        <v>5.212510024058</v>
      </c>
      <c r="W3820" s="3">
        <v>1.0425020048119999</v>
      </c>
      <c r="X3820" s="3">
        <v>37.449879711306998</v>
      </c>
      <c r="Y3820" s="8">
        <v>5.6936647955090001</v>
      </c>
    </row>
    <row r="3821" spans="2:25" x14ac:dyDescent="0.2">
      <c r="C3821" s="88" t="s">
        <v>18</v>
      </c>
      <c r="D3821" s="88" t="s">
        <v>19</v>
      </c>
      <c r="E3821" s="6" t="s">
        <v>20</v>
      </c>
      <c r="F3821" s="5"/>
      <c r="G3821" s="59">
        <v>386</v>
      </c>
      <c r="H3821" s="71" t="str">
        <f t="shared" si="64"/>
        <v xml:space="preserve"> </v>
      </c>
      <c r="I3821" s="12">
        <v>31.865284974093001</v>
      </c>
      <c r="J3821" s="4">
        <v>2.8497409326419998</v>
      </c>
      <c r="K3821" s="4">
        <v>4.922279792746</v>
      </c>
      <c r="L3821" s="4">
        <v>10.880829015544</v>
      </c>
      <c r="M3821" s="4">
        <v>3.3678756476679998</v>
      </c>
      <c r="N3821" s="4">
        <v>8.8082901554399999</v>
      </c>
      <c r="O3821" s="4">
        <v>3.8860103626939999</v>
      </c>
      <c r="P3821" s="4">
        <v>3.8860103626939999</v>
      </c>
      <c r="Q3821" s="4">
        <v>3.8860103626939999</v>
      </c>
      <c r="R3821" s="4">
        <v>1.2953367875649999</v>
      </c>
      <c r="S3821" s="4">
        <v>2.0725388601039998</v>
      </c>
      <c r="T3821" s="4">
        <v>4.1450777202070004</v>
      </c>
      <c r="U3821" s="4">
        <v>1.2953367875649999</v>
      </c>
      <c r="V3821" s="4">
        <v>1.813471502591</v>
      </c>
      <c r="W3821" s="4">
        <v>0.77720207253899998</v>
      </c>
      <c r="X3821" s="4">
        <v>49.222797927461002</v>
      </c>
      <c r="Y3821" s="13">
        <v>1.813471502591</v>
      </c>
    </row>
    <row r="3822" spans="2:25" x14ac:dyDescent="0.2">
      <c r="C3822" s="87"/>
      <c r="D3822" s="89"/>
      <c r="E3822" s="1" t="s">
        <v>21</v>
      </c>
      <c r="F3822" s="2"/>
      <c r="G3822" s="60">
        <v>484</v>
      </c>
      <c r="H3822" s="72" t="str">
        <f t="shared" si="64"/>
        <v xml:space="preserve"> </v>
      </c>
      <c r="I3822" s="11">
        <v>27.685950413223001</v>
      </c>
      <c r="J3822" s="3">
        <v>5.5785123966940002</v>
      </c>
      <c r="K3822" s="3">
        <v>4.5454545454549997</v>
      </c>
      <c r="L3822" s="3">
        <v>7.2314049586779996</v>
      </c>
      <c r="M3822" s="3">
        <v>2.8925619834709999</v>
      </c>
      <c r="N3822" s="3">
        <v>5.7851239669419998</v>
      </c>
      <c r="O3822" s="3">
        <v>5.7851239669419998</v>
      </c>
      <c r="P3822" s="3">
        <v>5.1652892561980002</v>
      </c>
      <c r="Q3822" s="3">
        <v>5.5785123966940002</v>
      </c>
      <c r="R3822" s="3">
        <v>2.6859504132229999</v>
      </c>
      <c r="S3822" s="3">
        <v>3.512396694215</v>
      </c>
      <c r="T3822" s="3">
        <v>7.2314049586779996</v>
      </c>
      <c r="U3822" s="3">
        <v>2.0661157024789998</v>
      </c>
      <c r="V3822" s="3">
        <v>0.82644628099200002</v>
      </c>
      <c r="W3822" s="3">
        <v>1.239669421488</v>
      </c>
      <c r="X3822" s="3">
        <v>47.520661157025003</v>
      </c>
      <c r="Y3822" s="8">
        <v>2.6859504132229999</v>
      </c>
    </row>
    <row r="3823" spans="2:25" x14ac:dyDescent="0.2">
      <c r="C3823" s="87"/>
      <c r="D3823" s="89"/>
      <c r="E3823" s="1" t="s">
        <v>22</v>
      </c>
      <c r="F3823" s="2"/>
      <c r="G3823" s="60">
        <v>626</v>
      </c>
      <c r="H3823" s="72" t="str">
        <f t="shared" si="64"/>
        <v xml:space="preserve"> </v>
      </c>
      <c r="I3823" s="11">
        <v>22.364217252395999</v>
      </c>
      <c r="J3823" s="3">
        <v>5.2715654952079998</v>
      </c>
      <c r="K3823" s="3">
        <v>4.3130990415339996</v>
      </c>
      <c r="L3823" s="3">
        <v>6.549520766773</v>
      </c>
      <c r="M3823" s="3">
        <v>2.7156549520770001</v>
      </c>
      <c r="N3823" s="3">
        <v>7.3482428115019998</v>
      </c>
      <c r="O3823" s="3">
        <v>6.7092651757189996</v>
      </c>
      <c r="P3823" s="3">
        <v>4.6325878594249996</v>
      </c>
      <c r="Q3823" s="3">
        <v>7.5079872204470002</v>
      </c>
      <c r="R3823" s="3">
        <v>1.757188498403</v>
      </c>
      <c r="S3823" s="3">
        <v>4.153354632588</v>
      </c>
      <c r="T3823" s="3">
        <v>12.939297124601</v>
      </c>
      <c r="U3823" s="3">
        <v>2.396166134185</v>
      </c>
      <c r="V3823" s="3">
        <v>4.153354632588</v>
      </c>
      <c r="W3823" s="3">
        <v>0.95846645367399996</v>
      </c>
      <c r="X3823" s="3">
        <v>44.408945686900999</v>
      </c>
      <c r="Y3823" s="8">
        <v>5.2715654952079998</v>
      </c>
    </row>
    <row r="3824" spans="2:25" x14ac:dyDescent="0.2">
      <c r="C3824" s="87"/>
      <c r="D3824" s="89"/>
      <c r="E3824" s="1" t="s">
        <v>23</v>
      </c>
      <c r="F3824" s="2"/>
      <c r="G3824" s="60">
        <v>400</v>
      </c>
      <c r="H3824" s="72" t="str">
        <f t="shared" si="64"/>
        <v xml:space="preserve"> </v>
      </c>
      <c r="I3824" s="11">
        <v>23.25</v>
      </c>
      <c r="J3824" s="3">
        <v>6.5</v>
      </c>
      <c r="K3824" s="3">
        <v>4.75</v>
      </c>
      <c r="L3824" s="3">
        <v>6.25</v>
      </c>
      <c r="M3824" s="3">
        <v>2.75</v>
      </c>
      <c r="N3824" s="3">
        <v>5.5</v>
      </c>
      <c r="O3824" s="3">
        <v>9.5</v>
      </c>
      <c r="P3824" s="3">
        <v>6</v>
      </c>
      <c r="Q3824" s="3">
        <v>9.75</v>
      </c>
      <c r="R3824" s="3">
        <v>6</v>
      </c>
      <c r="S3824" s="3">
        <v>3</v>
      </c>
      <c r="T3824" s="3">
        <v>11.25</v>
      </c>
      <c r="U3824" s="3">
        <v>1.5</v>
      </c>
      <c r="V3824" s="3">
        <v>4</v>
      </c>
      <c r="W3824" s="3">
        <v>0.75</v>
      </c>
      <c r="X3824" s="3">
        <v>41.25</v>
      </c>
      <c r="Y3824" s="8">
        <v>7</v>
      </c>
    </row>
    <row r="3825" spans="3:25" x14ac:dyDescent="0.2">
      <c r="C3825" s="87"/>
      <c r="D3825" s="89"/>
      <c r="E3825" s="1" t="s">
        <v>24</v>
      </c>
      <c r="F3825" s="2"/>
      <c r="G3825" s="60">
        <v>539</v>
      </c>
      <c r="H3825" s="72" t="str">
        <f t="shared" si="64"/>
        <v xml:space="preserve"> </v>
      </c>
      <c r="I3825" s="11">
        <v>16.883116883117001</v>
      </c>
      <c r="J3825" s="3">
        <v>15.769944341373</v>
      </c>
      <c r="K3825" s="3">
        <v>6.8645640074210004</v>
      </c>
      <c r="L3825" s="3">
        <v>7.0500927643780003</v>
      </c>
      <c r="M3825" s="3">
        <v>3.1539888682749999</v>
      </c>
      <c r="N3825" s="3">
        <v>9.4619666048239992</v>
      </c>
      <c r="O3825" s="3">
        <v>12.615955473097999</v>
      </c>
      <c r="P3825" s="3">
        <v>6.8645640074210004</v>
      </c>
      <c r="Q3825" s="3">
        <v>14.285714285714</v>
      </c>
      <c r="R3825" s="3">
        <v>15.398886827458</v>
      </c>
      <c r="S3825" s="3">
        <v>6.8645640074210004</v>
      </c>
      <c r="T3825" s="3">
        <v>17.625231910945999</v>
      </c>
      <c r="U3825" s="3">
        <v>4.0816326530609999</v>
      </c>
      <c r="V3825" s="3">
        <v>8.3487940630799997</v>
      </c>
      <c r="W3825" s="3">
        <v>1.6697588126159999</v>
      </c>
      <c r="X3825" s="3">
        <v>30.426716141002</v>
      </c>
      <c r="Y3825" s="8">
        <v>6.6790352504639996</v>
      </c>
    </row>
    <row r="3826" spans="3:25" x14ac:dyDescent="0.2">
      <c r="C3826" s="87"/>
      <c r="D3826" s="89"/>
      <c r="E3826" s="1" t="s">
        <v>25</v>
      </c>
      <c r="F3826" s="2"/>
      <c r="G3826" s="60">
        <v>2049</v>
      </c>
      <c r="H3826" s="72" t="str">
        <f t="shared" si="64"/>
        <v xml:space="preserve"> </v>
      </c>
      <c r="I3826" s="11">
        <v>22.352367008297001</v>
      </c>
      <c r="J3826" s="3">
        <v>8.3455344070279995</v>
      </c>
      <c r="K3826" s="3">
        <v>5.1244509516840004</v>
      </c>
      <c r="L3826" s="3">
        <v>6.7837969741339998</v>
      </c>
      <c r="M3826" s="3">
        <v>2.8794533918980001</v>
      </c>
      <c r="N3826" s="3">
        <v>7.1742313323570004</v>
      </c>
      <c r="O3826" s="3">
        <v>8.5895558809180006</v>
      </c>
      <c r="P3826" s="3">
        <v>5.6124938994629998</v>
      </c>
      <c r="Q3826" s="3">
        <v>9.2728160078090003</v>
      </c>
      <c r="R3826" s="3">
        <v>6.3933626159100001</v>
      </c>
      <c r="S3826" s="3">
        <v>4.4899951195709997</v>
      </c>
      <c r="T3826" s="3">
        <v>12.493899463152999</v>
      </c>
      <c r="U3826" s="3">
        <v>2.5866276232310002</v>
      </c>
      <c r="V3826" s="3">
        <v>4.4411908247929999</v>
      </c>
      <c r="W3826" s="3">
        <v>1.171303074671</v>
      </c>
      <c r="X3826" s="3">
        <v>40.849194729136002</v>
      </c>
      <c r="Y3826" s="8">
        <v>5.3684724255729996</v>
      </c>
    </row>
    <row r="3827" spans="3:25" x14ac:dyDescent="0.2">
      <c r="C3827" s="87"/>
      <c r="D3827" s="89"/>
      <c r="E3827" s="1" t="s">
        <v>26</v>
      </c>
      <c r="F3827" s="2"/>
      <c r="G3827" s="60">
        <v>939</v>
      </c>
      <c r="H3827" s="72" t="str">
        <f t="shared" si="64"/>
        <v xml:space="preserve"> </v>
      </c>
      <c r="I3827" s="11">
        <v>19.595314164004002</v>
      </c>
      <c r="J3827" s="3">
        <v>11.821086261981</v>
      </c>
      <c r="K3827" s="3">
        <v>5.9637912673060001</v>
      </c>
      <c r="L3827" s="3">
        <v>6.7092651757189996</v>
      </c>
      <c r="M3827" s="3">
        <v>2.981895633653</v>
      </c>
      <c r="N3827" s="3">
        <v>7.7742279020230001</v>
      </c>
      <c r="O3827" s="3">
        <v>11.288604898829</v>
      </c>
      <c r="P3827" s="3">
        <v>6.4962726304579999</v>
      </c>
      <c r="Q3827" s="3">
        <v>12.353567625133</v>
      </c>
      <c r="R3827" s="3">
        <v>11.395101171459</v>
      </c>
      <c r="S3827" s="3">
        <v>5.2183173588920004</v>
      </c>
      <c r="T3827" s="3">
        <v>14.909478168264</v>
      </c>
      <c r="U3827" s="3">
        <v>2.981895633653</v>
      </c>
      <c r="V3827" s="3">
        <v>6.4962726304579999</v>
      </c>
      <c r="W3827" s="3">
        <v>1.277955271565</v>
      </c>
      <c r="X3827" s="3">
        <v>35.037273695421</v>
      </c>
      <c r="Y3827" s="8">
        <v>6.8157614483489999</v>
      </c>
    </row>
    <row r="3828" spans="3:25" x14ac:dyDescent="0.2">
      <c r="C3828" s="87"/>
      <c r="D3828" s="88" t="s">
        <v>14</v>
      </c>
      <c r="E3828" s="6" t="s">
        <v>20</v>
      </c>
      <c r="F3828" s="5"/>
      <c r="G3828" s="59">
        <v>204</v>
      </c>
      <c r="H3828" s="71" t="str">
        <f t="shared" si="64"/>
        <v xml:space="preserve"> </v>
      </c>
      <c r="I3828" s="12">
        <v>32.843137254901997</v>
      </c>
      <c r="J3828" s="4">
        <v>4.9019607843140003</v>
      </c>
      <c r="K3828" s="4">
        <v>6.3725490196079999</v>
      </c>
      <c r="L3828" s="4">
        <v>10.78431372549</v>
      </c>
      <c r="M3828" s="4">
        <v>4.9019607843140003</v>
      </c>
      <c r="N3828" s="4">
        <v>11.274509803921999</v>
      </c>
      <c r="O3828" s="4">
        <v>4.4117647058819998</v>
      </c>
      <c r="P3828" s="4">
        <v>3.4313725490200002</v>
      </c>
      <c r="Q3828" s="4">
        <v>4.4117647058819998</v>
      </c>
      <c r="R3828" s="4">
        <v>1.9607843137250001</v>
      </c>
      <c r="S3828" s="4">
        <v>1.4705882352940001</v>
      </c>
      <c r="T3828" s="4">
        <v>2.4509803921570001</v>
      </c>
      <c r="U3828" s="4">
        <v>1.9607843137250001</v>
      </c>
      <c r="V3828" s="4">
        <v>2.4509803921570001</v>
      </c>
      <c r="W3828" s="4">
        <v>0.98039215686299996</v>
      </c>
      <c r="X3828" s="4">
        <v>49.509803921569002</v>
      </c>
      <c r="Y3828" s="13">
        <v>1.4705882352940001</v>
      </c>
    </row>
    <row r="3829" spans="3:25" x14ac:dyDescent="0.2">
      <c r="C3829" s="87"/>
      <c r="D3829" s="89"/>
      <c r="E3829" s="1" t="s">
        <v>21</v>
      </c>
      <c r="F3829" s="2"/>
      <c r="G3829" s="60">
        <v>254</v>
      </c>
      <c r="H3829" s="72" t="str">
        <f t="shared" si="64"/>
        <v xml:space="preserve"> </v>
      </c>
      <c r="I3829" s="11">
        <v>25.196850393700998</v>
      </c>
      <c r="J3829" s="3">
        <v>6.299212598425</v>
      </c>
      <c r="K3829" s="3">
        <v>5.9055118110239997</v>
      </c>
      <c r="L3829" s="3">
        <v>7.8740157480309998</v>
      </c>
      <c r="M3829" s="3">
        <v>3.543307086614</v>
      </c>
      <c r="N3829" s="3">
        <v>7.0866141732279999</v>
      </c>
      <c r="O3829" s="3">
        <v>8.2677165354329993</v>
      </c>
      <c r="P3829" s="3">
        <v>6.6929133858269996</v>
      </c>
      <c r="Q3829" s="3">
        <v>4.7244094488190003</v>
      </c>
      <c r="R3829" s="3">
        <v>1.574803149606</v>
      </c>
      <c r="S3829" s="3">
        <v>4.3307086614169998</v>
      </c>
      <c r="T3829" s="3">
        <v>2.7559055118110001</v>
      </c>
      <c r="U3829" s="3">
        <v>3.1496062992130001</v>
      </c>
      <c r="V3829" s="3">
        <v>0.39370078740199999</v>
      </c>
      <c r="W3829" s="3">
        <v>0.78740157480299999</v>
      </c>
      <c r="X3829" s="3">
        <v>51.968503937008002</v>
      </c>
      <c r="Y3829" s="8">
        <v>1.1811023622050001</v>
      </c>
    </row>
    <row r="3830" spans="3:25" x14ac:dyDescent="0.2">
      <c r="C3830" s="87"/>
      <c r="D3830" s="89"/>
      <c r="E3830" s="1" t="s">
        <v>22</v>
      </c>
      <c r="F3830" s="2"/>
      <c r="G3830" s="60">
        <v>311</v>
      </c>
      <c r="H3830" s="72" t="str">
        <f t="shared" si="64"/>
        <v xml:space="preserve"> </v>
      </c>
      <c r="I3830" s="11">
        <v>20.257234726688001</v>
      </c>
      <c r="J3830" s="3">
        <v>7.3954983922829998</v>
      </c>
      <c r="K3830" s="3">
        <v>3.5369774919610002</v>
      </c>
      <c r="L3830" s="3">
        <v>6.1093247588419999</v>
      </c>
      <c r="M3830" s="3">
        <v>2.250803858521</v>
      </c>
      <c r="N3830" s="3">
        <v>7.7170418006429999</v>
      </c>
      <c r="O3830" s="3">
        <v>9.9678456591640003</v>
      </c>
      <c r="P3830" s="3">
        <v>5.1446945337620003</v>
      </c>
      <c r="Q3830" s="3">
        <v>5.1446945337620003</v>
      </c>
      <c r="R3830" s="3">
        <v>1.6077170418010001</v>
      </c>
      <c r="S3830" s="3">
        <v>2.8938906752409999</v>
      </c>
      <c r="T3830" s="3">
        <v>6.7524115755630003</v>
      </c>
      <c r="U3830" s="3">
        <v>4.1800643086819997</v>
      </c>
      <c r="V3830" s="3">
        <v>2.5723472668810001</v>
      </c>
      <c r="W3830" s="3">
        <v>0.96463022507999996</v>
      </c>
      <c r="X3830" s="3">
        <v>49.51768488746</v>
      </c>
      <c r="Y3830" s="8">
        <v>4.1800643086819997</v>
      </c>
    </row>
    <row r="3831" spans="3:25" x14ac:dyDescent="0.2">
      <c r="C3831" s="87"/>
      <c r="D3831" s="89"/>
      <c r="E3831" s="1" t="s">
        <v>23</v>
      </c>
      <c r="F3831" s="2"/>
      <c r="G3831" s="60">
        <v>202</v>
      </c>
      <c r="H3831" s="72" t="str">
        <f t="shared" si="64"/>
        <v xml:space="preserve"> </v>
      </c>
      <c r="I3831" s="11">
        <v>22.277227722772</v>
      </c>
      <c r="J3831" s="3">
        <v>6.9306930693069999</v>
      </c>
      <c r="K3831" s="3">
        <v>6.4356435643559999</v>
      </c>
      <c r="L3831" s="3">
        <v>6.4356435643559999</v>
      </c>
      <c r="M3831" s="3">
        <v>1.9801980198019999</v>
      </c>
      <c r="N3831" s="3">
        <v>5.4455445544550001</v>
      </c>
      <c r="O3831" s="3">
        <v>10.891089108911</v>
      </c>
      <c r="P3831" s="3">
        <v>6.4356435643559999</v>
      </c>
      <c r="Q3831" s="3">
        <v>7.4257425742569998</v>
      </c>
      <c r="R3831" s="3">
        <v>4.4554455445540002</v>
      </c>
      <c r="S3831" s="3">
        <v>2.970297029703</v>
      </c>
      <c r="T3831" s="3">
        <v>6.9306930693069999</v>
      </c>
      <c r="U3831" s="3">
        <v>1.485148514851</v>
      </c>
      <c r="V3831" s="3">
        <v>2.970297029703</v>
      </c>
      <c r="W3831" s="3">
        <v>1.485148514851</v>
      </c>
      <c r="X3831" s="3">
        <v>46.039603960396001</v>
      </c>
      <c r="Y3831" s="8">
        <v>4.4554455445540002</v>
      </c>
    </row>
    <row r="3832" spans="3:25" x14ac:dyDescent="0.2">
      <c r="C3832" s="87"/>
      <c r="D3832" s="89"/>
      <c r="E3832" s="1" t="s">
        <v>24</v>
      </c>
      <c r="F3832" s="2"/>
      <c r="G3832" s="60">
        <v>217</v>
      </c>
      <c r="H3832" s="72" t="str">
        <f t="shared" si="64"/>
        <v xml:space="preserve"> </v>
      </c>
      <c r="I3832" s="11">
        <v>13.364055299539</v>
      </c>
      <c r="J3832" s="3">
        <v>11.520737327189</v>
      </c>
      <c r="K3832" s="3">
        <v>7.8341013824879999</v>
      </c>
      <c r="L3832" s="3">
        <v>6.4516129032259997</v>
      </c>
      <c r="M3832" s="3">
        <v>2.3041474654380001</v>
      </c>
      <c r="N3832" s="3">
        <v>6.9124423963129997</v>
      </c>
      <c r="O3832" s="3">
        <v>12.442396313364</v>
      </c>
      <c r="P3832" s="3">
        <v>5.5299539170510004</v>
      </c>
      <c r="Q3832" s="3">
        <v>11.520737327189</v>
      </c>
      <c r="R3832" s="3">
        <v>10.138248847926</v>
      </c>
      <c r="S3832" s="3">
        <v>5.9907834101380004</v>
      </c>
      <c r="T3832" s="3">
        <v>9.2165898617510003</v>
      </c>
      <c r="U3832" s="3">
        <v>2.3041474654380001</v>
      </c>
      <c r="V3832" s="3">
        <v>5.9907834101380004</v>
      </c>
      <c r="W3832" s="3">
        <v>1.8433179723499999</v>
      </c>
      <c r="X3832" s="3">
        <v>36.866359447005003</v>
      </c>
      <c r="Y3832" s="8">
        <v>8.2949308755760001</v>
      </c>
    </row>
    <row r="3833" spans="3:25" x14ac:dyDescent="0.2">
      <c r="C3833" s="87"/>
      <c r="D3833" s="89"/>
      <c r="E3833" s="1" t="s">
        <v>25</v>
      </c>
      <c r="F3833" s="2"/>
      <c r="G3833" s="60">
        <v>984</v>
      </c>
      <c r="H3833" s="72" t="str">
        <f t="shared" si="64"/>
        <v xml:space="preserve"> </v>
      </c>
      <c r="I3833" s="11">
        <v>20.426829268293002</v>
      </c>
      <c r="J3833" s="3">
        <v>7.9268292682929999</v>
      </c>
      <c r="K3833" s="3">
        <v>5.6910569105690003</v>
      </c>
      <c r="L3833" s="3">
        <v>6.7073170731709997</v>
      </c>
      <c r="M3833" s="3">
        <v>2.5406504065040001</v>
      </c>
      <c r="N3833" s="3">
        <v>6.9105691056909997</v>
      </c>
      <c r="O3833" s="3">
        <v>10.264227642275999</v>
      </c>
      <c r="P3833" s="3">
        <v>5.8943089430890003</v>
      </c>
      <c r="Q3833" s="3">
        <v>6.9105691056909997</v>
      </c>
      <c r="R3833" s="3">
        <v>4.065040650407</v>
      </c>
      <c r="S3833" s="3">
        <v>3.9634146341459999</v>
      </c>
      <c r="T3833" s="3">
        <v>6.3008130081299996</v>
      </c>
      <c r="U3833" s="3">
        <v>2.9471544715450002</v>
      </c>
      <c r="V3833" s="3">
        <v>2.8455284552850002</v>
      </c>
      <c r="W3833" s="3">
        <v>1.219512195122</v>
      </c>
      <c r="X3833" s="3">
        <v>46.646341463414998</v>
      </c>
      <c r="Y3833" s="8">
        <v>4.369918699187</v>
      </c>
    </row>
    <row r="3834" spans="3:25" x14ac:dyDescent="0.2">
      <c r="C3834" s="87"/>
      <c r="D3834" s="89"/>
      <c r="E3834" s="1" t="s">
        <v>26</v>
      </c>
      <c r="F3834" s="2"/>
      <c r="G3834" s="60">
        <v>419</v>
      </c>
      <c r="H3834" s="72" t="str">
        <f t="shared" si="64"/>
        <v xml:space="preserve"> </v>
      </c>
      <c r="I3834" s="11">
        <v>17.661097852028998</v>
      </c>
      <c r="J3834" s="3">
        <v>9.3078758949879994</v>
      </c>
      <c r="K3834" s="3">
        <v>7.1599045346060004</v>
      </c>
      <c r="L3834" s="3">
        <v>6.4439140811459996</v>
      </c>
      <c r="M3834" s="3">
        <v>2.1479713603819999</v>
      </c>
      <c r="N3834" s="3">
        <v>6.2052505966589999</v>
      </c>
      <c r="O3834" s="3">
        <v>11.694510739857</v>
      </c>
      <c r="P3834" s="3">
        <v>5.9665871121720002</v>
      </c>
      <c r="Q3834" s="3">
        <v>9.546539379475</v>
      </c>
      <c r="R3834" s="3">
        <v>7.3985680190930001</v>
      </c>
      <c r="S3834" s="3">
        <v>4.5346062052510003</v>
      </c>
      <c r="T3834" s="3">
        <v>8.1145584725540001</v>
      </c>
      <c r="U3834" s="3">
        <v>1.909307875895</v>
      </c>
      <c r="V3834" s="3">
        <v>4.5346062052510003</v>
      </c>
      <c r="W3834" s="3">
        <v>1.670644391408</v>
      </c>
      <c r="X3834" s="3">
        <v>41.288782816229002</v>
      </c>
      <c r="Y3834" s="8">
        <v>6.4439140811459996</v>
      </c>
    </row>
    <row r="3835" spans="3:25" x14ac:dyDescent="0.2">
      <c r="C3835" s="87"/>
      <c r="D3835" s="88" t="s">
        <v>15</v>
      </c>
      <c r="E3835" s="6" t="s">
        <v>20</v>
      </c>
      <c r="F3835" s="5"/>
      <c r="G3835" s="59">
        <v>182</v>
      </c>
      <c r="H3835" s="71" t="str">
        <f t="shared" si="64"/>
        <v xml:space="preserve"> </v>
      </c>
      <c r="I3835" s="12">
        <v>30.769230769231001</v>
      </c>
      <c r="J3835" s="4">
        <v>0.54945054945100003</v>
      </c>
      <c r="K3835" s="4">
        <v>3.2967032967029999</v>
      </c>
      <c r="L3835" s="4">
        <v>10.989010989011</v>
      </c>
      <c r="M3835" s="4">
        <v>1.648351648352</v>
      </c>
      <c r="N3835" s="4">
        <v>6.0439560439560003</v>
      </c>
      <c r="O3835" s="4">
        <v>3.2967032967029999</v>
      </c>
      <c r="P3835" s="4">
        <v>4.3956043956039998</v>
      </c>
      <c r="Q3835" s="4">
        <v>3.2967032967029999</v>
      </c>
      <c r="R3835" s="4">
        <v>0.54945054945100003</v>
      </c>
      <c r="S3835" s="4">
        <v>2.7472527472529999</v>
      </c>
      <c r="T3835" s="4">
        <v>6.0439560439560003</v>
      </c>
      <c r="U3835" s="4">
        <v>0.54945054945100003</v>
      </c>
      <c r="V3835" s="4">
        <v>1.098901098901</v>
      </c>
      <c r="W3835" s="4">
        <v>0.54945054945100003</v>
      </c>
      <c r="X3835" s="4">
        <v>48.901098901098997</v>
      </c>
      <c r="Y3835" s="13">
        <v>2.1978021978019999</v>
      </c>
    </row>
    <row r="3836" spans="3:25" x14ac:dyDescent="0.2">
      <c r="C3836" s="87"/>
      <c r="D3836" s="89"/>
      <c r="E3836" s="1" t="s">
        <v>21</v>
      </c>
      <c r="F3836" s="2"/>
      <c r="G3836" s="60">
        <v>230</v>
      </c>
      <c r="H3836" s="72" t="str">
        <f t="shared" si="64"/>
        <v xml:space="preserve"> </v>
      </c>
      <c r="I3836" s="11">
        <v>30.434782608696</v>
      </c>
      <c r="J3836" s="3">
        <v>4.7826086956519998</v>
      </c>
      <c r="K3836" s="3">
        <v>3.0434782608700002</v>
      </c>
      <c r="L3836" s="3">
        <v>6.5217391304349999</v>
      </c>
      <c r="M3836" s="3">
        <v>2.1739130434780001</v>
      </c>
      <c r="N3836" s="3">
        <v>4.3478260869570002</v>
      </c>
      <c r="O3836" s="3">
        <v>3.0434782608700002</v>
      </c>
      <c r="P3836" s="3">
        <v>3.4782608695650001</v>
      </c>
      <c r="Q3836" s="3">
        <v>6.5217391304349999</v>
      </c>
      <c r="R3836" s="3">
        <v>3.9130434782610002</v>
      </c>
      <c r="S3836" s="3">
        <v>2.6086956521740001</v>
      </c>
      <c r="T3836" s="3">
        <v>12.173913043478001</v>
      </c>
      <c r="U3836" s="3">
        <v>0.86956521739100001</v>
      </c>
      <c r="V3836" s="3">
        <v>1.3043478260870001</v>
      </c>
      <c r="W3836" s="3">
        <v>1.7391304347829999</v>
      </c>
      <c r="X3836" s="3">
        <v>42.608695652173999</v>
      </c>
      <c r="Y3836" s="8">
        <v>4.3478260869570002</v>
      </c>
    </row>
    <row r="3837" spans="3:25" x14ac:dyDescent="0.2">
      <c r="C3837" s="87"/>
      <c r="D3837" s="89"/>
      <c r="E3837" s="1" t="s">
        <v>22</v>
      </c>
      <c r="F3837" s="2"/>
      <c r="G3837" s="60">
        <v>315</v>
      </c>
      <c r="H3837" s="72" t="str">
        <f t="shared" si="64"/>
        <v xml:space="preserve"> </v>
      </c>
      <c r="I3837" s="11">
        <v>24.444444444443999</v>
      </c>
      <c r="J3837" s="3">
        <v>3.1746031746029999</v>
      </c>
      <c r="K3837" s="3">
        <v>5.079365079365</v>
      </c>
      <c r="L3837" s="3">
        <v>6.9841269841270002</v>
      </c>
      <c r="M3837" s="3">
        <v>3.1746031746029999</v>
      </c>
      <c r="N3837" s="3">
        <v>6.9841269841270002</v>
      </c>
      <c r="O3837" s="3">
        <v>3.492063492063</v>
      </c>
      <c r="P3837" s="3">
        <v>4.1269841269840004</v>
      </c>
      <c r="Q3837" s="3">
        <v>9.8412698412699999</v>
      </c>
      <c r="R3837" s="3">
        <v>1.9047619047619999</v>
      </c>
      <c r="S3837" s="3">
        <v>5.3968253968250002</v>
      </c>
      <c r="T3837" s="3">
        <v>19.047619047619001</v>
      </c>
      <c r="U3837" s="3">
        <v>0.63492063492100004</v>
      </c>
      <c r="V3837" s="3">
        <v>5.7142857142860004</v>
      </c>
      <c r="W3837" s="3">
        <v>0.95238095238099996</v>
      </c>
      <c r="X3837" s="3">
        <v>39.365079365078998</v>
      </c>
      <c r="Y3837" s="8">
        <v>6.3492063492059998</v>
      </c>
    </row>
    <row r="3838" spans="3:25" x14ac:dyDescent="0.2">
      <c r="C3838" s="87"/>
      <c r="D3838" s="89"/>
      <c r="E3838" s="1" t="s">
        <v>23</v>
      </c>
      <c r="F3838" s="2"/>
      <c r="G3838" s="60">
        <v>198</v>
      </c>
      <c r="H3838" s="72" t="str">
        <f t="shared" si="64"/>
        <v xml:space="preserve"> </v>
      </c>
      <c r="I3838" s="11">
        <v>24.242424242424001</v>
      </c>
      <c r="J3838" s="3">
        <v>6.0606060606060002</v>
      </c>
      <c r="K3838" s="3">
        <v>3.0303030303030001</v>
      </c>
      <c r="L3838" s="3">
        <v>6.0606060606060002</v>
      </c>
      <c r="M3838" s="3">
        <v>3.535353535354</v>
      </c>
      <c r="N3838" s="3">
        <v>5.5555555555560003</v>
      </c>
      <c r="O3838" s="3">
        <v>8.0808080808079996</v>
      </c>
      <c r="P3838" s="3">
        <v>5.5555555555560003</v>
      </c>
      <c r="Q3838" s="3">
        <v>12.121212121212</v>
      </c>
      <c r="R3838" s="3">
        <v>7.5757575757579998</v>
      </c>
      <c r="S3838" s="3">
        <v>3.0303030303030001</v>
      </c>
      <c r="T3838" s="3">
        <v>15.656565656566</v>
      </c>
      <c r="U3838" s="3">
        <v>1.5151515151520001</v>
      </c>
      <c r="V3838" s="3">
        <v>5.0505050505050004</v>
      </c>
      <c r="W3838" s="7">
        <v>0</v>
      </c>
      <c r="X3838" s="3">
        <v>36.363636363635997</v>
      </c>
      <c r="Y3838" s="8">
        <v>9.5959595959600001</v>
      </c>
    </row>
    <row r="3839" spans="3:25" x14ac:dyDescent="0.2">
      <c r="C3839" s="87"/>
      <c r="D3839" s="89"/>
      <c r="E3839" s="1" t="s">
        <v>24</v>
      </c>
      <c r="F3839" s="2"/>
      <c r="G3839" s="60">
        <v>322</v>
      </c>
      <c r="H3839" s="72" t="str">
        <f t="shared" si="64"/>
        <v xml:space="preserve"> </v>
      </c>
      <c r="I3839" s="11">
        <v>19.254658385092998</v>
      </c>
      <c r="J3839" s="3">
        <v>18.633540372671</v>
      </c>
      <c r="K3839" s="3">
        <v>6.2111801242239997</v>
      </c>
      <c r="L3839" s="3">
        <v>7.4534161490680004</v>
      </c>
      <c r="M3839" s="3">
        <v>3.7267080745340002</v>
      </c>
      <c r="N3839" s="3">
        <v>11.180124223602</v>
      </c>
      <c r="O3839" s="3">
        <v>12.732919254658</v>
      </c>
      <c r="P3839" s="3">
        <v>7.7639751552799998</v>
      </c>
      <c r="Q3839" s="3">
        <v>16.149068322981002</v>
      </c>
      <c r="R3839" s="3">
        <v>18.944099378882001</v>
      </c>
      <c r="S3839" s="3">
        <v>7.4534161490680004</v>
      </c>
      <c r="T3839" s="3">
        <v>23.291925465839</v>
      </c>
      <c r="U3839" s="3">
        <v>5.2795031055899999</v>
      </c>
      <c r="V3839" s="3">
        <v>9.9378881987579994</v>
      </c>
      <c r="W3839" s="3">
        <v>1.5527950310559999</v>
      </c>
      <c r="X3839" s="3">
        <v>26.086956521739001</v>
      </c>
      <c r="Y3839" s="8">
        <v>5.5900621118010001</v>
      </c>
    </row>
    <row r="3840" spans="3:25" x14ac:dyDescent="0.2">
      <c r="C3840" s="87"/>
      <c r="D3840" s="89"/>
      <c r="E3840" s="1" t="s">
        <v>25</v>
      </c>
      <c r="F3840" s="2"/>
      <c r="G3840" s="60">
        <v>1065</v>
      </c>
      <c r="H3840" s="72" t="str">
        <f t="shared" si="64"/>
        <v xml:space="preserve"> </v>
      </c>
      <c r="I3840" s="11">
        <v>24.131455399061</v>
      </c>
      <c r="J3840" s="3">
        <v>8.7323943661969992</v>
      </c>
      <c r="K3840" s="3">
        <v>4.6009389671359999</v>
      </c>
      <c r="L3840" s="3">
        <v>6.854460093897</v>
      </c>
      <c r="M3840" s="3">
        <v>3.1924882629110001</v>
      </c>
      <c r="N3840" s="3">
        <v>7.4178403755869997</v>
      </c>
      <c r="O3840" s="3">
        <v>7.0422535211269999</v>
      </c>
      <c r="P3840" s="3">
        <v>5.3521126760559996</v>
      </c>
      <c r="Q3840" s="3">
        <v>11.455399061033001</v>
      </c>
      <c r="R3840" s="3">
        <v>8.5446009389669992</v>
      </c>
      <c r="S3840" s="3">
        <v>4.9765258215959998</v>
      </c>
      <c r="T3840" s="3">
        <v>18.215962441315</v>
      </c>
      <c r="U3840" s="3">
        <v>2.253521126761</v>
      </c>
      <c r="V3840" s="3">
        <v>5.9154929577460003</v>
      </c>
      <c r="W3840" s="3">
        <v>1.12676056338</v>
      </c>
      <c r="X3840" s="3">
        <v>35.492957746479</v>
      </c>
      <c r="Y3840" s="8">
        <v>6.2910798122070002</v>
      </c>
    </row>
    <row r="3841" spans="3:25" x14ac:dyDescent="0.2">
      <c r="C3841" s="87"/>
      <c r="D3841" s="89"/>
      <c r="E3841" s="1" t="s">
        <v>26</v>
      </c>
      <c r="F3841" s="2"/>
      <c r="G3841" s="60">
        <v>520</v>
      </c>
      <c r="H3841" s="72" t="str">
        <f t="shared" si="64"/>
        <v xml:space="preserve"> </v>
      </c>
      <c r="I3841" s="11">
        <v>21.153846153846001</v>
      </c>
      <c r="J3841" s="3">
        <v>13.846153846153999</v>
      </c>
      <c r="K3841" s="3">
        <v>5</v>
      </c>
      <c r="L3841" s="3">
        <v>6.9230769230769997</v>
      </c>
      <c r="M3841" s="3">
        <v>3.6538461538460001</v>
      </c>
      <c r="N3841" s="3">
        <v>9.0384615384620002</v>
      </c>
      <c r="O3841" s="3">
        <v>10.961538461538</v>
      </c>
      <c r="P3841" s="3">
        <v>6.9230769230769997</v>
      </c>
      <c r="Q3841" s="3">
        <v>14.615384615385</v>
      </c>
      <c r="R3841" s="3">
        <v>14.615384615385</v>
      </c>
      <c r="S3841" s="3">
        <v>5.7692307692310001</v>
      </c>
      <c r="T3841" s="3">
        <v>20.384615384615</v>
      </c>
      <c r="U3841" s="3">
        <v>3.8461538461539999</v>
      </c>
      <c r="V3841" s="3">
        <v>8.0769230769230003</v>
      </c>
      <c r="W3841" s="3">
        <v>0.96153846153800004</v>
      </c>
      <c r="X3841" s="3">
        <v>30</v>
      </c>
      <c r="Y3841" s="8">
        <v>7.1153846153850004</v>
      </c>
    </row>
    <row r="3842" spans="3:25" x14ac:dyDescent="0.2">
      <c r="C3842" s="88" t="s">
        <v>27</v>
      </c>
      <c r="D3842" s="88" t="s">
        <v>19</v>
      </c>
      <c r="E3842" s="6" t="s">
        <v>28</v>
      </c>
      <c r="F3842" s="5"/>
      <c r="G3842" s="59">
        <v>147</v>
      </c>
      <c r="H3842" s="71" t="str">
        <f t="shared" si="64"/>
        <v xml:space="preserve"> </v>
      </c>
      <c r="I3842" s="12">
        <v>51.020408163265003</v>
      </c>
      <c r="J3842" s="4">
        <v>17.006802721088</v>
      </c>
      <c r="K3842" s="4">
        <v>2.040816326531</v>
      </c>
      <c r="L3842" s="4">
        <v>1.360544217687</v>
      </c>
      <c r="M3842" s="4">
        <v>8.8435374149660007</v>
      </c>
      <c r="N3842" s="4">
        <v>14.285714285714</v>
      </c>
      <c r="O3842" s="4">
        <v>13.605442176871</v>
      </c>
      <c r="P3842" s="4">
        <v>10.884353741497</v>
      </c>
      <c r="Q3842" s="4">
        <v>8.8435374149660007</v>
      </c>
      <c r="R3842" s="4">
        <v>7.4829931972789998</v>
      </c>
      <c r="S3842" s="4">
        <v>5.4421768707479998</v>
      </c>
      <c r="T3842" s="4">
        <v>7.4829931972789998</v>
      </c>
      <c r="U3842" s="4">
        <v>4.7619047619049999</v>
      </c>
      <c r="V3842" s="4">
        <v>4.7619047619049999</v>
      </c>
      <c r="W3842" s="4">
        <v>2.040816326531</v>
      </c>
      <c r="X3842" s="4">
        <v>23.809523809523998</v>
      </c>
      <c r="Y3842" s="13">
        <v>2.040816326531</v>
      </c>
    </row>
    <row r="3843" spans="3:25" ht="24" x14ac:dyDescent="0.2">
      <c r="C3843" s="87"/>
      <c r="D3843" s="89"/>
      <c r="E3843" s="1" t="s">
        <v>29</v>
      </c>
      <c r="F3843" s="2"/>
      <c r="G3843" s="60">
        <v>1706</v>
      </c>
      <c r="H3843" s="72" t="str">
        <f t="shared" si="64"/>
        <v xml:space="preserve"> </v>
      </c>
      <c r="I3843" s="11">
        <v>19.343493552169001</v>
      </c>
      <c r="J3843" s="3">
        <v>5.5099648300119997</v>
      </c>
      <c r="K3843" s="3">
        <v>5.5685814771400004</v>
      </c>
      <c r="L3843" s="3">
        <v>7.913247362251</v>
      </c>
      <c r="M3843" s="3">
        <v>1.5240328253219999</v>
      </c>
      <c r="N3843" s="3">
        <v>6.5650644783120002</v>
      </c>
      <c r="O3843" s="3">
        <v>5.3341148886280001</v>
      </c>
      <c r="P3843" s="3">
        <v>4.103165298945</v>
      </c>
      <c r="Q3843" s="3">
        <v>7.2098475967170002</v>
      </c>
      <c r="R3843" s="3">
        <v>3.810082063306</v>
      </c>
      <c r="S3843" s="3">
        <v>3.810082063306</v>
      </c>
      <c r="T3843" s="3">
        <v>9.9648300117230004</v>
      </c>
      <c r="U3843" s="3">
        <v>2.227432590856</v>
      </c>
      <c r="V3843" s="3">
        <v>3.0480656506449999</v>
      </c>
      <c r="W3843" s="3">
        <v>0.879249706917</v>
      </c>
      <c r="X3843" s="3">
        <v>48.065650644782998</v>
      </c>
      <c r="Y3843" s="8">
        <v>4.5134818288389997</v>
      </c>
    </row>
    <row r="3844" spans="3:25" ht="24" x14ac:dyDescent="0.2">
      <c r="C3844" s="87"/>
      <c r="D3844" s="89"/>
      <c r="E3844" s="1" t="s">
        <v>30</v>
      </c>
      <c r="F3844" s="2"/>
      <c r="G3844" s="60">
        <v>137</v>
      </c>
      <c r="H3844" s="72" t="str">
        <f t="shared" si="64"/>
        <v xml:space="preserve"> </v>
      </c>
      <c r="I3844" s="11">
        <v>42.335766423358002</v>
      </c>
      <c r="J3844" s="3">
        <v>5.1094890510950002</v>
      </c>
      <c r="K3844" s="3">
        <v>4.3795620437959997</v>
      </c>
      <c r="L3844" s="3">
        <v>8.0291970802920005</v>
      </c>
      <c r="M3844" s="3">
        <v>6.5693430656930003</v>
      </c>
      <c r="N3844" s="3">
        <v>10.21897810219</v>
      </c>
      <c r="O3844" s="3">
        <v>16.788321167883002</v>
      </c>
      <c r="P3844" s="3">
        <v>8.7591240875909993</v>
      </c>
      <c r="Q3844" s="3">
        <v>8.0291970802920005</v>
      </c>
      <c r="R3844" s="3">
        <v>5.1094890510950002</v>
      </c>
      <c r="S3844" s="3">
        <v>4.3795620437959997</v>
      </c>
      <c r="T3844" s="3">
        <v>10.948905109489001</v>
      </c>
      <c r="U3844" s="3">
        <v>0.72992700729899995</v>
      </c>
      <c r="V3844" s="3">
        <v>7.299270072993</v>
      </c>
      <c r="W3844" s="3">
        <v>0.72992700729899995</v>
      </c>
      <c r="X3844" s="3">
        <v>31.386861313869002</v>
      </c>
      <c r="Y3844" s="8">
        <v>5.1094890510950002</v>
      </c>
    </row>
    <row r="3845" spans="3:25" ht="24" x14ac:dyDescent="0.2">
      <c r="C3845" s="87"/>
      <c r="D3845" s="89"/>
      <c r="E3845" s="1" t="s">
        <v>31</v>
      </c>
      <c r="F3845" s="2"/>
      <c r="G3845" s="60">
        <v>440</v>
      </c>
      <c r="H3845" s="72" t="str">
        <f t="shared" si="64"/>
        <v xml:space="preserve"> </v>
      </c>
      <c r="I3845" s="11">
        <v>26.136363636363999</v>
      </c>
      <c r="J3845" s="3">
        <v>12.727272727273</v>
      </c>
      <c r="K3845" s="3">
        <v>4.5454545454549997</v>
      </c>
      <c r="L3845" s="3">
        <v>7.2727272727269998</v>
      </c>
      <c r="M3845" s="3">
        <v>5.4545454545450003</v>
      </c>
      <c r="N3845" s="3">
        <v>7.7272727272730002</v>
      </c>
      <c r="O3845" s="3">
        <v>12.727272727273</v>
      </c>
      <c r="P3845" s="3">
        <v>7.0454545454549997</v>
      </c>
      <c r="Q3845" s="3">
        <v>13.181818181818</v>
      </c>
      <c r="R3845" s="3">
        <v>12.045454545455</v>
      </c>
      <c r="S3845" s="3">
        <v>4.7727272727269998</v>
      </c>
      <c r="T3845" s="3">
        <v>17.272727272727</v>
      </c>
      <c r="U3845" s="3">
        <v>2.7272727272730002</v>
      </c>
      <c r="V3845" s="3">
        <v>6.5909090909090002</v>
      </c>
      <c r="W3845" s="3">
        <v>1.818181818182</v>
      </c>
      <c r="X3845" s="3">
        <v>29.318181818182001</v>
      </c>
      <c r="Y3845" s="8">
        <v>6.363636363636</v>
      </c>
    </row>
    <row r="3846" spans="3:25" x14ac:dyDescent="0.2">
      <c r="C3846" s="87"/>
      <c r="D3846" s="89"/>
      <c r="E3846" s="1" t="s">
        <v>32</v>
      </c>
      <c r="F3846" s="2"/>
      <c r="G3846" s="60">
        <v>5</v>
      </c>
      <c r="H3846" s="72" t="str">
        <f t="shared" si="64"/>
        <v>*</v>
      </c>
      <c r="I3846" s="11">
        <v>60</v>
      </c>
      <c r="J3846" s="7">
        <v>0</v>
      </c>
      <c r="K3846" s="7">
        <v>0</v>
      </c>
      <c r="L3846" s="3">
        <v>20</v>
      </c>
      <c r="M3846" s="7">
        <v>0</v>
      </c>
      <c r="N3846" s="7">
        <v>0</v>
      </c>
      <c r="O3846" s="3">
        <v>20</v>
      </c>
      <c r="P3846" s="3">
        <v>20</v>
      </c>
      <c r="Q3846" s="7">
        <v>0</v>
      </c>
      <c r="R3846" s="7">
        <v>0</v>
      </c>
      <c r="S3846" s="7">
        <v>0</v>
      </c>
      <c r="T3846" s="7">
        <v>0</v>
      </c>
      <c r="U3846" s="7">
        <v>0</v>
      </c>
      <c r="V3846" s="7">
        <v>0</v>
      </c>
      <c r="W3846" s="7">
        <v>0</v>
      </c>
      <c r="X3846" s="7">
        <v>0</v>
      </c>
      <c r="Y3846" s="8">
        <v>40</v>
      </c>
    </row>
    <row r="3847" spans="3:25" x14ac:dyDescent="0.2">
      <c r="C3847" s="87"/>
      <c r="D3847" s="88" t="s">
        <v>14</v>
      </c>
      <c r="E3847" s="6" t="s">
        <v>28</v>
      </c>
      <c r="F3847" s="5"/>
      <c r="G3847" s="59">
        <v>95</v>
      </c>
      <c r="H3847" s="71" t="str">
        <f t="shared" si="64"/>
        <v xml:space="preserve"> </v>
      </c>
      <c r="I3847" s="12">
        <v>55.789473684211004</v>
      </c>
      <c r="J3847" s="4">
        <v>20</v>
      </c>
      <c r="K3847" s="4">
        <v>2.1052631578950001</v>
      </c>
      <c r="L3847" s="4">
        <v>2.1052631578950001</v>
      </c>
      <c r="M3847" s="4">
        <v>11.578947368421</v>
      </c>
      <c r="N3847" s="4">
        <v>18.947368421053</v>
      </c>
      <c r="O3847" s="4">
        <v>16.842105263158</v>
      </c>
      <c r="P3847" s="4">
        <v>10.526315789473999</v>
      </c>
      <c r="Q3847" s="4">
        <v>8.4210526315790002</v>
      </c>
      <c r="R3847" s="4">
        <v>7.3684210526319998</v>
      </c>
      <c r="S3847" s="4">
        <v>7.3684210526319998</v>
      </c>
      <c r="T3847" s="4">
        <v>7.3684210526319998</v>
      </c>
      <c r="U3847" s="4">
        <v>6.3157894736840001</v>
      </c>
      <c r="V3847" s="4">
        <v>4.2105263157890001</v>
      </c>
      <c r="W3847" s="4">
        <v>2.1052631578950001</v>
      </c>
      <c r="X3847" s="4">
        <v>20</v>
      </c>
      <c r="Y3847" s="13">
        <v>2.1052631578950001</v>
      </c>
    </row>
    <row r="3848" spans="3:25" ht="24" x14ac:dyDescent="0.2">
      <c r="C3848" s="87"/>
      <c r="D3848" s="89"/>
      <c r="E3848" s="1" t="s">
        <v>29</v>
      </c>
      <c r="F3848" s="2"/>
      <c r="G3848" s="60">
        <v>953</v>
      </c>
      <c r="H3848" s="72" t="str">
        <f t="shared" si="64"/>
        <v xml:space="preserve"> </v>
      </c>
      <c r="I3848" s="11">
        <v>16.894018887723</v>
      </c>
      <c r="J3848" s="3">
        <v>6.2959076600210002</v>
      </c>
      <c r="K3848" s="3">
        <v>6.6107030430220002</v>
      </c>
      <c r="L3848" s="3">
        <v>8.0797481636939992</v>
      </c>
      <c r="M3848" s="3">
        <v>1.4690451206720001</v>
      </c>
      <c r="N3848" s="3">
        <v>6.7156348373560002</v>
      </c>
      <c r="O3848" s="3">
        <v>6.8205666316890001</v>
      </c>
      <c r="P3848" s="3">
        <v>3.98740818468</v>
      </c>
      <c r="Q3848" s="3">
        <v>5.8761804826860002</v>
      </c>
      <c r="R3848" s="3">
        <v>3.2528856243440001</v>
      </c>
      <c r="S3848" s="3">
        <v>2.9380902413430001</v>
      </c>
      <c r="T3848" s="3">
        <v>5.8761804826860002</v>
      </c>
      <c r="U3848" s="3">
        <v>2.7282266526760002</v>
      </c>
      <c r="V3848" s="3">
        <v>1.888772298006</v>
      </c>
      <c r="W3848" s="3">
        <v>1.1542497376709999</v>
      </c>
      <c r="X3848" s="3">
        <v>52.151101783841</v>
      </c>
      <c r="Y3848" s="8">
        <v>3.4627492130120001</v>
      </c>
    </row>
    <row r="3849" spans="3:25" ht="24" x14ac:dyDescent="0.2">
      <c r="C3849" s="87"/>
      <c r="D3849" s="89"/>
      <c r="E3849" s="1" t="s">
        <v>30</v>
      </c>
      <c r="F3849" s="2"/>
      <c r="G3849" s="60">
        <v>60</v>
      </c>
      <c r="H3849" s="72" t="str">
        <f t="shared" si="64"/>
        <v xml:space="preserve"> </v>
      </c>
      <c r="I3849" s="11">
        <v>45</v>
      </c>
      <c r="J3849" s="3">
        <v>8.333333333333</v>
      </c>
      <c r="K3849" s="7">
        <v>0</v>
      </c>
      <c r="L3849" s="3">
        <v>5</v>
      </c>
      <c r="M3849" s="3">
        <v>10</v>
      </c>
      <c r="N3849" s="3">
        <v>10</v>
      </c>
      <c r="O3849" s="3">
        <v>20</v>
      </c>
      <c r="P3849" s="3">
        <v>13.333333333333</v>
      </c>
      <c r="Q3849" s="3">
        <v>10</v>
      </c>
      <c r="R3849" s="3">
        <v>6.666666666667</v>
      </c>
      <c r="S3849" s="3">
        <v>3.333333333333</v>
      </c>
      <c r="T3849" s="3">
        <v>1.666666666667</v>
      </c>
      <c r="U3849" s="7">
        <v>0</v>
      </c>
      <c r="V3849" s="3">
        <v>6.666666666667</v>
      </c>
      <c r="W3849" s="7">
        <v>0</v>
      </c>
      <c r="X3849" s="3">
        <v>33.333333333333002</v>
      </c>
      <c r="Y3849" s="8">
        <v>3.333333333333</v>
      </c>
    </row>
    <row r="3850" spans="3:25" ht="24" x14ac:dyDescent="0.2">
      <c r="C3850" s="87"/>
      <c r="D3850" s="89"/>
      <c r="E3850" s="1" t="s">
        <v>31</v>
      </c>
      <c r="F3850" s="2"/>
      <c r="G3850" s="60">
        <v>77</v>
      </c>
      <c r="H3850" s="72" t="str">
        <f t="shared" si="64"/>
        <v xml:space="preserve"> </v>
      </c>
      <c r="I3850" s="11">
        <v>33.766233766234002</v>
      </c>
      <c r="J3850" s="3">
        <v>5.1948051948050002</v>
      </c>
      <c r="K3850" s="3">
        <v>5.1948051948050002</v>
      </c>
      <c r="L3850" s="3">
        <v>7.792207792208</v>
      </c>
      <c r="M3850" s="3">
        <v>5.1948051948050002</v>
      </c>
      <c r="N3850" s="3">
        <v>3.896103896104</v>
      </c>
      <c r="O3850" s="3">
        <v>20.779220779220999</v>
      </c>
      <c r="P3850" s="3">
        <v>10.38961038961</v>
      </c>
      <c r="Q3850" s="3">
        <v>9.0909090909089993</v>
      </c>
      <c r="R3850" s="3">
        <v>2.5974025974030002</v>
      </c>
      <c r="S3850" s="3">
        <v>6.4935064935059996</v>
      </c>
      <c r="T3850" s="3">
        <v>3.896103896104</v>
      </c>
      <c r="U3850" s="3">
        <v>1.298701298701</v>
      </c>
      <c r="V3850" s="3">
        <v>9.0909090909089993</v>
      </c>
      <c r="W3850" s="3">
        <v>1.298701298701</v>
      </c>
      <c r="X3850" s="3">
        <v>31.168831168831002</v>
      </c>
      <c r="Y3850" s="8">
        <v>9.0909090909089993</v>
      </c>
    </row>
    <row r="3851" spans="3:25" x14ac:dyDescent="0.2">
      <c r="C3851" s="87"/>
      <c r="D3851" s="89"/>
      <c r="E3851" s="1" t="s">
        <v>32</v>
      </c>
      <c r="F3851" s="2"/>
      <c r="G3851" s="60">
        <v>3</v>
      </c>
      <c r="H3851" s="72" t="str">
        <f t="shared" si="64"/>
        <v>*</v>
      </c>
      <c r="I3851" s="11">
        <v>33.333333333333002</v>
      </c>
      <c r="J3851" s="7">
        <v>0</v>
      </c>
      <c r="K3851" s="7">
        <v>0</v>
      </c>
      <c r="L3851" s="7">
        <v>0</v>
      </c>
      <c r="M3851" s="7">
        <v>0</v>
      </c>
      <c r="N3851" s="7">
        <v>0</v>
      </c>
      <c r="O3851" s="3">
        <v>33.333333333333002</v>
      </c>
      <c r="P3851" s="3">
        <v>33.333333333333002</v>
      </c>
      <c r="Q3851" s="7">
        <v>0</v>
      </c>
      <c r="R3851" s="7">
        <v>0</v>
      </c>
      <c r="S3851" s="7">
        <v>0</v>
      </c>
      <c r="T3851" s="7">
        <v>0</v>
      </c>
      <c r="U3851" s="7">
        <v>0</v>
      </c>
      <c r="V3851" s="7">
        <v>0</v>
      </c>
      <c r="W3851" s="7">
        <v>0</v>
      </c>
      <c r="X3851" s="7">
        <v>0</v>
      </c>
      <c r="Y3851" s="8">
        <v>66.666666666666998</v>
      </c>
    </row>
    <row r="3852" spans="3:25" x14ac:dyDescent="0.2">
      <c r="C3852" s="87"/>
      <c r="D3852" s="88" t="s">
        <v>15</v>
      </c>
      <c r="E3852" s="6" t="s">
        <v>28</v>
      </c>
      <c r="F3852" s="5"/>
      <c r="G3852" s="59">
        <v>52</v>
      </c>
      <c r="H3852" s="71" t="str">
        <f t="shared" si="64"/>
        <v xml:space="preserve"> </v>
      </c>
      <c r="I3852" s="12">
        <v>42.307692307692001</v>
      </c>
      <c r="J3852" s="4">
        <v>11.538461538462</v>
      </c>
      <c r="K3852" s="4">
        <v>1.923076923077</v>
      </c>
      <c r="L3852" s="20">
        <v>0</v>
      </c>
      <c r="M3852" s="4">
        <v>3.8461538461539999</v>
      </c>
      <c r="N3852" s="4">
        <v>5.7692307692310001</v>
      </c>
      <c r="O3852" s="4">
        <v>7.6923076923079998</v>
      </c>
      <c r="P3852" s="4">
        <v>11.538461538462</v>
      </c>
      <c r="Q3852" s="4">
        <v>9.6153846153850004</v>
      </c>
      <c r="R3852" s="4">
        <v>7.6923076923079998</v>
      </c>
      <c r="S3852" s="4">
        <v>1.923076923077</v>
      </c>
      <c r="T3852" s="4">
        <v>7.6923076923079998</v>
      </c>
      <c r="U3852" s="4">
        <v>1.923076923077</v>
      </c>
      <c r="V3852" s="4">
        <v>5.7692307692310001</v>
      </c>
      <c r="W3852" s="4">
        <v>1.923076923077</v>
      </c>
      <c r="X3852" s="4">
        <v>30.769230769231001</v>
      </c>
      <c r="Y3852" s="13">
        <v>1.923076923077</v>
      </c>
    </row>
    <row r="3853" spans="3:25" ht="24" x14ac:dyDescent="0.2">
      <c r="C3853" s="87"/>
      <c r="D3853" s="89"/>
      <c r="E3853" s="1" t="s">
        <v>29</v>
      </c>
      <c r="F3853" s="2"/>
      <c r="G3853" s="60">
        <v>753</v>
      </c>
      <c r="H3853" s="72" t="str">
        <f t="shared" si="64"/>
        <v xml:space="preserve"> </v>
      </c>
      <c r="I3853" s="11">
        <v>22.443559096946</v>
      </c>
      <c r="J3853" s="3">
        <v>4.5152722443559998</v>
      </c>
      <c r="K3853" s="3">
        <v>4.2496679946880001</v>
      </c>
      <c r="L3853" s="3">
        <v>7.7025232403719999</v>
      </c>
      <c r="M3853" s="3">
        <v>1.593625498008</v>
      </c>
      <c r="N3853" s="3">
        <v>6.3745019920320001</v>
      </c>
      <c r="O3853" s="3">
        <v>3.4528552456839998</v>
      </c>
      <c r="P3853" s="3">
        <v>4.2496679946880001</v>
      </c>
      <c r="Q3853" s="3">
        <v>8.8977423638780007</v>
      </c>
      <c r="R3853" s="3">
        <v>4.5152722443559998</v>
      </c>
      <c r="S3853" s="3">
        <v>4.9136786188580004</v>
      </c>
      <c r="T3853" s="3">
        <v>15.139442231076</v>
      </c>
      <c r="U3853" s="3">
        <v>1.593625498008</v>
      </c>
      <c r="V3853" s="3">
        <v>4.5152722443559998</v>
      </c>
      <c r="W3853" s="3">
        <v>0.53120849933600001</v>
      </c>
      <c r="X3853" s="3">
        <v>42.895086321381001</v>
      </c>
      <c r="Y3853" s="8">
        <v>5.8432934926959996</v>
      </c>
    </row>
    <row r="3854" spans="3:25" ht="24" x14ac:dyDescent="0.2">
      <c r="C3854" s="87"/>
      <c r="D3854" s="89"/>
      <c r="E3854" s="1" t="s">
        <v>30</v>
      </c>
      <c r="F3854" s="2"/>
      <c r="G3854" s="60">
        <v>77</v>
      </c>
      <c r="H3854" s="72" t="str">
        <f t="shared" si="64"/>
        <v xml:space="preserve"> </v>
      </c>
      <c r="I3854" s="11">
        <v>40.259740259739999</v>
      </c>
      <c r="J3854" s="3">
        <v>2.5974025974030002</v>
      </c>
      <c r="K3854" s="3">
        <v>7.792207792208</v>
      </c>
      <c r="L3854" s="3">
        <v>10.38961038961</v>
      </c>
      <c r="M3854" s="3">
        <v>3.896103896104</v>
      </c>
      <c r="N3854" s="3">
        <v>10.38961038961</v>
      </c>
      <c r="O3854" s="3">
        <v>14.285714285714</v>
      </c>
      <c r="P3854" s="3">
        <v>5.1948051948050002</v>
      </c>
      <c r="Q3854" s="3">
        <v>6.4935064935059996</v>
      </c>
      <c r="R3854" s="3">
        <v>3.896103896104</v>
      </c>
      <c r="S3854" s="3">
        <v>5.1948051948050002</v>
      </c>
      <c r="T3854" s="3">
        <v>18.181818181817999</v>
      </c>
      <c r="U3854" s="3">
        <v>1.298701298701</v>
      </c>
      <c r="V3854" s="3">
        <v>7.792207792208</v>
      </c>
      <c r="W3854" s="3">
        <v>1.298701298701</v>
      </c>
      <c r="X3854" s="3">
        <v>29.87012987013</v>
      </c>
      <c r="Y3854" s="8">
        <v>6.4935064935059996</v>
      </c>
    </row>
    <row r="3855" spans="3:25" ht="24" x14ac:dyDescent="0.2">
      <c r="C3855" s="87"/>
      <c r="D3855" s="89"/>
      <c r="E3855" s="1" t="s">
        <v>31</v>
      </c>
      <c r="F3855" s="2"/>
      <c r="G3855" s="60">
        <v>363</v>
      </c>
      <c r="H3855" s="72" t="str">
        <f t="shared" si="64"/>
        <v xml:space="preserve"> </v>
      </c>
      <c r="I3855" s="11">
        <v>24.517906336088</v>
      </c>
      <c r="J3855" s="3">
        <v>14.325068870522999</v>
      </c>
      <c r="K3855" s="3">
        <v>4.407713498623</v>
      </c>
      <c r="L3855" s="3">
        <v>7.1625344352619997</v>
      </c>
      <c r="M3855" s="3">
        <v>5.5096418732780004</v>
      </c>
      <c r="N3855" s="3">
        <v>8.5399449035810004</v>
      </c>
      <c r="O3855" s="3">
        <v>11.019283746556001</v>
      </c>
      <c r="P3855" s="3">
        <v>6.3360881542699996</v>
      </c>
      <c r="Q3855" s="3">
        <v>14.04958677686</v>
      </c>
      <c r="R3855" s="3">
        <v>14.04958677686</v>
      </c>
      <c r="S3855" s="3">
        <v>4.407713498623</v>
      </c>
      <c r="T3855" s="3">
        <v>20.110192837465998</v>
      </c>
      <c r="U3855" s="3">
        <v>3.0303030303030001</v>
      </c>
      <c r="V3855" s="3">
        <v>6.0606060606060002</v>
      </c>
      <c r="W3855" s="3">
        <v>1.9283746556470001</v>
      </c>
      <c r="X3855" s="3">
        <v>28.925619834711</v>
      </c>
      <c r="Y3855" s="8">
        <v>5.7851239669419998</v>
      </c>
    </row>
    <row r="3856" spans="3:25" x14ac:dyDescent="0.2">
      <c r="C3856" s="87"/>
      <c r="D3856" s="89"/>
      <c r="E3856" s="1" t="s">
        <v>32</v>
      </c>
      <c r="F3856" s="2"/>
      <c r="G3856" s="60">
        <v>2</v>
      </c>
      <c r="H3856" s="72" t="str">
        <f t="shared" si="64"/>
        <v>*</v>
      </c>
      <c r="I3856" s="11">
        <v>100</v>
      </c>
      <c r="J3856" s="7">
        <v>0</v>
      </c>
      <c r="K3856" s="7">
        <v>0</v>
      </c>
      <c r="L3856" s="3">
        <v>50</v>
      </c>
      <c r="M3856" s="7">
        <v>0</v>
      </c>
      <c r="N3856" s="7">
        <v>0</v>
      </c>
      <c r="O3856" s="7">
        <v>0</v>
      </c>
      <c r="P3856" s="7">
        <v>0</v>
      </c>
      <c r="Q3856" s="7">
        <v>0</v>
      </c>
      <c r="R3856" s="7">
        <v>0</v>
      </c>
      <c r="S3856" s="7">
        <v>0</v>
      </c>
      <c r="T3856" s="7">
        <v>0</v>
      </c>
      <c r="U3856" s="7">
        <v>0</v>
      </c>
      <c r="V3856" s="7">
        <v>0</v>
      </c>
      <c r="W3856" s="7">
        <v>0</v>
      </c>
      <c r="X3856" s="7">
        <v>0</v>
      </c>
      <c r="Y3856" s="14">
        <v>0</v>
      </c>
    </row>
    <row r="3857" spans="3:25" x14ac:dyDescent="0.2">
      <c r="C3857" s="88" t="s">
        <v>33</v>
      </c>
      <c r="D3857" s="83" t="s">
        <v>17</v>
      </c>
      <c r="E3857" s="6" t="s">
        <v>34</v>
      </c>
      <c r="F3857" s="5"/>
      <c r="G3857" s="59">
        <v>341</v>
      </c>
      <c r="H3857" s="71" t="str">
        <f t="shared" si="64"/>
        <v xml:space="preserve"> </v>
      </c>
      <c r="I3857" s="12">
        <v>21.700879765395999</v>
      </c>
      <c r="J3857" s="4">
        <v>9.9706744868040005</v>
      </c>
      <c r="K3857" s="4">
        <v>7.91788856305</v>
      </c>
      <c r="L3857" s="4">
        <v>14.076246334311</v>
      </c>
      <c r="M3857" s="4">
        <v>3.2258064516129998</v>
      </c>
      <c r="N3857" s="4">
        <v>8.7976539589440002</v>
      </c>
      <c r="O3857" s="4">
        <v>7.3313782991199998</v>
      </c>
      <c r="P3857" s="4">
        <v>5.5718475073310003</v>
      </c>
      <c r="Q3857" s="4">
        <v>9.6774193548389995</v>
      </c>
      <c r="R3857" s="4">
        <v>5.8651026392960004</v>
      </c>
      <c r="S3857" s="4">
        <v>6.4516129032259997</v>
      </c>
      <c r="T3857" s="4">
        <v>15.24926686217</v>
      </c>
      <c r="U3857" s="4">
        <v>3.2258064516129998</v>
      </c>
      <c r="V3857" s="4">
        <v>5.5718475073310003</v>
      </c>
      <c r="W3857" s="4">
        <v>0.29325513196500003</v>
      </c>
      <c r="X3857" s="4">
        <v>34.897360703811998</v>
      </c>
      <c r="Y3857" s="13">
        <v>5.2785923753670003</v>
      </c>
    </row>
    <row r="3858" spans="3:25" x14ac:dyDescent="0.2">
      <c r="C3858" s="87"/>
      <c r="D3858" s="84"/>
      <c r="E3858" s="1" t="s">
        <v>35</v>
      </c>
      <c r="F3858" s="2"/>
      <c r="G3858" s="60">
        <v>1149</v>
      </c>
      <c r="H3858" s="72" t="str">
        <f t="shared" si="64"/>
        <v xml:space="preserve"> </v>
      </c>
      <c r="I3858" s="11">
        <v>21.235857267189001</v>
      </c>
      <c r="J3858" s="3">
        <v>5.8311575282849999</v>
      </c>
      <c r="K3858" s="3">
        <v>3.4812880765880001</v>
      </c>
      <c r="L3858" s="3">
        <v>3.8294168842470002</v>
      </c>
      <c r="M3858" s="3">
        <v>3.046127067015</v>
      </c>
      <c r="N3858" s="3">
        <v>5.9181897301999999</v>
      </c>
      <c r="O3858" s="3">
        <v>7.4847693646650004</v>
      </c>
      <c r="P3858" s="3">
        <v>5.2219321148829998</v>
      </c>
      <c r="Q3858" s="3">
        <v>9.138381201044</v>
      </c>
      <c r="R3858" s="3">
        <v>4.9608355091379996</v>
      </c>
      <c r="S3858" s="3">
        <v>4.1775456919060003</v>
      </c>
      <c r="T3858" s="3">
        <v>9.8346388163620002</v>
      </c>
      <c r="U3858" s="3">
        <v>1.653611836379</v>
      </c>
      <c r="V3858" s="3">
        <v>3.1331592689300001</v>
      </c>
      <c r="W3858" s="3">
        <v>1.2184508268059999</v>
      </c>
      <c r="X3858" s="3">
        <v>46.040034812880997</v>
      </c>
      <c r="Y3858" s="8">
        <v>5.6570931244559999</v>
      </c>
    </row>
    <row r="3859" spans="3:25" ht="24" x14ac:dyDescent="0.2">
      <c r="C3859" s="87"/>
      <c r="D3859" s="84"/>
      <c r="E3859" s="1" t="s">
        <v>36</v>
      </c>
      <c r="F3859" s="2"/>
      <c r="G3859" s="60">
        <v>659</v>
      </c>
      <c r="H3859" s="72" t="str">
        <f t="shared" si="64"/>
        <v xml:space="preserve"> </v>
      </c>
      <c r="I3859" s="11">
        <v>21.699544764795</v>
      </c>
      <c r="J3859" s="3">
        <v>7.5872534142639996</v>
      </c>
      <c r="K3859" s="3">
        <v>7.2837632776929997</v>
      </c>
      <c r="L3859" s="3">
        <v>11.684370257967</v>
      </c>
      <c r="M3859" s="3">
        <v>1.365705614568</v>
      </c>
      <c r="N3859" s="3">
        <v>6.9802731411229999</v>
      </c>
      <c r="O3859" s="3">
        <v>7.7389984825490004</v>
      </c>
      <c r="P3859" s="3">
        <v>4.0971168437029997</v>
      </c>
      <c r="Q3859" s="3">
        <v>6.9802731411229999</v>
      </c>
      <c r="R3859" s="3">
        <v>6.2215477996970003</v>
      </c>
      <c r="S3859" s="3">
        <v>2.2761760242790001</v>
      </c>
      <c r="T3859" s="3">
        <v>12.746585735964</v>
      </c>
      <c r="U3859" s="3">
        <v>2.8831562974199998</v>
      </c>
      <c r="V3859" s="3">
        <v>4.5523520485580002</v>
      </c>
      <c r="W3859" s="3">
        <v>0.606980273141</v>
      </c>
      <c r="X3859" s="3">
        <v>43.550834597875998</v>
      </c>
      <c r="Y3859" s="8">
        <v>3.7936267071319998</v>
      </c>
    </row>
    <row r="3860" spans="3:25" x14ac:dyDescent="0.2">
      <c r="C3860" s="87"/>
      <c r="D3860" s="84"/>
      <c r="E3860" s="1" t="s">
        <v>37</v>
      </c>
      <c r="F3860" s="2"/>
      <c r="G3860" s="60">
        <v>274</v>
      </c>
      <c r="H3860" s="72" t="str">
        <f t="shared" si="64"/>
        <v xml:space="preserve"> </v>
      </c>
      <c r="I3860" s="11">
        <v>41.605839416057997</v>
      </c>
      <c r="J3860" s="3">
        <v>11.313868613139</v>
      </c>
      <c r="K3860" s="3">
        <v>3.2846715328470002</v>
      </c>
      <c r="L3860" s="3">
        <v>4.0145985401460003</v>
      </c>
      <c r="M3860" s="3">
        <v>5.8394160583939998</v>
      </c>
      <c r="N3860" s="3">
        <v>12.773722627737</v>
      </c>
      <c r="O3860" s="3">
        <v>10.21897810219</v>
      </c>
      <c r="P3860" s="3">
        <v>8.3941605839419999</v>
      </c>
      <c r="Q3860" s="3">
        <v>7.6642335766420002</v>
      </c>
      <c r="R3860" s="3">
        <v>6.5693430656930003</v>
      </c>
      <c r="S3860" s="3">
        <v>5.4744525547449996</v>
      </c>
      <c r="T3860" s="3">
        <v>8.3941605839419999</v>
      </c>
      <c r="U3860" s="3">
        <v>3.2846715328470002</v>
      </c>
      <c r="V3860" s="3">
        <v>4.3795620437959997</v>
      </c>
      <c r="W3860" s="3">
        <v>2.9197080291969999</v>
      </c>
      <c r="X3860" s="3">
        <v>33.211678832117002</v>
      </c>
      <c r="Y3860" s="8">
        <v>2.9197080291969999</v>
      </c>
    </row>
    <row r="3861" spans="3:25" x14ac:dyDescent="0.2">
      <c r="C3861" s="87"/>
      <c r="D3861" s="84"/>
      <c r="E3861" s="1" t="s">
        <v>32</v>
      </c>
      <c r="F3861" s="2"/>
      <c r="G3861" s="60">
        <v>12</v>
      </c>
      <c r="H3861" s="72" t="str">
        <f t="shared" si="64"/>
        <v>*</v>
      </c>
      <c r="I3861" s="11">
        <v>50</v>
      </c>
      <c r="J3861" s="7">
        <v>0</v>
      </c>
      <c r="K3861" s="7">
        <v>0</v>
      </c>
      <c r="L3861" s="3">
        <v>8.333333333333</v>
      </c>
      <c r="M3861" s="3">
        <v>8.333333333333</v>
      </c>
      <c r="N3861" s="3">
        <v>16.666666666666998</v>
      </c>
      <c r="O3861" s="3">
        <v>8.333333333333</v>
      </c>
      <c r="P3861" s="3">
        <v>8.333333333333</v>
      </c>
      <c r="Q3861" s="7">
        <v>0</v>
      </c>
      <c r="R3861" s="7">
        <v>0</v>
      </c>
      <c r="S3861" s="7">
        <v>0</v>
      </c>
      <c r="T3861" s="7">
        <v>0</v>
      </c>
      <c r="U3861" s="7">
        <v>0</v>
      </c>
      <c r="V3861" s="3">
        <v>8.333333333333</v>
      </c>
      <c r="W3861" s="7">
        <v>0</v>
      </c>
      <c r="X3861" s="3">
        <v>8.333333333333</v>
      </c>
      <c r="Y3861" s="8">
        <v>8.333333333333</v>
      </c>
    </row>
    <row r="3862" spans="3:25" x14ac:dyDescent="0.2">
      <c r="C3862" s="88" t="s">
        <v>38</v>
      </c>
      <c r="D3862" s="83" t="s">
        <v>17</v>
      </c>
      <c r="E3862" s="6" t="s">
        <v>39</v>
      </c>
      <c r="F3862" s="5"/>
      <c r="G3862" s="59">
        <v>368</v>
      </c>
      <c r="H3862" s="71" t="str">
        <f t="shared" si="64"/>
        <v xml:space="preserve"> </v>
      </c>
      <c r="I3862" s="12">
        <v>44.021739130435002</v>
      </c>
      <c r="J3862" s="4">
        <v>10.326086956521999</v>
      </c>
      <c r="K3862" s="4">
        <v>0.81521739130399995</v>
      </c>
      <c r="L3862" s="4">
        <v>1.630434782609</v>
      </c>
      <c r="M3862" s="4">
        <v>8.9673913043480002</v>
      </c>
      <c r="N3862" s="4">
        <v>10.326086956521999</v>
      </c>
      <c r="O3862" s="4">
        <v>14.673913043478001</v>
      </c>
      <c r="P3862" s="4">
        <v>10.597826086956999</v>
      </c>
      <c r="Q3862" s="4">
        <v>10.326086956521999</v>
      </c>
      <c r="R3862" s="4">
        <v>9.2391304347830001</v>
      </c>
      <c r="S3862" s="4">
        <v>4.8913043478259999</v>
      </c>
      <c r="T3862" s="4">
        <v>10.054347826087</v>
      </c>
      <c r="U3862" s="4">
        <v>2.4456521739129999</v>
      </c>
      <c r="V3862" s="4">
        <v>4.619565217391</v>
      </c>
      <c r="W3862" s="4">
        <v>2.1739130434780001</v>
      </c>
      <c r="X3862" s="4">
        <v>29.076086956522001</v>
      </c>
      <c r="Y3862" s="13">
        <v>4.8913043478259999</v>
      </c>
    </row>
    <row r="3863" spans="3:25" x14ac:dyDescent="0.2">
      <c r="C3863" s="87"/>
      <c r="D3863" s="84"/>
      <c r="E3863" s="1" t="s">
        <v>40</v>
      </c>
      <c r="F3863" s="2"/>
      <c r="G3863" s="60">
        <v>1591</v>
      </c>
      <c r="H3863" s="72" t="str">
        <f t="shared" si="64"/>
        <v xml:space="preserve"> </v>
      </c>
      <c r="I3863" s="11">
        <v>18.730358265242</v>
      </c>
      <c r="J3863" s="3">
        <v>5.2796983029540003</v>
      </c>
      <c r="K3863" s="3">
        <v>5.4054054054050003</v>
      </c>
      <c r="L3863" s="3">
        <v>7.6681332495290002</v>
      </c>
      <c r="M3863" s="3">
        <v>1.382778126964</v>
      </c>
      <c r="N3863" s="3">
        <v>6.7881835323699997</v>
      </c>
      <c r="O3863" s="3">
        <v>5.091137649277</v>
      </c>
      <c r="P3863" s="3">
        <v>3.9597737272160001</v>
      </c>
      <c r="Q3863" s="3">
        <v>7.4795725958519998</v>
      </c>
      <c r="R3863" s="3">
        <v>3.6455059710870001</v>
      </c>
      <c r="S3863" s="3">
        <v>3.7083595223130001</v>
      </c>
      <c r="T3863" s="3">
        <v>9.9937146448770005</v>
      </c>
      <c r="U3863" s="3">
        <v>2.137020741672</v>
      </c>
      <c r="V3863" s="3">
        <v>2.8284098051540001</v>
      </c>
      <c r="W3863" s="3">
        <v>0.81709616593300005</v>
      </c>
      <c r="X3863" s="3">
        <v>48.900062853550999</v>
      </c>
      <c r="Y3863" s="8">
        <v>4.5883092394720002</v>
      </c>
    </row>
    <row r="3864" spans="3:25" x14ac:dyDescent="0.2">
      <c r="C3864" s="87"/>
      <c r="D3864" s="84"/>
      <c r="E3864" s="1" t="s">
        <v>41</v>
      </c>
      <c r="F3864" s="2"/>
      <c r="G3864" s="60">
        <v>151</v>
      </c>
      <c r="H3864" s="72" t="str">
        <f t="shared" si="64"/>
        <v xml:space="preserve"> </v>
      </c>
      <c r="I3864" s="11">
        <v>23.841059602649</v>
      </c>
      <c r="J3864" s="3">
        <v>4.6357615894039998</v>
      </c>
      <c r="K3864" s="3">
        <v>9.9337748344369992</v>
      </c>
      <c r="L3864" s="3">
        <v>10.596026490066</v>
      </c>
      <c r="M3864" s="3">
        <v>1.324503311258</v>
      </c>
      <c r="N3864" s="3">
        <v>3.9735099337749999</v>
      </c>
      <c r="O3864" s="3">
        <v>3.9735099337749999</v>
      </c>
      <c r="P3864" s="3">
        <v>5.2980132450330002</v>
      </c>
      <c r="Q3864" s="3">
        <v>7.9470198675499999</v>
      </c>
      <c r="R3864" s="3">
        <v>1.324503311258</v>
      </c>
      <c r="S3864" s="3">
        <v>3.311258278146</v>
      </c>
      <c r="T3864" s="3">
        <v>8.6092715231790002</v>
      </c>
      <c r="U3864" s="3">
        <v>3.9735099337749999</v>
      </c>
      <c r="V3864" s="3">
        <v>3.311258278146</v>
      </c>
      <c r="W3864" s="3">
        <v>1.324503311258</v>
      </c>
      <c r="X3864" s="3">
        <v>50.331125827815001</v>
      </c>
      <c r="Y3864" s="8">
        <v>2.6490066225170001</v>
      </c>
    </row>
    <row r="3865" spans="3:25" x14ac:dyDescent="0.2">
      <c r="C3865" s="87"/>
      <c r="D3865" s="84"/>
      <c r="E3865" s="1" t="s">
        <v>42</v>
      </c>
      <c r="F3865" s="2"/>
      <c r="G3865" s="60">
        <v>884</v>
      </c>
      <c r="H3865" s="72" t="str">
        <f t="shared" si="64"/>
        <v xml:space="preserve"> </v>
      </c>
      <c r="I3865" s="11">
        <v>20.701357466063001</v>
      </c>
      <c r="J3865" s="3">
        <v>8.2579185520359992</v>
      </c>
      <c r="K3865" s="3">
        <v>6.7873303167419996</v>
      </c>
      <c r="L3865" s="3">
        <v>12.782805429864</v>
      </c>
      <c r="M3865" s="3">
        <v>1.8099547511309999</v>
      </c>
      <c r="N3865" s="3">
        <v>7.6923076923079998</v>
      </c>
      <c r="O3865" s="3">
        <v>7.9185520361990003</v>
      </c>
      <c r="P3865" s="3">
        <v>3.9592760181000002</v>
      </c>
      <c r="Q3865" s="3">
        <v>7.1266968325790003</v>
      </c>
      <c r="R3865" s="3">
        <v>5.4298642533940003</v>
      </c>
      <c r="S3865" s="3">
        <v>3.280542986425</v>
      </c>
      <c r="T3865" s="3">
        <v>13.235294117646999</v>
      </c>
      <c r="U3865" s="3">
        <v>2.488687782805</v>
      </c>
      <c r="V3865" s="3">
        <v>4.7511312217189996</v>
      </c>
      <c r="W3865" s="3">
        <v>0.452488687783</v>
      </c>
      <c r="X3865" s="3">
        <v>42.081447963800997</v>
      </c>
      <c r="Y3865" s="8">
        <v>3.9592760181000002</v>
      </c>
    </row>
    <row r="3866" spans="3:25" x14ac:dyDescent="0.2">
      <c r="C3866" s="87"/>
      <c r="D3866" s="84"/>
      <c r="E3866" s="1" t="s">
        <v>43</v>
      </c>
      <c r="F3866" s="2"/>
      <c r="G3866" s="60">
        <v>191</v>
      </c>
      <c r="H3866" s="72" t="str">
        <f t="shared" si="64"/>
        <v xml:space="preserve"> </v>
      </c>
      <c r="I3866" s="11">
        <v>15.706806282723001</v>
      </c>
      <c r="J3866" s="3">
        <v>10.994764397906</v>
      </c>
      <c r="K3866" s="3">
        <v>6.2827225130890003</v>
      </c>
      <c r="L3866" s="3">
        <v>9.4240837696340005</v>
      </c>
      <c r="M3866" s="3">
        <v>1.0471204188479999</v>
      </c>
      <c r="N3866" s="3">
        <v>6.806282722513</v>
      </c>
      <c r="O3866" s="3">
        <v>8.3769633507849992</v>
      </c>
      <c r="P3866" s="3">
        <v>3.1413612565450002</v>
      </c>
      <c r="Q3866" s="3">
        <v>8.3769633507849992</v>
      </c>
      <c r="R3866" s="3">
        <v>7.8534031413610004</v>
      </c>
      <c r="S3866" s="3">
        <v>4.1884816753929996</v>
      </c>
      <c r="T3866" s="3">
        <v>13.612565445026</v>
      </c>
      <c r="U3866" s="3">
        <v>2.6178010471199999</v>
      </c>
      <c r="V3866" s="3">
        <v>6.2827225130890003</v>
      </c>
      <c r="W3866" s="7">
        <v>0</v>
      </c>
      <c r="X3866" s="3">
        <v>41.884816753926998</v>
      </c>
      <c r="Y3866" s="8">
        <v>3.1413612565450002</v>
      </c>
    </row>
    <row r="3867" spans="3:25" x14ac:dyDescent="0.2">
      <c r="C3867" s="87"/>
      <c r="D3867" s="84"/>
      <c r="E3867" s="1" t="s">
        <v>44</v>
      </c>
      <c r="F3867" s="2"/>
      <c r="G3867" s="60">
        <v>239</v>
      </c>
      <c r="H3867" s="72" t="str">
        <f t="shared" si="64"/>
        <v xml:space="preserve"> </v>
      </c>
      <c r="I3867" s="11">
        <v>17.573221757321999</v>
      </c>
      <c r="J3867" s="3">
        <v>7.5313807531380004</v>
      </c>
      <c r="K3867" s="3">
        <v>5.0209205020920002</v>
      </c>
      <c r="L3867" s="3">
        <v>10.460251046025</v>
      </c>
      <c r="M3867" s="3">
        <v>0.836820083682</v>
      </c>
      <c r="N3867" s="3">
        <v>5.8577405857739997</v>
      </c>
      <c r="O3867" s="3">
        <v>5.8577405857739997</v>
      </c>
      <c r="P3867" s="3">
        <v>2.092050209205</v>
      </c>
      <c r="Q3867" s="3">
        <v>7.5313807531380004</v>
      </c>
      <c r="R3867" s="3">
        <v>5.439330543933</v>
      </c>
      <c r="S3867" s="3">
        <v>2.092050209205</v>
      </c>
      <c r="T3867" s="3">
        <v>9.6234309623430008</v>
      </c>
      <c r="U3867" s="3">
        <v>1.673640167364</v>
      </c>
      <c r="V3867" s="3">
        <v>4.1841004184099999</v>
      </c>
      <c r="W3867" s="3">
        <v>0.418410041841</v>
      </c>
      <c r="X3867" s="3">
        <v>46.025104602509998</v>
      </c>
      <c r="Y3867" s="8">
        <v>5.0209205020920002</v>
      </c>
    </row>
    <row r="3868" spans="3:25" x14ac:dyDescent="0.2">
      <c r="C3868" s="87"/>
      <c r="D3868" s="84"/>
      <c r="E3868" s="1" t="s">
        <v>45</v>
      </c>
      <c r="F3868" s="2"/>
      <c r="G3868" s="60">
        <v>58</v>
      </c>
      <c r="H3868" s="72" t="str">
        <f t="shared" si="64"/>
        <v xml:space="preserve"> </v>
      </c>
      <c r="I3868" s="11">
        <v>41.379310344827999</v>
      </c>
      <c r="J3868" s="3">
        <v>15.517241379310001</v>
      </c>
      <c r="K3868" s="3">
        <v>5.1724137931029999</v>
      </c>
      <c r="L3868" s="3">
        <v>6.8965517241379999</v>
      </c>
      <c r="M3868" s="3">
        <v>1.7241379310339999</v>
      </c>
      <c r="N3868" s="3">
        <v>1.7241379310339999</v>
      </c>
      <c r="O3868" s="3">
        <v>8.6206896551720007</v>
      </c>
      <c r="P3868" s="3">
        <v>1.7241379310339999</v>
      </c>
      <c r="Q3868" s="3">
        <v>6.8965517241379999</v>
      </c>
      <c r="R3868" s="3">
        <v>10.344827586207</v>
      </c>
      <c r="S3868" s="3">
        <v>1.7241379310339999</v>
      </c>
      <c r="T3868" s="3">
        <v>6.8965517241379999</v>
      </c>
      <c r="U3868" s="3">
        <v>1.7241379310339999</v>
      </c>
      <c r="V3868" s="3">
        <v>3.4482758620689999</v>
      </c>
      <c r="W3868" s="3">
        <v>1.7241379310339999</v>
      </c>
      <c r="X3868" s="3">
        <v>32.758620689654997</v>
      </c>
      <c r="Y3868" s="8">
        <v>6.8965517241379999</v>
      </c>
    </row>
    <row r="3869" spans="3:25" x14ac:dyDescent="0.2">
      <c r="C3869" s="87"/>
      <c r="D3869" s="84"/>
      <c r="E3869" s="1" t="s">
        <v>46</v>
      </c>
      <c r="F3869" s="2"/>
      <c r="G3869" s="60">
        <v>32</v>
      </c>
      <c r="H3869" s="72" t="str">
        <f t="shared" si="64"/>
        <v>*</v>
      </c>
      <c r="I3869" s="11">
        <v>28.125</v>
      </c>
      <c r="J3869" s="3">
        <v>15.625</v>
      </c>
      <c r="K3869" s="7">
        <v>0</v>
      </c>
      <c r="L3869" s="3">
        <v>3.125</v>
      </c>
      <c r="M3869" s="3">
        <v>9.375</v>
      </c>
      <c r="N3869" s="3">
        <v>18.75</v>
      </c>
      <c r="O3869" s="3">
        <v>12.5</v>
      </c>
      <c r="P3869" s="3">
        <v>6.25</v>
      </c>
      <c r="Q3869" s="3">
        <v>15.625</v>
      </c>
      <c r="R3869" s="3">
        <v>15.625</v>
      </c>
      <c r="S3869" s="3">
        <v>6.25</v>
      </c>
      <c r="T3869" s="3">
        <v>9.375</v>
      </c>
      <c r="U3869" s="3">
        <v>3.125</v>
      </c>
      <c r="V3869" s="3">
        <v>3.125</v>
      </c>
      <c r="W3869" s="7">
        <v>0</v>
      </c>
      <c r="X3869" s="3">
        <v>37.5</v>
      </c>
      <c r="Y3869" s="14">
        <v>0</v>
      </c>
    </row>
    <row r="3870" spans="3:25" x14ac:dyDescent="0.2">
      <c r="C3870" s="87"/>
      <c r="D3870" s="84"/>
      <c r="E3870" s="1" t="s">
        <v>32</v>
      </c>
      <c r="F3870" s="2"/>
      <c r="G3870" s="60">
        <v>50</v>
      </c>
      <c r="H3870" s="72" t="str">
        <f t="shared" si="64"/>
        <v xml:space="preserve"> </v>
      </c>
      <c r="I3870" s="11">
        <v>24</v>
      </c>
      <c r="J3870" s="3">
        <v>14</v>
      </c>
      <c r="K3870" s="7">
        <v>0</v>
      </c>
      <c r="L3870" s="3">
        <v>4</v>
      </c>
      <c r="M3870" s="3">
        <v>4</v>
      </c>
      <c r="N3870" s="3">
        <v>8</v>
      </c>
      <c r="O3870" s="3">
        <v>4</v>
      </c>
      <c r="P3870" s="3">
        <v>4</v>
      </c>
      <c r="Q3870" s="3">
        <v>10</v>
      </c>
      <c r="R3870" s="3">
        <v>8</v>
      </c>
      <c r="S3870" s="7">
        <v>0</v>
      </c>
      <c r="T3870" s="3">
        <v>10</v>
      </c>
      <c r="U3870" s="3">
        <v>2</v>
      </c>
      <c r="V3870" s="3">
        <v>2</v>
      </c>
      <c r="W3870" s="7">
        <v>0</v>
      </c>
      <c r="X3870" s="3">
        <v>34</v>
      </c>
      <c r="Y3870" s="8">
        <v>12</v>
      </c>
    </row>
    <row r="3871" spans="3:25" ht="24" x14ac:dyDescent="0.2">
      <c r="C3871" s="88" t="s">
        <v>47</v>
      </c>
      <c r="D3871" s="83" t="s">
        <v>17</v>
      </c>
      <c r="E3871" s="6" t="s">
        <v>48</v>
      </c>
      <c r="F3871" s="5"/>
      <c r="G3871" s="59">
        <v>93</v>
      </c>
      <c r="H3871" s="71" t="str">
        <f t="shared" si="64"/>
        <v xml:space="preserve"> </v>
      </c>
      <c r="I3871" s="12">
        <v>17.204301075269001</v>
      </c>
      <c r="J3871" s="4">
        <v>5.3763440860219998</v>
      </c>
      <c r="K3871" s="4">
        <v>3.2258064516129998</v>
      </c>
      <c r="L3871" s="4">
        <v>6.4516129032259997</v>
      </c>
      <c r="M3871" s="4">
        <v>2.1505376344089999</v>
      </c>
      <c r="N3871" s="4">
        <v>5.3763440860219998</v>
      </c>
      <c r="O3871" s="4">
        <v>5.3763440860219998</v>
      </c>
      <c r="P3871" s="4">
        <v>7.5268817204299996</v>
      </c>
      <c r="Q3871" s="4">
        <v>10.752688172042999</v>
      </c>
      <c r="R3871" s="4">
        <v>1.0752688172039999</v>
      </c>
      <c r="S3871" s="4">
        <v>5.3763440860219998</v>
      </c>
      <c r="T3871" s="4">
        <v>6.4516129032259997</v>
      </c>
      <c r="U3871" s="4">
        <v>3.2258064516129998</v>
      </c>
      <c r="V3871" s="4">
        <v>2.1505376344089999</v>
      </c>
      <c r="W3871" s="20">
        <v>0</v>
      </c>
      <c r="X3871" s="4">
        <v>49.462365591397997</v>
      </c>
      <c r="Y3871" s="13">
        <v>6.4516129032259997</v>
      </c>
    </row>
    <row r="3872" spans="3:25" ht="24" x14ac:dyDescent="0.2">
      <c r="C3872" s="87"/>
      <c r="D3872" s="84"/>
      <c r="E3872" s="1" t="s">
        <v>49</v>
      </c>
      <c r="F3872" s="2"/>
      <c r="G3872" s="60">
        <v>143</v>
      </c>
      <c r="H3872" s="72" t="str">
        <f t="shared" si="64"/>
        <v xml:space="preserve"> </v>
      </c>
      <c r="I3872" s="11">
        <v>19.580419580419999</v>
      </c>
      <c r="J3872" s="3">
        <v>4.1958041958040004</v>
      </c>
      <c r="K3872" s="3">
        <v>6.2937062937060002</v>
      </c>
      <c r="L3872" s="3">
        <v>9.7902097902099996</v>
      </c>
      <c r="M3872" s="3">
        <v>1.398601398601</v>
      </c>
      <c r="N3872" s="3">
        <v>7.6923076923079998</v>
      </c>
      <c r="O3872" s="3">
        <v>9.0909090909089993</v>
      </c>
      <c r="P3872" s="3">
        <v>2.797202797203</v>
      </c>
      <c r="Q3872" s="3">
        <v>3.4965034965030002</v>
      </c>
      <c r="R3872" s="3">
        <v>2.0979020979020002</v>
      </c>
      <c r="S3872" s="3">
        <v>3.4965034965030002</v>
      </c>
      <c r="T3872" s="3">
        <v>9.7902097902099996</v>
      </c>
      <c r="U3872" s="3">
        <v>0.69930069930100003</v>
      </c>
      <c r="V3872" s="3">
        <v>2.797202797203</v>
      </c>
      <c r="W3872" s="3">
        <v>0.69930069930100003</v>
      </c>
      <c r="X3872" s="3">
        <v>48.251748251747998</v>
      </c>
      <c r="Y3872" s="8">
        <v>4.8951048951049998</v>
      </c>
    </row>
    <row r="3873" spans="3:25" x14ac:dyDescent="0.2">
      <c r="C3873" s="87"/>
      <c r="D3873" s="84"/>
      <c r="E3873" s="1" t="s">
        <v>50</v>
      </c>
      <c r="F3873" s="2"/>
      <c r="G3873" s="60">
        <v>148</v>
      </c>
      <c r="H3873" s="72" t="str">
        <f t="shared" si="64"/>
        <v xml:space="preserve"> </v>
      </c>
      <c r="I3873" s="11">
        <v>21.621621621622001</v>
      </c>
      <c r="J3873" s="3">
        <v>5.4054054054050003</v>
      </c>
      <c r="K3873" s="3">
        <v>7.4324324324319999</v>
      </c>
      <c r="L3873" s="3">
        <v>11.486486486485999</v>
      </c>
      <c r="M3873" s="3">
        <v>1.351351351351</v>
      </c>
      <c r="N3873" s="3">
        <v>6.7567567567570004</v>
      </c>
      <c r="O3873" s="3">
        <v>4.0540540540540002</v>
      </c>
      <c r="P3873" s="3">
        <v>2.7027027027030002</v>
      </c>
      <c r="Q3873" s="3">
        <v>3.3783783783780001</v>
      </c>
      <c r="R3873" s="3">
        <v>2.0270270270270001</v>
      </c>
      <c r="S3873" s="3">
        <v>4.0540540540540002</v>
      </c>
      <c r="T3873" s="3">
        <v>4.7297297297299998</v>
      </c>
      <c r="U3873" s="3">
        <v>3.3783783783780001</v>
      </c>
      <c r="V3873" s="3">
        <v>2.7027027027030002</v>
      </c>
      <c r="W3873" s="7">
        <v>0</v>
      </c>
      <c r="X3873" s="3">
        <v>49.324324324324003</v>
      </c>
      <c r="Y3873" s="8">
        <v>2.0270270270270001</v>
      </c>
    </row>
    <row r="3874" spans="3:25" x14ac:dyDescent="0.2">
      <c r="C3874" s="87"/>
      <c r="D3874" s="84"/>
      <c r="E3874" s="1" t="s">
        <v>51</v>
      </c>
      <c r="F3874" s="2"/>
      <c r="G3874" s="60">
        <v>198</v>
      </c>
      <c r="H3874" s="72" t="str">
        <f t="shared" si="64"/>
        <v xml:space="preserve"> </v>
      </c>
      <c r="I3874" s="11">
        <v>32.323232323231998</v>
      </c>
      <c r="J3874" s="3">
        <v>4.5454545454549997</v>
      </c>
      <c r="K3874" s="3">
        <v>3.535353535354</v>
      </c>
      <c r="L3874" s="3">
        <v>12.121212121212</v>
      </c>
      <c r="M3874" s="3">
        <v>3.535353535354</v>
      </c>
      <c r="N3874" s="3">
        <v>5.0505050505050004</v>
      </c>
      <c r="O3874" s="3">
        <v>6.0606060606060002</v>
      </c>
      <c r="P3874" s="3">
        <v>7.0707070707069999</v>
      </c>
      <c r="Q3874" s="3">
        <v>6.0606060606060002</v>
      </c>
      <c r="R3874" s="7">
        <v>0</v>
      </c>
      <c r="S3874" s="3">
        <v>4.0404040404039998</v>
      </c>
      <c r="T3874" s="3">
        <v>2.5252525252529998</v>
      </c>
      <c r="U3874" s="3">
        <v>1.010101010101</v>
      </c>
      <c r="V3874" s="3">
        <v>1.010101010101</v>
      </c>
      <c r="W3874" s="3">
        <v>0.50505050505100002</v>
      </c>
      <c r="X3874" s="3">
        <v>47.979797979798001</v>
      </c>
      <c r="Y3874" s="8">
        <v>2.5252525252529998</v>
      </c>
    </row>
    <row r="3875" spans="3:25" ht="24" x14ac:dyDescent="0.2">
      <c r="C3875" s="87"/>
      <c r="D3875" s="84"/>
      <c r="E3875" s="1" t="s">
        <v>52</v>
      </c>
      <c r="F3875" s="2"/>
      <c r="G3875" s="60">
        <v>318</v>
      </c>
      <c r="H3875" s="72" t="str">
        <f t="shared" si="64"/>
        <v xml:space="preserve"> </v>
      </c>
      <c r="I3875" s="11">
        <v>33.018867924528003</v>
      </c>
      <c r="J3875" s="3">
        <v>3.4591194968550001</v>
      </c>
      <c r="K3875" s="3">
        <v>4.7169811320750004</v>
      </c>
      <c r="L3875" s="3">
        <v>9.1194968553460001</v>
      </c>
      <c r="M3875" s="3">
        <v>2.8301886792449999</v>
      </c>
      <c r="N3875" s="3">
        <v>4.4025157232699996</v>
      </c>
      <c r="O3875" s="3">
        <v>3.4591194968550001</v>
      </c>
      <c r="P3875" s="3">
        <v>5.0314465408810003</v>
      </c>
      <c r="Q3875" s="3">
        <v>5.3459119496860001</v>
      </c>
      <c r="R3875" s="3">
        <v>0.31446540880500001</v>
      </c>
      <c r="S3875" s="3">
        <v>3.7735849056599999</v>
      </c>
      <c r="T3875" s="3">
        <v>7.8616352201259998</v>
      </c>
      <c r="U3875" s="3">
        <v>1.88679245283</v>
      </c>
      <c r="V3875" s="3">
        <v>1.88679245283</v>
      </c>
      <c r="W3875" s="3">
        <v>1.2578616352200001</v>
      </c>
      <c r="X3875" s="3">
        <v>42.767295597484001</v>
      </c>
      <c r="Y3875" s="8">
        <v>3.7735849056599999</v>
      </c>
    </row>
    <row r="3876" spans="3:25" ht="24" x14ac:dyDescent="0.2">
      <c r="C3876" s="87"/>
      <c r="D3876" s="84"/>
      <c r="E3876" s="1" t="s">
        <v>53</v>
      </c>
      <c r="F3876" s="2"/>
      <c r="G3876" s="60">
        <v>900</v>
      </c>
      <c r="H3876" s="72" t="str">
        <f t="shared" si="64"/>
        <v xml:space="preserve"> </v>
      </c>
      <c r="I3876" s="11">
        <v>27.222222222222001</v>
      </c>
      <c r="J3876" s="3">
        <v>4.333333333333</v>
      </c>
      <c r="K3876" s="3">
        <v>5</v>
      </c>
      <c r="L3876" s="3">
        <v>10</v>
      </c>
      <c r="M3876" s="3">
        <v>2.4444444444440001</v>
      </c>
      <c r="N3876" s="3">
        <v>5.5555555555560003</v>
      </c>
      <c r="O3876" s="3">
        <v>5.2222222222220003</v>
      </c>
      <c r="P3876" s="3">
        <v>5</v>
      </c>
      <c r="Q3876" s="3">
        <v>5.4444444444439997</v>
      </c>
      <c r="R3876" s="3">
        <v>0.88888888888899997</v>
      </c>
      <c r="S3876" s="3">
        <v>4</v>
      </c>
      <c r="T3876" s="3">
        <v>6.333333333333</v>
      </c>
      <c r="U3876" s="3">
        <v>1.8888888888890001</v>
      </c>
      <c r="V3876" s="3">
        <v>2</v>
      </c>
      <c r="W3876" s="3">
        <v>0.66666666666700003</v>
      </c>
      <c r="X3876" s="3">
        <v>46.555555555555998</v>
      </c>
      <c r="Y3876" s="8">
        <v>3.666666666667</v>
      </c>
    </row>
    <row r="3877" spans="3:25" ht="24" x14ac:dyDescent="0.2">
      <c r="C3877" s="87"/>
      <c r="D3877" s="84"/>
      <c r="E3877" s="1" t="s">
        <v>54</v>
      </c>
      <c r="F3877" s="2"/>
      <c r="G3877" s="60">
        <v>1493</v>
      </c>
      <c r="H3877" s="72" t="str">
        <f t="shared" si="64"/>
        <v xml:space="preserve"> </v>
      </c>
      <c r="I3877" s="11">
        <v>21.902210314802002</v>
      </c>
      <c r="J3877" s="3">
        <v>9.5110515740120007</v>
      </c>
      <c r="K3877" s="3">
        <v>5.2243804420629996</v>
      </c>
      <c r="L3877" s="3">
        <v>5.8271935699929998</v>
      </c>
      <c r="M3877" s="3">
        <v>3.1480241125249999</v>
      </c>
      <c r="N3877" s="3">
        <v>8.4393837910249996</v>
      </c>
      <c r="O3877" s="3">
        <v>9.5780308104490004</v>
      </c>
      <c r="P3877" s="3">
        <v>5.6932350971199996</v>
      </c>
      <c r="Q3877" s="3">
        <v>10.247823174816</v>
      </c>
      <c r="R3877" s="3">
        <v>8.3054253181510003</v>
      </c>
      <c r="S3877" s="3">
        <v>4.2196918955119997</v>
      </c>
      <c r="T3877" s="3">
        <v>14.065639651708</v>
      </c>
      <c r="U3877" s="3">
        <v>2.6791694574679998</v>
      </c>
      <c r="V3877" s="3">
        <v>5.2243804420629996</v>
      </c>
      <c r="W3877" s="3">
        <v>1.406563965171</v>
      </c>
      <c r="X3877" s="3">
        <v>40.053583389148997</v>
      </c>
      <c r="Y3877" s="8">
        <v>5.0234427327529998</v>
      </c>
    </row>
    <row r="3878" spans="3:25" x14ac:dyDescent="0.2">
      <c r="C3878" s="87"/>
      <c r="D3878" s="84"/>
      <c r="E3878" s="1" t="s">
        <v>32</v>
      </c>
      <c r="F3878" s="2"/>
      <c r="G3878" s="60">
        <v>42</v>
      </c>
      <c r="H3878" s="72" t="str">
        <f t="shared" si="64"/>
        <v>*</v>
      </c>
      <c r="I3878" s="11">
        <v>21.428571428571001</v>
      </c>
      <c r="J3878" s="3">
        <v>2.3809523809519999</v>
      </c>
      <c r="K3878" s="3">
        <v>2.3809523809519999</v>
      </c>
      <c r="L3878" s="3">
        <v>9.5238095238099998</v>
      </c>
      <c r="M3878" s="3">
        <v>7.1428571428570002</v>
      </c>
      <c r="N3878" s="3">
        <v>11.904761904761999</v>
      </c>
      <c r="O3878" s="3">
        <v>2.3809523809519999</v>
      </c>
      <c r="P3878" s="7">
        <v>0</v>
      </c>
      <c r="Q3878" s="3">
        <v>7.1428571428570002</v>
      </c>
      <c r="R3878" s="3">
        <v>9.5238095238099998</v>
      </c>
      <c r="S3878" s="3">
        <v>2.3809523809519999</v>
      </c>
      <c r="T3878" s="3">
        <v>11.904761904761999</v>
      </c>
      <c r="U3878" s="3">
        <v>2.3809523809519999</v>
      </c>
      <c r="V3878" s="3">
        <v>4.7619047619049999</v>
      </c>
      <c r="W3878" s="7">
        <v>0</v>
      </c>
      <c r="X3878" s="3">
        <v>23.809523809523998</v>
      </c>
      <c r="Y3878" s="8">
        <v>21.428571428571001</v>
      </c>
    </row>
    <row r="3879" spans="3:25" ht="24" x14ac:dyDescent="0.2">
      <c r="C3879" s="88" t="s">
        <v>55</v>
      </c>
      <c r="D3879" s="83" t="s">
        <v>17</v>
      </c>
      <c r="E3879" s="6" t="s">
        <v>48</v>
      </c>
      <c r="F3879" s="5"/>
      <c r="G3879" s="59">
        <v>118</v>
      </c>
      <c r="H3879" s="71" t="str">
        <f t="shared" si="64"/>
        <v xml:space="preserve"> </v>
      </c>
      <c r="I3879" s="12">
        <v>20.338983050846998</v>
      </c>
      <c r="J3879" s="4">
        <v>16.101694915254001</v>
      </c>
      <c r="K3879" s="4">
        <v>10.169491525424</v>
      </c>
      <c r="L3879" s="4">
        <v>7.6271186440680001</v>
      </c>
      <c r="M3879" s="4">
        <v>3.3898305084749998</v>
      </c>
      <c r="N3879" s="4">
        <v>12.71186440678</v>
      </c>
      <c r="O3879" s="4">
        <v>7.6271186440680001</v>
      </c>
      <c r="P3879" s="4">
        <v>7.6271186440680001</v>
      </c>
      <c r="Q3879" s="4">
        <v>12.71186440678</v>
      </c>
      <c r="R3879" s="4">
        <v>5.0847457627120001</v>
      </c>
      <c r="S3879" s="4">
        <v>9.3220338983049995</v>
      </c>
      <c r="T3879" s="4">
        <v>10.169491525424</v>
      </c>
      <c r="U3879" s="4">
        <v>5.0847457627120001</v>
      </c>
      <c r="V3879" s="4">
        <v>3.3898305084749998</v>
      </c>
      <c r="W3879" s="4">
        <v>0.84745762711899997</v>
      </c>
      <c r="X3879" s="4">
        <v>34.745762711864003</v>
      </c>
      <c r="Y3879" s="13">
        <v>5.9322033898309998</v>
      </c>
    </row>
    <row r="3880" spans="3:25" ht="24" x14ac:dyDescent="0.2">
      <c r="C3880" s="87"/>
      <c r="D3880" s="84"/>
      <c r="E3880" s="1" t="s">
        <v>49</v>
      </c>
      <c r="F3880" s="2"/>
      <c r="G3880" s="60">
        <v>262</v>
      </c>
      <c r="H3880" s="72" t="str">
        <f t="shared" si="64"/>
        <v xml:space="preserve"> </v>
      </c>
      <c r="I3880" s="11">
        <v>19.847328244275001</v>
      </c>
      <c r="J3880" s="3">
        <v>7.251908396947</v>
      </c>
      <c r="K3880" s="3">
        <v>4.5801526717560002</v>
      </c>
      <c r="L3880" s="3">
        <v>6.4885496183209996</v>
      </c>
      <c r="M3880" s="3">
        <v>0.38167938931299999</v>
      </c>
      <c r="N3880" s="3">
        <v>10.687022900763001</v>
      </c>
      <c r="O3880" s="3">
        <v>7.6335877862599997</v>
      </c>
      <c r="P3880" s="3">
        <v>3.4351145038170001</v>
      </c>
      <c r="Q3880" s="3">
        <v>6.1068702290079999</v>
      </c>
      <c r="R3880" s="3">
        <v>6.4885496183209996</v>
      </c>
      <c r="S3880" s="3">
        <v>3.8167938931299998</v>
      </c>
      <c r="T3880" s="3">
        <v>13.740458015267</v>
      </c>
      <c r="U3880" s="3">
        <v>3.053435114504</v>
      </c>
      <c r="V3880" s="3">
        <v>3.8167938931299998</v>
      </c>
      <c r="W3880" s="3">
        <v>0.76335877862599999</v>
      </c>
      <c r="X3880" s="3">
        <v>40.458015267176002</v>
      </c>
      <c r="Y3880" s="8">
        <v>5.3435114503819996</v>
      </c>
    </row>
    <row r="3881" spans="3:25" x14ac:dyDescent="0.2">
      <c r="C3881" s="87"/>
      <c r="D3881" s="84"/>
      <c r="E3881" s="1" t="s">
        <v>50</v>
      </c>
      <c r="F3881" s="2"/>
      <c r="G3881" s="60">
        <v>486</v>
      </c>
      <c r="H3881" s="72" t="str">
        <f t="shared" si="64"/>
        <v xml:space="preserve"> </v>
      </c>
      <c r="I3881" s="11">
        <v>23.662551440329</v>
      </c>
      <c r="J3881" s="3">
        <v>7.6131687242800004</v>
      </c>
      <c r="K3881" s="3">
        <v>5.5555555555560003</v>
      </c>
      <c r="L3881" s="3">
        <v>7.4074074074069998</v>
      </c>
      <c r="M3881" s="3">
        <v>2.2633744855970002</v>
      </c>
      <c r="N3881" s="3">
        <v>6.1728395061730001</v>
      </c>
      <c r="O3881" s="3">
        <v>9.0534979423870006</v>
      </c>
      <c r="P3881" s="3">
        <v>4.3209876543209997</v>
      </c>
      <c r="Q3881" s="3">
        <v>6.1728395061730001</v>
      </c>
      <c r="R3881" s="3">
        <v>4.7325102880659999</v>
      </c>
      <c r="S3881" s="3">
        <v>3.086419753086</v>
      </c>
      <c r="T3881" s="3">
        <v>8.2304526748970002</v>
      </c>
      <c r="U3881" s="3">
        <v>2.6748971193419999</v>
      </c>
      <c r="V3881" s="3">
        <v>3.909465020576</v>
      </c>
      <c r="W3881" s="3">
        <v>0.61728395061700003</v>
      </c>
      <c r="X3881" s="3">
        <v>46.296296296295999</v>
      </c>
      <c r="Y3881" s="8">
        <v>4.3209876543209997</v>
      </c>
    </row>
    <row r="3882" spans="3:25" x14ac:dyDescent="0.2">
      <c r="C3882" s="87"/>
      <c r="D3882" s="84"/>
      <c r="E3882" s="1" t="s">
        <v>51</v>
      </c>
      <c r="F3882" s="2"/>
      <c r="G3882" s="60">
        <v>888</v>
      </c>
      <c r="H3882" s="72" t="str">
        <f t="shared" ref="H3882:H3929" si="65">IF(G3882&lt;49,"*"," ")</f>
        <v xml:space="preserve"> </v>
      </c>
      <c r="I3882" s="11">
        <v>25.112612612612999</v>
      </c>
      <c r="J3882" s="3">
        <v>5.7432432432429996</v>
      </c>
      <c r="K3882" s="3">
        <v>4.5045045045050003</v>
      </c>
      <c r="L3882" s="3">
        <v>8.333333333333</v>
      </c>
      <c r="M3882" s="3">
        <v>3.3783783783780001</v>
      </c>
      <c r="N3882" s="3">
        <v>6.1936936936939997</v>
      </c>
      <c r="O3882" s="3">
        <v>7.7702702702700002</v>
      </c>
      <c r="P3882" s="3">
        <v>5.6306306306309999</v>
      </c>
      <c r="Q3882" s="3">
        <v>8.4459459459460007</v>
      </c>
      <c r="R3882" s="3">
        <v>2.9279279279280002</v>
      </c>
      <c r="S3882" s="3">
        <v>3.1531531531530002</v>
      </c>
      <c r="T3882" s="3">
        <v>8.4459459459460007</v>
      </c>
      <c r="U3882" s="3">
        <v>1.351351351351</v>
      </c>
      <c r="V3882" s="3">
        <v>3.6036036036039998</v>
      </c>
      <c r="W3882" s="3">
        <v>1.5765765765769999</v>
      </c>
      <c r="X3882" s="3">
        <v>45.495495495495</v>
      </c>
      <c r="Y3882" s="8">
        <v>3.3783783783780001</v>
      </c>
    </row>
    <row r="3883" spans="3:25" ht="24" x14ac:dyDescent="0.2">
      <c r="C3883" s="87"/>
      <c r="D3883" s="84"/>
      <c r="E3883" s="1" t="s">
        <v>52</v>
      </c>
      <c r="F3883" s="2"/>
      <c r="G3883" s="60">
        <v>323</v>
      </c>
      <c r="H3883" s="72" t="str">
        <f t="shared" si="65"/>
        <v xml:space="preserve"> </v>
      </c>
      <c r="I3883" s="11">
        <v>28.173374613002999</v>
      </c>
      <c r="J3883" s="3">
        <v>6.5015479876160001</v>
      </c>
      <c r="K3883" s="3">
        <v>3.7151702786379999</v>
      </c>
      <c r="L3883" s="3">
        <v>7.1207430340559998</v>
      </c>
      <c r="M3883" s="3">
        <v>4.0247678018580002</v>
      </c>
      <c r="N3883" s="3">
        <v>7.7399380804950004</v>
      </c>
      <c r="O3883" s="3">
        <v>5.8823529411760003</v>
      </c>
      <c r="P3883" s="3">
        <v>6.8111455108359999</v>
      </c>
      <c r="Q3883" s="3">
        <v>7.4303405572759997</v>
      </c>
      <c r="R3883" s="3">
        <v>4.9535603715169998</v>
      </c>
      <c r="S3883" s="3">
        <v>5.2631578947369997</v>
      </c>
      <c r="T3883" s="3">
        <v>13.931888544892001</v>
      </c>
      <c r="U3883" s="3">
        <v>0.92879256965900003</v>
      </c>
      <c r="V3883" s="3">
        <v>4.0247678018580002</v>
      </c>
      <c r="W3883" s="3">
        <v>0.92879256965900003</v>
      </c>
      <c r="X3883" s="3">
        <v>37.770897832816999</v>
      </c>
      <c r="Y3883" s="8">
        <v>5.2631578947369997</v>
      </c>
    </row>
    <row r="3884" spans="3:25" x14ac:dyDescent="0.2">
      <c r="C3884" s="87"/>
      <c r="D3884" s="84"/>
      <c r="E3884" s="1" t="s">
        <v>56</v>
      </c>
      <c r="F3884" s="2"/>
      <c r="G3884" s="60">
        <v>275</v>
      </c>
      <c r="H3884" s="72" t="str">
        <f t="shared" si="65"/>
        <v xml:space="preserve"> </v>
      </c>
      <c r="I3884" s="11">
        <v>20</v>
      </c>
      <c r="J3884" s="3">
        <v>7.636363636364</v>
      </c>
      <c r="K3884" s="3">
        <v>6.9090909090909998</v>
      </c>
      <c r="L3884" s="3">
        <v>6.1818181818179996</v>
      </c>
      <c r="M3884" s="3">
        <v>2.9090909090910002</v>
      </c>
      <c r="N3884" s="3">
        <v>6.1818181818179996</v>
      </c>
      <c r="O3884" s="3">
        <v>8</v>
      </c>
      <c r="P3884" s="3">
        <v>5.0909090909090002</v>
      </c>
      <c r="Q3884" s="3">
        <v>12</v>
      </c>
      <c r="R3884" s="3">
        <v>12.727272727273</v>
      </c>
      <c r="S3884" s="3">
        <v>4.7272727272730002</v>
      </c>
      <c r="T3884" s="3">
        <v>18.909090909090999</v>
      </c>
      <c r="U3884" s="3">
        <v>3.2727272727269998</v>
      </c>
      <c r="V3884" s="3">
        <v>5.0909090909090002</v>
      </c>
      <c r="W3884" s="3">
        <v>0.36363636363599999</v>
      </c>
      <c r="X3884" s="3">
        <v>38.909090909090999</v>
      </c>
      <c r="Y3884" s="8">
        <v>6.1818181818179996</v>
      </c>
    </row>
    <row r="3885" spans="3:25" x14ac:dyDescent="0.2">
      <c r="C3885" s="87"/>
      <c r="D3885" s="84"/>
      <c r="E3885" s="1" t="s">
        <v>57</v>
      </c>
      <c r="F3885" s="2"/>
      <c r="G3885" s="60">
        <v>32</v>
      </c>
      <c r="H3885" s="72" t="str">
        <f t="shared" si="65"/>
        <v>*</v>
      </c>
      <c r="I3885" s="11">
        <v>18.75</v>
      </c>
      <c r="J3885" s="3">
        <v>31.25</v>
      </c>
      <c r="K3885" s="3">
        <v>3.125</v>
      </c>
      <c r="L3885" s="3">
        <v>9.375</v>
      </c>
      <c r="M3885" s="3">
        <v>12.5</v>
      </c>
      <c r="N3885" s="3">
        <v>18.75</v>
      </c>
      <c r="O3885" s="3">
        <v>15.625</v>
      </c>
      <c r="P3885" s="3">
        <v>9.375</v>
      </c>
      <c r="Q3885" s="3">
        <v>12.5</v>
      </c>
      <c r="R3885" s="3">
        <v>21.875</v>
      </c>
      <c r="S3885" s="3">
        <v>9.375</v>
      </c>
      <c r="T3885" s="3">
        <v>9.375</v>
      </c>
      <c r="U3885" s="3">
        <v>15.625</v>
      </c>
      <c r="V3885" s="3">
        <v>6.25</v>
      </c>
      <c r="W3885" s="3">
        <v>3.125</v>
      </c>
      <c r="X3885" s="3">
        <v>21.875</v>
      </c>
      <c r="Y3885" s="8">
        <v>6.25</v>
      </c>
    </row>
    <row r="3886" spans="3:25" x14ac:dyDescent="0.2">
      <c r="C3886" s="87"/>
      <c r="D3886" s="84"/>
      <c r="E3886" s="1" t="s">
        <v>32</v>
      </c>
      <c r="F3886" s="2"/>
      <c r="G3886" s="60">
        <v>51</v>
      </c>
      <c r="H3886" s="72" t="str">
        <f t="shared" si="65"/>
        <v xml:space="preserve"> </v>
      </c>
      <c r="I3886" s="11">
        <v>29.411764705882</v>
      </c>
      <c r="J3886" s="3">
        <v>7.8431372549020004</v>
      </c>
      <c r="K3886" s="3">
        <v>1.9607843137250001</v>
      </c>
      <c r="L3886" s="3">
        <v>3.9215686274510002</v>
      </c>
      <c r="M3886" s="3">
        <v>1.9607843137250001</v>
      </c>
      <c r="N3886" s="3">
        <v>9.8039215686270005</v>
      </c>
      <c r="O3886" s="3">
        <v>5.8823529411760003</v>
      </c>
      <c r="P3886" s="3">
        <v>3.9215686274510002</v>
      </c>
      <c r="Q3886" s="3">
        <v>15.686274509804001</v>
      </c>
      <c r="R3886" s="3">
        <v>11.764705882353001</v>
      </c>
      <c r="S3886" s="3">
        <v>5.8823529411760003</v>
      </c>
      <c r="T3886" s="3">
        <v>17.647058823529001</v>
      </c>
      <c r="U3886" s="3">
        <v>3.9215686274510002</v>
      </c>
      <c r="V3886" s="3">
        <v>7.8431372549020004</v>
      </c>
      <c r="W3886" s="3">
        <v>3.9215686274510002</v>
      </c>
      <c r="X3886" s="3">
        <v>29.411764705882</v>
      </c>
      <c r="Y3886" s="8">
        <v>17.647058823529001</v>
      </c>
    </row>
    <row r="3887" spans="3:25" x14ac:dyDescent="0.2">
      <c r="C3887" s="88" t="s">
        <v>58</v>
      </c>
      <c r="D3887" s="83" t="s">
        <v>17</v>
      </c>
      <c r="E3887" s="6" t="s">
        <v>59</v>
      </c>
      <c r="F3887" s="5"/>
      <c r="G3887" s="59">
        <v>1814</v>
      </c>
      <c r="H3887" s="71" t="str">
        <f t="shared" si="65"/>
        <v xml:space="preserve"> </v>
      </c>
      <c r="I3887" s="12">
        <v>22.381477398015001</v>
      </c>
      <c r="J3887" s="4">
        <v>7.0562293274529999</v>
      </c>
      <c r="K3887" s="4">
        <v>4.9614112458650004</v>
      </c>
      <c r="L3887" s="4">
        <v>7.7177508269019999</v>
      </c>
      <c r="M3887" s="4">
        <v>2.4255788313119999</v>
      </c>
      <c r="N3887" s="4">
        <v>7.3318632855569996</v>
      </c>
      <c r="O3887" s="4">
        <v>7.6074972436600001</v>
      </c>
      <c r="P3887" s="4">
        <v>4.9062844542450001</v>
      </c>
      <c r="Q3887" s="4">
        <v>9.9779492833520003</v>
      </c>
      <c r="R3887" s="4">
        <v>5.4024255788310001</v>
      </c>
      <c r="S3887" s="4">
        <v>3.8588754134509999</v>
      </c>
      <c r="T3887" s="4">
        <v>10.694597574421</v>
      </c>
      <c r="U3887" s="4">
        <v>2.1499448732080002</v>
      </c>
      <c r="V3887" s="4">
        <v>3.9140022050719998</v>
      </c>
      <c r="W3887" s="4">
        <v>0.93715545755200003</v>
      </c>
      <c r="X3887" s="4">
        <v>42.943770672546997</v>
      </c>
      <c r="Y3887" s="13">
        <v>4.9062844542450001</v>
      </c>
    </row>
    <row r="3888" spans="3:25" ht="24" x14ac:dyDescent="0.2">
      <c r="C3888" s="87"/>
      <c r="D3888" s="84"/>
      <c r="E3888" s="1" t="s">
        <v>60</v>
      </c>
      <c r="F3888" s="2"/>
      <c r="G3888" s="60">
        <v>307</v>
      </c>
      <c r="H3888" s="72" t="str">
        <f t="shared" si="65"/>
        <v xml:space="preserve"> </v>
      </c>
      <c r="I3888" s="11">
        <v>18.5667752443</v>
      </c>
      <c r="J3888" s="3">
        <v>4.2345276872959996</v>
      </c>
      <c r="K3888" s="3">
        <v>6.5146579804559996</v>
      </c>
      <c r="L3888" s="3">
        <v>7.4918566775239999</v>
      </c>
      <c r="M3888" s="3">
        <v>2.28013029316</v>
      </c>
      <c r="N3888" s="3">
        <v>3.5830618892510002</v>
      </c>
      <c r="O3888" s="3">
        <v>5.2117263843649999</v>
      </c>
      <c r="P3888" s="3">
        <v>5.2117263843649999</v>
      </c>
      <c r="Q3888" s="3">
        <v>3.2573289902279998</v>
      </c>
      <c r="R3888" s="3">
        <v>4.560260586319</v>
      </c>
      <c r="S3888" s="3">
        <v>4.2345276872959996</v>
      </c>
      <c r="T3888" s="3">
        <v>13.355048859935</v>
      </c>
      <c r="U3888" s="3">
        <v>2.28013029316</v>
      </c>
      <c r="V3888" s="3">
        <v>4.2345276872959996</v>
      </c>
      <c r="W3888" s="3">
        <v>0.65146579804600002</v>
      </c>
      <c r="X3888" s="3">
        <v>50.814332247556997</v>
      </c>
      <c r="Y3888" s="8">
        <v>3.9087947882740002</v>
      </c>
    </row>
    <row r="3889" spans="3:25" x14ac:dyDescent="0.2">
      <c r="C3889" s="87"/>
      <c r="D3889" s="84"/>
      <c r="E3889" s="1" t="s">
        <v>61</v>
      </c>
      <c r="F3889" s="2"/>
      <c r="G3889" s="60">
        <v>49</v>
      </c>
      <c r="H3889" s="72" t="s">
        <v>678</v>
      </c>
      <c r="I3889" s="11">
        <v>36.734693877551003</v>
      </c>
      <c r="J3889" s="3">
        <v>16.326530612245001</v>
      </c>
      <c r="K3889" s="3">
        <v>8.1632653061219997</v>
      </c>
      <c r="L3889" s="3">
        <v>6.1224489795919999</v>
      </c>
      <c r="M3889" s="3">
        <v>4.0816326530609999</v>
      </c>
      <c r="N3889" s="3">
        <v>10.204081632653001</v>
      </c>
      <c r="O3889" s="3">
        <v>12.244897959184</v>
      </c>
      <c r="P3889" s="3">
        <v>8.1632653061219997</v>
      </c>
      <c r="Q3889" s="3">
        <v>6.1224489795919999</v>
      </c>
      <c r="R3889" s="3">
        <v>8.1632653061219997</v>
      </c>
      <c r="S3889" s="3">
        <v>10.204081632653001</v>
      </c>
      <c r="T3889" s="3">
        <v>20.408163265306001</v>
      </c>
      <c r="U3889" s="3">
        <v>4.0816326530609999</v>
      </c>
      <c r="V3889" s="3">
        <v>10.204081632653001</v>
      </c>
      <c r="W3889" s="7">
        <v>0</v>
      </c>
      <c r="X3889" s="3">
        <v>30.612244897958998</v>
      </c>
      <c r="Y3889" s="8">
        <v>8.1632653061219997</v>
      </c>
    </row>
    <row r="3890" spans="3:25" ht="36" x14ac:dyDescent="0.2">
      <c r="C3890" s="87"/>
      <c r="D3890" s="84"/>
      <c r="E3890" s="1" t="s">
        <v>62</v>
      </c>
      <c r="F3890" s="2"/>
      <c r="G3890" s="60">
        <v>211</v>
      </c>
      <c r="H3890" s="72" t="str">
        <f t="shared" si="65"/>
        <v xml:space="preserve"> </v>
      </c>
      <c r="I3890" s="11">
        <v>42.180094786730002</v>
      </c>
      <c r="J3890" s="3">
        <v>11.374407582938</v>
      </c>
      <c r="K3890" s="3">
        <v>3.3175355450240001</v>
      </c>
      <c r="L3890" s="3">
        <v>4.7393364928909998</v>
      </c>
      <c r="M3890" s="3">
        <v>7.5829383886260002</v>
      </c>
      <c r="N3890" s="3">
        <v>10.42654028436</v>
      </c>
      <c r="O3890" s="3">
        <v>10.900473933649</v>
      </c>
      <c r="P3890" s="3">
        <v>9.0047393364929995</v>
      </c>
      <c r="Q3890" s="3">
        <v>4.2654028436019997</v>
      </c>
      <c r="R3890" s="3">
        <v>7.1090047393360001</v>
      </c>
      <c r="S3890" s="3">
        <v>5.2132701421799998</v>
      </c>
      <c r="T3890" s="3">
        <v>11.848341232227</v>
      </c>
      <c r="U3890" s="3">
        <v>3.3175355450240001</v>
      </c>
      <c r="V3890" s="3">
        <v>3.7914691943130001</v>
      </c>
      <c r="W3890" s="3">
        <v>2.843601895735</v>
      </c>
      <c r="X3890" s="3">
        <v>28.909952606634999</v>
      </c>
      <c r="Y3890" s="8">
        <v>3.7914691943130001</v>
      </c>
    </row>
    <row r="3891" spans="3:25" ht="24" x14ac:dyDescent="0.2">
      <c r="C3891" s="87"/>
      <c r="D3891" s="84"/>
      <c r="E3891" s="1" t="s">
        <v>63</v>
      </c>
      <c r="F3891" s="2"/>
      <c r="G3891" s="60">
        <v>8</v>
      </c>
      <c r="H3891" s="72" t="str">
        <f t="shared" si="65"/>
        <v>*</v>
      </c>
      <c r="I3891" s="11">
        <v>62.5</v>
      </c>
      <c r="J3891" s="3">
        <v>12.5</v>
      </c>
      <c r="K3891" s="3">
        <v>12.5</v>
      </c>
      <c r="L3891" s="3">
        <v>25</v>
      </c>
      <c r="M3891" s="7">
        <v>0</v>
      </c>
      <c r="N3891" s="7">
        <v>0</v>
      </c>
      <c r="O3891" s="3">
        <v>25</v>
      </c>
      <c r="P3891" s="3">
        <v>12.5</v>
      </c>
      <c r="Q3891" s="7">
        <v>0</v>
      </c>
      <c r="R3891" s="3">
        <v>12.5</v>
      </c>
      <c r="S3891" s="7">
        <v>0</v>
      </c>
      <c r="T3891" s="7">
        <v>0</v>
      </c>
      <c r="U3891" s="3">
        <v>12.5</v>
      </c>
      <c r="V3891" s="7">
        <v>0</v>
      </c>
      <c r="W3891" s="7">
        <v>0</v>
      </c>
      <c r="X3891" s="3">
        <v>25</v>
      </c>
      <c r="Y3891" s="14">
        <v>0</v>
      </c>
    </row>
    <row r="3892" spans="3:25" x14ac:dyDescent="0.2">
      <c r="C3892" s="87"/>
      <c r="D3892" s="84"/>
      <c r="E3892" s="1" t="s">
        <v>64</v>
      </c>
      <c r="F3892" s="2"/>
      <c r="G3892" s="60">
        <v>24</v>
      </c>
      <c r="H3892" s="72" t="str">
        <f t="shared" si="65"/>
        <v>*</v>
      </c>
      <c r="I3892" s="11">
        <v>4.166666666667</v>
      </c>
      <c r="J3892" s="3">
        <v>20.833333333333002</v>
      </c>
      <c r="K3892" s="7">
        <v>0</v>
      </c>
      <c r="L3892" s="7">
        <v>0</v>
      </c>
      <c r="M3892" s="3">
        <v>12.5</v>
      </c>
      <c r="N3892" s="3">
        <v>29.166666666666998</v>
      </c>
      <c r="O3892" s="3">
        <v>16.666666666666998</v>
      </c>
      <c r="P3892" s="7">
        <v>0</v>
      </c>
      <c r="Q3892" s="7">
        <v>0</v>
      </c>
      <c r="R3892" s="3">
        <v>4.166666666667</v>
      </c>
      <c r="S3892" s="7">
        <v>0</v>
      </c>
      <c r="T3892" s="7">
        <v>0</v>
      </c>
      <c r="U3892" s="3">
        <v>8.333333333333</v>
      </c>
      <c r="V3892" s="3">
        <v>4.166666666667</v>
      </c>
      <c r="W3892" s="3">
        <v>4.166666666667</v>
      </c>
      <c r="X3892" s="3">
        <v>33.333333333333002</v>
      </c>
      <c r="Y3892" s="8">
        <v>4.166666666667</v>
      </c>
    </row>
    <row r="3893" spans="3:25" x14ac:dyDescent="0.2">
      <c r="C3893" s="87"/>
      <c r="D3893" s="84"/>
      <c r="E3893" s="1" t="s">
        <v>46</v>
      </c>
      <c r="F3893" s="2"/>
      <c r="G3893" s="60">
        <v>17</v>
      </c>
      <c r="H3893" s="72" t="str">
        <f t="shared" si="65"/>
        <v>*</v>
      </c>
      <c r="I3893" s="11">
        <v>23.529411764706001</v>
      </c>
      <c r="J3893" s="3">
        <v>17.647058823529001</v>
      </c>
      <c r="K3893" s="3">
        <v>11.764705882353001</v>
      </c>
      <c r="L3893" s="3">
        <v>17.647058823529001</v>
      </c>
      <c r="M3893" s="7">
        <v>0</v>
      </c>
      <c r="N3893" s="3">
        <v>17.647058823529001</v>
      </c>
      <c r="O3893" s="3">
        <v>11.764705882353001</v>
      </c>
      <c r="P3893" s="7">
        <v>0</v>
      </c>
      <c r="Q3893" s="3">
        <v>11.764705882353001</v>
      </c>
      <c r="R3893" s="3">
        <v>17.647058823529001</v>
      </c>
      <c r="S3893" s="7">
        <v>0</v>
      </c>
      <c r="T3893" s="3">
        <v>5.8823529411760003</v>
      </c>
      <c r="U3893" s="7">
        <v>0</v>
      </c>
      <c r="V3893" s="7">
        <v>0</v>
      </c>
      <c r="W3893" s="3">
        <v>5.8823529411760003</v>
      </c>
      <c r="X3893" s="3">
        <v>29.411764705882</v>
      </c>
      <c r="Y3893" s="8">
        <v>5.8823529411760003</v>
      </c>
    </row>
    <row r="3894" spans="3:25" x14ac:dyDescent="0.2">
      <c r="C3894" s="87"/>
      <c r="D3894" s="84"/>
      <c r="E3894" s="1" t="s">
        <v>32</v>
      </c>
      <c r="F3894" s="2"/>
      <c r="G3894" s="60">
        <v>5</v>
      </c>
      <c r="H3894" s="72" t="str">
        <f t="shared" si="65"/>
        <v>*</v>
      </c>
      <c r="I3894" s="11">
        <v>20</v>
      </c>
      <c r="J3894" s="7">
        <v>0</v>
      </c>
      <c r="K3894" s="7">
        <v>0</v>
      </c>
      <c r="L3894" s="7">
        <v>0</v>
      </c>
      <c r="M3894" s="7">
        <v>0</v>
      </c>
      <c r="N3894" s="7">
        <v>0</v>
      </c>
      <c r="O3894" s="7">
        <v>0</v>
      </c>
      <c r="P3894" s="3">
        <v>20</v>
      </c>
      <c r="Q3894" s="7">
        <v>0</v>
      </c>
      <c r="R3894" s="7">
        <v>0</v>
      </c>
      <c r="S3894" s="3">
        <v>20</v>
      </c>
      <c r="T3894" s="3">
        <v>20</v>
      </c>
      <c r="U3894" s="7">
        <v>0</v>
      </c>
      <c r="V3894" s="7">
        <v>0</v>
      </c>
      <c r="W3894" s="7">
        <v>0</v>
      </c>
      <c r="X3894" s="3">
        <v>20</v>
      </c>
      <c r="Y3894" s="8">
        <v>40</v>
      </c>
    </row>
    <row r="3895" spans="3:25" x14ac:dyDescent="0.2">
      <c r="C3895" s="87"/>
      <c r="D3895" s="84"/>
      <c r="E3895" s="1" t="s">
        <v>65</v>
      </c>
      <c r="F3895" s="2"/>
      <c r="G3895" s="60">
        <v>2121</v>
      </c>
      <c r="H3895" s="72" t="str">
        <f t="shared" si="65"/>
        <v xml:space="preserve"> </v>
      </c>
      <c r="I3895" s="11">
        <v>21.829325789721999</v>
      </c>
      <c r="J3895" s="3">
        <v>6.6478076379070004</v>
      </c>
      <c r="K3895" s="3">
        <v>5.1862329090049997</v>
      </c>
      <c r="L3895" s="3">
        <v>7.6850542197080003</v>
      </c>
      <c r="M3895" s="3">
        <v>2.4045261669019999</v>
      </c>
      <c r="N3895" s="3">
        <v>6.7892503536069997</v>
      </c>
      <c r="O3895" s="3">
        <v>7.2607260726070004</v>
      </c>
      <c r="P3895" s="3">
        <v>4.9504950495050002</v>
      </c>
      <c r="Q3895" s="3">
        <v>9.0051862329090007</v>
      </c>
      <c r="R3895" s="3">
        <v>5.2805280528049998</v>
      </c>
      <c r="S3895" s="3">
        <v>3.9132484677039998</v>
      </c>
      <c r="T3895" s="3">
        <v>11.079679396511001</v>
      </c>
      <c r="U3895" s="3">
        <v>2.168788307402</v>
      </c>
      <c r="V3895" s="3">
        <v>3.9603960396039999</v>
      </c>
      <c r="W3895" s="3">
        <v>0.89580386610100005</v>
      </c>
      <c r="X3895" s="3">
        <v>44.082979726544004</v>
      </c>
      <c r="Y3895" s="8">
        <v>4.7619047619049999</v>
      </c>
    </row>
    <row r="3896" spans="3:25" x14ac:dyDescent="0.2">
      <c r="C3896" s="87"/>
      <c r="D3896" s="84"/>
      <c r="E3896" s="1" t="s">
        <v>66</v>
      </c>
      <c r="F3896" s="2"/>
      <c r="G3896" s="60">
        <v>260</v>
      </c>
      <c r="H3896" s="72" t="str">
        <f t="shared" si="65"/>
        <v xml:space="preserve"> </v>
      </c>
      <c r="I3896" s="11">
        <v>41.153846153845997</v>
      </c>
      <c r="J3896" s="3">
        <v>12.307692307691999</v>
      </c>
      <c r="K3896" s="3">
        <v>4.2307692307689999</v>
      </c>
      <c r="L3896" s="3">
        <v>5</v>
      </c>
      <c r="M3896" s="3">
        <v>6.9230769230769997</v>
      </c>
      <c r="N3896" s="3">
        <v>10.384615384615</v>
      </c>
      <c r="O3896" s="3">
        <v>11.153846153846001</v>
      </c>
      <c r="P3896" s="3">
        <v>8.8461538461539995</v>
      </c>
      <c r="Q3896" s="3">
        <v>4.6153846153850004</v>
      </c>
      <c r="R3896" s="3">
        <v>7.3076923076920002</v>
      </c>
      <c r="S3896" s="3">
        <v>6.1538461538459996</v>
      </c>
      <c r="T3896" s="3">
        <v>13.461538461538</v>
      </c>
      <c r="U3896" s="3">
        <v>3.4615384615379998</v>
      </c>
      <c r="V3896" s="3">
        <v>5</v>
      </c>
      <c r="W3896" s="3">
        <v>2.3076923076920002</v>
      </c>
      <c r="X3896" s="3">
        <v>29.230769230768999</v>
      </c>
      <c r="Y3896" s="8">
        <v>4.6153846153850004</v>
      </c>
    </row>
    <row r="3897" spans="3:25" ht="24" x14ac:dyDescent="0.2">
      <c r="C3897" s="88" t="s">
        <v>67</v>
      </c>
      <c r="D3897" s="83" t="s">
        <v>17</v>
      </c>
      <c r="E3897" s="6" t="s">
        <v>68</v>
      </c>
      <c r="F3897" s="5"/>
      <c r="G3897" s="59">
        <v>303</v>
      </c>
      <c r="H3897" s="71" t="str">
        <f t="shared" si="65"/>
        <v xml:space="preserve"> </v>
      </c>
      <c r="I3897" s="12">
        <v>15.181518151815</v>
      </c>
      <c r="J3897" s="4">
        <v>4.290429042904</v>
      </c>
      <c r="K3897" s="4">
        <v>3.3003300330030001</v>
      </c>
      <c r="L3897" s="4">
        <v>5.2805280528049998</v>
      </c>
      <c r="M3897" s="4">
        <v>0.33003300330000002</v>
      </c>
      <c r="N3897" s="4">
        <v>4.290429042904</v>
      </c>
      <c r="O3897" s="4">
        <v>4.290429042904</v>
      </c>
      <c r="P3897" s="4">
        <v>2.3102310231019998</v>
      </c>
      <c r="Q3897" s="4">
        <v>5.6105610561060004</v>
      </c>
      <c r="R3897" s="4">
        <v>2.970297029703</v>
      </c>
      <c r="S3897" s="4">
        <v>2.970297029703</v>
      </c>
      <c r="T3897" s="4">
        <v>11.881188118812</v>
      </c>
      <c r="U3897" s="4">
        <v>1.6501650165020001</v>
      </c>
      <c r="V3897" s="4">
        <v>3.3003300330030001</v>
      </c>
      <c r="W3897" s="4">
        <v>1.3201320132009999</v>
      </c>
      <c r="X3897" s="4">
        <v>54.785478547855</v>
      </c>
      <c r="Y3897" s="13">
        <v>4.290429042904</v>
      </c>
    </row>
    <row r="3898" spans="3:25" ht="36" x14ac:dyDescent="0.2">
      <c r="C3898" s="87"/>
      <c r="D3898" s="84"/>
      <c r="E3898" s="1" t="s">
        <v>69</v>
      </c>
      <c r="F3898" s="2"/>
      <c r="G3898" s="60">
        <v>1347</v>
      </c>
      <c r="H3898" s="72" t="str">
        <f t="shared" si="65"/>
        <v xml:space="preserve"> </v>
      </c>
      <c r="I3898" s="11">
        <v>20.341499628805</v>
      </c>
      <c r="J3898" s="3">
        <v>6.4587973273939996</v>
      </c>
      <c r="K3898" s="3">
        <v>5.0482553823309999</v>
      </c>
      <c r="L3898" s="3">
        <v>6.829992576095</v>
      </c>
      <c r="M3898" s="3">
        <v>2.0044543429839998</v>
      </c>
      <c r="N3898" s="3">
        <v>6.829992576095</v>
      </c>
      <c r="O3898" s="3">
        <v>6.6072754268749998</v>
      </c>
      <c r="P3898" s="3">
        <v>4.8997772828509998</v>
      </c>
      <c r="Q3898" s="3">
        <v>7.9435783221970002</v>
      </c>
      <c r="R3898" s="3">
        <v>4.8255382331109997</v>
      </c>
      <c r="S3898" s="3">
        <v>3.5634743875280002</v>
      </c>
      <c r="T3898" s="3">
        <v>9.7253155159610003</v>
      </c>
      <c r="U3898" s="3">
        <v>1.633259094284</v>
      </c>
      <c r="V3898" s="3">
        <v>4.0831477357089998</v>
      </c>
      <c r="W3898" s="3">
        <v>1.113585746102</v>
      </c>
      <c r="X3898" s="3">
        <v>45.805493689681001</v>
      </c>
      <c r="Y3898" s="8">
        <v>4.5285820341500003</v>
      </c>
    </row>
    <row r="3899" spans="3:25" ht="24" x14ac:dyDescent="0.2">
      <c r="C3899" s="87"/>
      <c r="D3899" s="84"/>
      <c r="E3899" s="1" t="s">
        <v>70</v>
      </c>
      <c r="F3899" s="2"/>
      <c r="G3899" s="60">
        <v>596</v>
      </c>
      <c r="H3899" s="72" t="str">
        <f t="shared" si="65"/>
        <v xml:space="preserve"> </v>
      </c>
      <c r="I3899" s="11">
        <v>30.369127516778999</v>
      </c>
      <c r="J3899" s="3">
        <v>8.8926174496639998</v>
      </c>
      <c r="K3899" s="3">
        <v>5.2013422818789996</v>
      </c>
      <c r="L3899" s="3">
        <v>8.8926174496639998</v>
      </c>
      <c r="M3899" s="3">
        <v>4.0268456375839996</v>
      </c>
      <c r="N3899" s="3">
        <v>8.2214765100669993</v>
      </c>
      <c r="O3899" s="3">
        <v>10.570469798657999</v>
      </c>
      <c r="P3899" s="3">
        <v>7.3825503355700004</v>
      </c>
      <c r="Q3899" s="3">
        <v>10.067114093960001</v>
      </c>
      <c r="R3899" s="3">
        <v>5.8724832214770002</v>
      </c>
      <c r="S3899" s="3">
        <v>5.8724832214770002</v>
      </c>
      <c r="T3899" s="3">
        <v>12.583892617449999</v>
      </c>
      <c r="U3899" s="3">
        <v>3.355704697987</v>
      </c>
      <c r="V3899" s="3">
        <v>3.1879194630869998</v>
      </c>
      <c r="W3899" s="3">
        <v>0.83892617449700002</v>
      </c>
      <c r="X3899" s="3">
        <v>34.899328859059999</v>
      </c>
      <c r="Y3899" s="8">
        <v>4.6979865771810001</v>
      </c>
    </row>
    <row r="3900" spans="3:25" ht="24" x14ac:dyDescent="0.2">
      <c r="C3900" s="87"/>
      <c r="D3900" s="84"/>
      <c r="E3900" s="1" t="s">
        <v>71</v>
      </c>
      <c r="F3900" s="2"/>
      <c r="G3900" s="60">
        <v>181</v>
      </c>
      <c r="H3900" s="72" t="str">
        <f t="shared" si="65"/>
        <v xml:space="preserve"> </v>
      </c>
      <c r="I3900" s="11">
        <v>43.093922651934001</v>
      </c>
      <c r="J3900" s="3">
        <v>15.469613259669</v>
      </c>
      <c r="K3900" s="3">
        <v>7.1823204419889999</v>
      </c>
      <c r="L3900" s="3">
        <v>10.497237569060999</v>
      </c>
      <c r="M3900" s="3">
        <v>10.497237569060999</v>
      </c>
      <c r="N3900" s="3">
        <v>14.917127071823</v>
      </c>
      <c r="O3900" s="3">
        <v>14.364640883978</v>
      </c>
      <c r="P3900" s="3">
        <v>7.1823204419889999</v>
      </c>
      <c r="Q3900" s="3">
        <v>11.602209944750999</v>
      </c>
      <c r="R3900" s="3">
        <v>14.917127071823</v>
      </c>
      <c r="S3900" s="3">
        <v>4.4198895027620004</v>
      </c>
      <c r="T3900" s="3">
        <v>16.574585635359</v>
      </c>
      <c r="U3900" s="3">
        <v>6.0773480662979997</v>
      </c>
      <c r="V3900" s="3">
        <v>7.7348066298339999</v>
      </c>
      <c r="W3900" s="3">
        <v>1.657458563536</v>
      </c>
      <c r="X3900" s="3">
        <v>19.337016574585999</v>
      </c>
      <c r="Y3900" s="8">
        <v>6.6298342541439998</v>
      </c>
    </row>
    <row r="3901" spans="3:25" x14ac:dyDescent="0.2">
      <c r="C3901" s="87"/>
      <c r="D3901" s="84"/>
      <c r="E3901" s="1" t="s">
        <v>32</v>
      </c>
      <c r="F3901" s="2"/>
      <c r="G3901" s="60">
        <v>8</v>
      </c>
      <c r="H3901" s="72" t="str">
        <f t="shared" si="65"/>
        <v>*</v>
      </c>
      <c r="I3901" s="11">
        <v>25</v>
      </c>
      <c r="J3901" s="3">
        <v>12.5</v>
      </c>
      <c r="K3901" s="3">
        <v>25</v>
      </c>
      <c r="L3901" s="3">
        <v>12.5</v>
      </c>
      <c r="M3901" s="3">
        <v>12.5</v>
      </c>
      <c r="N3901" s="7">
        <v>0</v>
      </c>
      <c r="O3901" s="7">
        <v>0</v>
      </c>
      <c r="P3901" s="7">
        <v>0</v>
      </c>
      <c r="Q3901" s="7">
        <v>0</v>
      </c>
      <c r="R3901" s="7">
        <v>0</v>
      </c>
      <c r="S3901" s="7">
        <v>0</v>
      </c>
      <c r="T3901" s="7">
        <v>0</v>
      </c>
      <c r="U3901" s="7">
        <v>0</v>
      </c>
      <c r="V3901" s="7">
        <v>0</v>
      </c>
      <c r="W3901" s="7">
        <v>0</v>
      </c>
      <c r="X3901" s="3">
        <v>12.5</v>
      </c>
      <c r="Y3901" s="8">
        <v>37.5</v>
      </c>
    </row>
    <row r="3902" spans="3:25" ht="24" x14ac:dyDescent="0.2">
      <c r="C3902" s="88" t="s">
        <v>72</v>
      </c>
      <c r="D3902" s="83" t="s">
        <v>17</v>
      </c>
      <c r="E3902" s="6" t="s">
        <v>73</v>
      </c>
      <c r="F3902" s="5"/>
      <c r="G3902" s="59">
        <v>52</v>
      </c>
      <c r="H3902" s="71" t="str">
        <f t="shared" si="65"/>
        <v xml:space="preserve"> </v>
      </c>
      <c r="I3902" s="12">
        <v>21.153846153846001</v>
      </c>
      <c r="J3902" s="4">
        <v>15.384615384615</v>
      </c>
      <c r="K3902" s="4">
        <v>5.7692307692310001</v>
      </c>
      <c r="L3902" s="4">
        <v>11.538461538462</v>
      </c>
      <c r="M3902" s="20">
        <v>0</v>
      </c>
      <c r="N3902" s="4">
        <v>7.6923076923079998</v>
      </c>
      <c r="O3902" s="4">
        <v>5.7692307692310001</v>
      </c>
      <c r="P3902" s="4">
        <v>3.8461538461539999</v>
      </c>
      <c r="Q3902" s="4">
        <v>9.6153846153850004</v>
      </c>
      <c r="R3902" s="4">
        <v>13.461538461538</v>
      </c>
      <c r="S3902" s="4">
        <v>9.6153846153850004</v>
      </c>
      <c r="T3902" s="4">
        <v>7.6923076923079998</v>
      </c>
      <c r="U3902" s="4">
        <v>1.923076923077</v>
      </c>
      <c r="V3902" s="4">
        <v>1.923076923077</v>
      </c>
      <c r="W3902" s="4">
        <v>3.8461538461539999</v>
      </c>
      <c r="X3902" s="4">
        <v>30.769230769231001</v>
      </c>
      <c r="Y3902" s="13">
        <v>9.6153846153850004</v>
      </c>
    </row>
    <row r="3903" spans="3:25" ht="36" x14ac:dyDescent="0.2">
      <c r="C3903" s="87"/>
      <c r="D3903" s="84"/>
      <c r="E3903" s="1" t="s">
        <v>74</v>
      </c>
      <c r="F3903" s="2"/>
      <c r="G3903" s="60">
        <v>186</v>
      </c>
      <c r="H3903" s="72" t="str">
        <f t="shared" si="65"/>
        <v xml:space="preserve"> </v>
      </c>
      <c r="I3903" s="11">
        <v>34.946236559139997</v>
      </c>
      <c r="J3903" s="3">
        <v>16.666666666666998</v>
      </c>
      <c r="K3903" s="3">
        <v>7.5268817204299996</v>
      </c>
      <c r="L3903" s="3">
        <v>8.0645161290320004</v>
      </c>
      <c r="M3903" s="3">
        <v>7.5268817204299996</v>
      </c>
      <c r="N3903" s="3">
        <v>16.666666666666998</v>
      </c>
      <c r="O3903" s="3">
        <v>13.440860215054</v>
      </c>
      <c r="P3903" s="3">
        <v>5.9139784946239997</v>
      </c>
      <c r="Q3903" s="3">
        <v>11.827956989246999</v>
      </c>
      <c r="R3903" s="3">
        <v>9.6774193548389995</v>
      </c>
      <c r="S3903" s="3">
        <v>2.1505376344089999</v>
      </c>
      <c r="T3903" s="3">
        <v>10.752688172042999</v>
      </c>
      <c r="U3903" s="3">
        <v>5.3763440860219998</v>
      </c>
      <c r="V3903" s="3">
        <v>4.3010752688169998</v>
      </c>
      <c r="W3903" s="3">
        <v>0.53763440860199996</v>
      </c>
      <c r="X3903" s="3">
        <v>25.806451612903</v>
      </c>
      <c r="Y3903" s="8">
        <v>4.3010752688169998</v>
      </c>
    </row>
    <row r="3904" spans="3:25" ht="36" x14ac:dyDescent="0.2">
      <c r="C3904" s="87"/>
      <c r="D3904" s="84"/>
      <c r="E3904" s="1" t="s">
        <v>75</v>
      </c>
      <c r="F3904" s="2"/>
      <c r="G3904" s="60">
        <v>336</v>
      </c>
      <c r="H3904" s="72" t="str">
        <f t="shared" si="65"/>
        <v xml:space="preserve"> </v>
      </c>
      <c r="I3904" s="11">
        <v>30.059523809523998</v>
      </c>
      <c r="J3904" s="3">
        <v>11.607142857143</v>
      </c>
      <c r="K3904" s="3">
        <v>4.166666666667</v>
      </c>
      <c r="L3904" s="3">
        <v>8.0357142857140005</v>
      </c>
      <c r="M3904" s="3">
        <v>4.166666666667</v>
      </c>
      <c r="N3904" s="3">
        <v>10.119047619048001</v>
      </c>
      <c r="O3904" s="3">
        <v>9.8214285714289993</v>
      </c>
      <c r="P3904" s="3">
        <v>7.7380952380950001</v>
      </c>
      <c r="Q3904" s="3">
        <v>10.714285714286</v>
      </c>
      <c r="R3904" s="3">
        <v>8.6309523809519995</v>
      </c>
      <c r="S3904" s="3">
        <v>4.7619047619049999</v>
      </c>
      <c r="T3904" s="3">
        <v>13.392857142857</v>
      </c>
      <c r="U3904" s="3">
        <v>2.9761904761900002</v>
      </c>
      <c r="V3904" s="3">
        <v>4.166666666667</v>
      </c>
      <c r="W3904" s="3">
        <v>1.4880952380950001</v>
      </c>
      <c r="X3904" s="3">
        <v>30.059523809523998</v>
      </c>
      <c r="Y3904" s="8">
        <v>6.5476190476190004</v>
      </c>
    </row>
    <row r="3905" spans="3:25" ht="36" x14ac:dyDescent="0.2">
      <c r="C3905" s="87"/>
      <c r="D3905" s="84"/>
      <c r="E3905" s="1" t="s">
        <v>76</v>
      </c>
      <c r="F3905" s="2"/>
      <c r="G3905" s="60">
        <v>411</v>
      </c>
      <c r="H3905" s="72" t="str">
        <f t="shared" si="65"/>
        <v xml:space="preserve"> </v>
      </c>
      <c r="I3905" s="11">
        <v>26.763990267640001</v>
      </c>
      <c r="J3905" s="3">
        <v>8.0291970802920005</v>
      </c>
      <c r="K3905" s="3">
        <v>4.3795620437959997</v>
      </c>
      <c r="L3905" s="3">
        <v>5.3527980535279998</v>
      </c>
      <c r="M3905" s="3">
        <v>3.892944038929</v>
      </c>
      <c r="N3905" s="3">
        <v>7.0559610705600004</v>
      </c>
      <c r="O3905" s="3">
        <v>7.5425790754259996</v>
      </c>
      <c r="P3905" s="3">
        <v>7.5425790754259996</v>
      </c>
      <c r="Q3905" s="3">
        <v>8.5158150851579997</v>
      </c>
      <c r="R3905" s="3">
        <v>7.299270072993</v>
      </c>
      <c r="S3905" s="3">
        <v>4.8661800486619997</v>
      </c>
      <c r="T3905" s="3">
        <v>15.571776155718</v>
      </c>
      <c r="U3905" s="3">
        <v>2.1897810218979998</v>
      </c>
      <c r="V3905" s="3">
        <v>5.3527980535279998</v>
      </c>
      <c r="W3905" s="3">
        <v>0.97323600973199997</v>
      </c>
      <c r="X3905" s="3">
        <v>37.226277372262999</v>
      </c>
      <c r="Y3905" s="8">
        <v>5.1094890510950002</v>
      </c>
    </row>
    <row r="3906" spans="3:25" ht="36" x14ac:dyDescent="0.2">
      <c r="C3906" s="87"/>
      <c r="D3906" s="84"/>
      <c r="E3906" s="1" t="s">
        <v>77</v>
      </c>
      <c r="F3906" s="2"/>
      <c r="G3906" s="60">
        <v>425</v>
      </c>
      <c r="H3906" s="72" t="str">
        <f t="shared" si="65"/>
        <v xml:space="preserve"> </v>
      </c>
      <c r="I3906" s="11">
        <v>22.117647058824002</v>
      </c>
      <c r="J3906" s="3">
        <v>5.4117647058819998</v>
      </c>
      <c r="K3906" s="3">
        <v>5.4117647058819998</v>
      </c>
      <c r="L3906" s="3">
        <v>7.0588235294119999</v>
      </c>
      <c r="M3906" s="3">
        <v>1.647058823529</v>
      </c>
      <c r="N3906" s="3">
        <v>5.1764705882350004</v>
      </c>
      <c r="O3906" s="3">
        <v>6.352941176471</v>
      </c>
      <c r="P3906" s="3">
        <v>5.1764705882350004</v>
      </c>
      <c r="Q3906" s="3">
        <v>8</v>
      </c>
      <c r="R3906" s="3">
        <v>3.0588235294119999</v>
      </c>
      <c r="S3906" s="3">
        <v>4.9411764705880001</v>
      </c>
      <c r="T3906" s="3">
        <v>11.764705882353001</v>
      </c>
      <c r="U3906" s="3">
        <v>1.882352941176</v>
      </c>
      <c r="V3906" s="3">
        <v>3.5294117647059999</v>
      </c>
      <c r="W3906" s="3">
        <v>0.70588235294099999</v>
      </c>
      <c r="X3906" s="3">
        <v>46.823529411765001</v>
      </c>
      <c r="Y3906" s="8">
        <v>4</v>
      </c>
    </row>
    <row r="3907" spans="3:25" ht="36" x14ac:dyDescent="0.2">
      <c r="C3907" s="87"/>
      <c r="D3907" s="84"/>
      <c r="E3907" s="1" t="s">
        <v>78</v>
      </c>
      <c r="F3907" s="2"/>
      <c r="G3907" s="60">
        <v>328</v>
      </c>
      <c r="H3907" s="72" t="str">
        <f t="shared" si="65"/>
        <v xml:space="preserve"> </v>
      </c>
      <c r="I3907" s="11">
        <v>16.768292682927001</v>
      </c>
      <c r="J3907" s="3">
        <v>3.3536585365849998</v>
      </c>
      <c r="K3907" s="3">
        <v>5.7926829268290003</v>
      </c>
      <c r="L3907" s="3">
        <v>7.6219512195119998</v>
      </c>
      <c r="M3907" s="3">
        <v>1.829268292683</v>
      </c>
      <c r="N3907" s="3">
        <v>7.0121951219509997</v>
      </c>
      <c r="O3907" s="3">
        <v>7.9268292682929999</v>
      </c>
      <c r="P3907" s="3">
        <v>3.3536585365849998</v>
      </c>
      <c r="Q3907" s="3">
        <v>8.5365853658540001</v>
      </c>
      <c r="R3907" s="3">
        <v>3.0487804878050002</v>
      </c>
      <c r="S3907" s="3">
        <v>3.9634146341459999</v>
      </c>
      <c r="T3907" s="3">
        <v>9.7560975609760003</v>
      </c>
      <c r="U3907" s="3">
        <v>2.7439024390240001</v>
      </c>
      <c r="V3907" s="3">
        <v>4.5731707317070001</v>
      </c>
      <c r="W3907" s="3">
        <v>2.134146341463</v>
      </c>
      <c r="X3907" s="3">
        <v>47.865853658536999</v>
      </c>
      <c r="Y3907" s="8">
        <v>5.4878048780490003</v>
      </c>
    </row>
    <row r="3908" spans="3:25" ht="36" x14ac:dyDescent="0.2">
      <c r="C3908" s="87"/>
      <c r="D3908" s="84"/>
      <c r="E3908" s="1" t="s">
        <v>79</v>
      </c>
      <c r="F3908" s="2"/>
      <c r="G3908" s="60">
        <v>294</v>
      </c>
      <c r="H3908" s="72" t="str">
        <f t="shared" si="65"/>
        <v xml:space="preserve"> </v>
      </c>
      <c r="I3908" s="11">
        <v>19.387755102041002</v>
      </c>
      <c r="J3908" s="3">
        <v>3.7414965986389999</v>
      </c>
      <c r="K3908" s="3">
        <v>6.1224489795919999</v>
      </c>
      <c r="L3908" s="3">
        <v>8.5034013605440002</v>
      </c>
      <c r="M3908" s="3">
        <v>1.360544217687</v>
      </c>
      <c r="N3908" s="3">
        <v>4.7619047619049999</v>
      </c>
      <c r="O3908" s="3">
        <v>6.1224489795919999</v>
      </c>
      <c r="P3908" s="3">
        <v>3.0612244897959999</v>
      </c>
      <c r="Q3908" s="3">
        <v>6.8027210884349998</v>
      </c>
      <c r="R3908" s="3">
        <v>2.3809523809519999</v>
      </c>
      <c r="S3908" s="3">
        <v>2.3809523809519999</v>
      </c>
      <c r="T3908" s="3">
        <v>7.4829931972789998</v>
      </c>
      <c r="U3908" s="3">
        <v>0.34013605442200001</v>
      </c>
      <c r="V3908" s="3">
        <v>2.7210884353739999</v>
      </c>
      <c r="W3908" s="7">
        <v>0</v>
      </c>
      <c r="X3908" s="3">
        <v>52.721088435374</v>
      </c>
      <c r="Y3908" s="8">
        <v>4.0816326530609999</v>
      </c>
    </row>
    <row r="3909" spans="3:25" ht="36" x14ac:dyDescent="0.2">
      <c r="C3909" s="87"/>
      <c r="D3909" s="84"/>
      <c r="E3909" s="1" t="s">
        <v>80</v>
      </c>
      <c r="F3909" s="2"/>
      <c r="G3909" s="60">
        <v>194</v>
      </c>
      <c r="H3909" s="72" t="str">
        <f t="shared" si="65"/>
        <v xml:space="preserve"> </v>
      </c>
      <c r="I3909" s="11">
        <v>20.618556701031</v>
      </c>
      <c r="J3909" s="3">
        <v>4.1237113402060004</v>
      </c>
      <c r="K3909" s="3">
        <v>2.0618556701030002</v>
      </c>
      <c r="L3909" s="3">
        <v>6.1855670103089997</v>
      </c>
      <c r="M3909" s="3">
        <v>1.5463917525769999</v>
      </c>
      <c r="N3909" s="3">
        <v>4.1237113402060004</v>
      </c>
      <c r="O3909" s="3">
        <v>4.639175257732</v>
      </c>
      <c r="P3909" s="3">
        <v>3.0927835051549999</v>
      </c>
      <c r="Q3909" s="3">
        <v>3.0927835051549999</v>
      </c>
      <c r="R3909" s="3">
        <v>2.0618556701030002</v>
      </c>
      <c r="S3909" s="3">
        <v>2.0618556701030002</v>
      </c>
      <c r="T3909" s="3">
        <v>7.7319587628870003</v>
      </c>
      <c r="U3909" s="3">
        <v>1.0309278350519999</v>
      </c>
      <c r="V3909" s="3">
        <v>2.0618556701030002</v>
      </c>
      <c r="W3909" s="3">
        <v>1.5463917525769999</v>
      </c>
      <c r="X3909" s="3">
        <v>55.154639175257998</v>
      </c>
      <c r="Y3909" s="8">
        <v>2.0618556701030002</v>
      </c>
    </row>
    <row r="3910" spans="3:25" ht="36" x14ac:dyDescent="0.2">
      <c r="C3910" s="87"/>
      <c r="D3910" s="84"/>
      <c r="E3910" s="1" t="s">
        <v>81</v>
      </c>
      <c r="F3910" s="2"/>
      <c r="G3910" s="60">
        <v>50</v>
      </c>
      <c r="H3910" s="72" t="str">
        <f t="shared" si="65"/>
        <v xml:space="preserve"> </v>
      </c>
      <c r="I3910" s="11">
        <v>14</v>
      </c>
      <c r="J3910" s="3">
        <v>4</v>
      </c>
      <c r="K3910" s="3">
        <v>2</v>
      </c>
      <c r="L3910" s="3">
        <v>12</v>
      </c>
      <c r="M3910" s="3">
        <v>2</v>
      </c>
      <c r="N3910" s="3">
        <v>4</v>
      </c>
      <c r="O3910" s="3">
        <v>2</v>
      </c>
      <c r="P3910" s="3">
        <v>4</v>
      </c>
      <c r="Q3910" s="3">
        <v>6</v>
      </c>
      <c r="R3910" s="7">
        <v>0</v>
      </c>
      <c r="S3910" s="7">
        <v>0</v>
      </c>
      <c r="T3910" s="3">
        <v>2</v>
      </c>
      <c r="U3910" s="3">
        <v>2</v>
      </c>
      <c r="V3910" s="3">
        <v>2</v>
      </c>
      <c r="W3910" s="7">
        <v>0</v>
      </c>
      <c r="X3910" s="3">
        <v>62</v>
      </c>
      <c r="Y3910" s="8">
        <v>2</v>
      </c>
    </row>
    <row r="3911" spans="3:25" ht="24" x14ac:dyDescent="0.2">
      <c r="C3911" s="87"/>
      <c r="D3911" s="84"/>
      <c r="E3911" s="1" t="s">
        <v>82</v>
      </c>
      <c r="F3911" s="2"/>
      <c r="G3911" s="60">
        <v>48</v>
      </c>
      <c r="H3911" s="72" t="str">
        <f t="shared" si="65"/>
        <v>*</v>
      </c>
      <c r="I3911" s="11">
        <v>14.583333333333</v>
      </c>
      <c r="J3911" s="3">
        <v>8.333333333333</v>
      </c>
      <c r="K3911" s="3">
        <v>10.416666666667</v>
      </c>
      <c r="L3911" s="3">
        <v>14.583333333333</v>
      </c>
      <c r="M3911" s="7">
        <v>0</v>
      </c>
      <c r="N3911" s="3">
        <v>6.25</v>
      </c>
      <c r="O3911" s="3">
        <v>4.166666666667</v>
      </c>
      <c r="P3911" s="3">
        <v>2.083333333333</v>
      </c>
      <c r="Q3911" s="3">
        <v>4.166666666667</v>
      </c>
      <c r="R3911" s="3">
        <v>2.083333333333</v>
      </c>
      <c r="S3911" s="3">
        <v>10.416666666667</v>
      </c>
      <c r="T3911" s="3">
        <v>4.166666666667</v>
      </c>
      <c r="U3911" s="3">
        <v>4.166666666667</v>
      </c>
      <c r="V3911" s="3">
        <v>2.083333333333</v>
      </c>
      <c r="W3911" s="7">
        <v>0</v>
      </c>
      <c r="X3911" s="3">
        <v>45.833333333333002</v>
      </c>
      <c r="Y3911" s="14">
        <v>0</v>
      </c>
    </row>
    <row r="3912" spans="3:25" x14ac:dyDescent="0.2">
      <c r="C3912" s="87"/>
      <c r="D3912" s="84"/>
      <c r="E3912" s="1" t="s">
        <v>83</v>
      </c>
      <c r="F3912" s="2"/>
      <c r="G3912" s="60">
        <v>46</v>
      </c>
      <c r="H3912" s="72" t="str">
        <f t="shared" si="65"/>
        <v>*</v>
      </c>
      <c r="I3912" s="11">
        <v>41.304347826087003</v>
      </c>
      <c r="J3912" s="3">
        <v>13.04347826087</v>
      </c>
      <c r="K3912" s="3">
        <v>8.6956521739130004</v>
      </c>
      <c r="L3912" s="3">
        <v>8.6956521739130004</v>
      </c>
      <c r="M3912" s="3">
        <v>8.6956521739130004</v>
      </c>
      <c r="N3912" s="3">
        <v>15.217391304348</v>
      </c>
      <c r="O3912" s="3">
        <v>23.913043478260999</v>
      </c>
      <c r="P3912" s="3">
        <v>15.217391304348</v>
      </c>
      <c r="Q3912" s="3">
        <v>13.04347826087</v>
      </c>
      <c r="R3912" s="3">
        <v>17.391304347826001</v>
      </c>
      <c r="S3912" s="3">
        <v>4.3478260869570002</v>
      </c>
      <c r="T3912" s="3">
        <v>19.565217391304</v>
      </c>
      <c r="U3912" s="3">
        <v>6.5217391304349999</v>
      </c>
      <c r="V3912" s="3">
        <v>13.04347826087</v>
      </c>
      <c r="W3912" s="3">
        <v>4.3478260869570002</v>
      </c>
      <c r="X3912" s="3">
        <v>30.434782608696</v>
      </c>
      <c r="Y3912" s="8">
        <v>2.1739130434780001</v>
      </c>
    </row>
    <row r="3913" spans="3:25" x14ac:dyDescent="0.2">
      <c r="C3913" s="87"/>
      <c r="D3913" s="84"/>
      <c r="E3913" s="1" t="s">
        <v>32</v>
      </c>
      <c r="F3913" s="2"/>
      <c r="G3913" s="60">
        <v>65</v>
      </c>
      <c r="H3913" s="72" t="str">
        <f t="shared" si="65"/>
        <v xml:space="preserve"> </v>
      </c>
      <c r="I3913" s="11">
        <v>23.076923076922998</v>
      </c>
      <c r="J3913" s="3">
        <v>9.2307692307690008</v>
      </c>
      <c r="K3913" s="3">
        <v>1.538461538462</v>
      </c>
      <c r="L3913" s="3">
        <v>3.0769230769229998</v>
      </c>
      <c r="M3913" s="3">
        <v>4.6153846153850004</v>
      </c>
      <c r="N3913" s="3">
        <v>6.1538461538459996</v>
      </c>
      <c r="O3913" s="3">
        <v>7.6923076923079998</v>
      </c>
      <c r="P3913" s="3">
        <v>3.0769230769229998</v>
      </c>
      <c r="Q3913" s="3">
        <v>12.307692307691999</v>
      </c>
      <c r="R3913" s="3">
        <v>13.846153846153999</v>
      </c>
      <c r="S3913" s="3">
        <v>4.6153846153850004</v>
      </c>
      <c r="T3913" s="3">
        <v>12.307692307691999</v>
      </c>
      <c r="U3913" s="3">
        <v>3.0769230769229998</v>
      </c>
      <c r="V3913" s="3">
        <v>4.6153846153850004</v>
      </c>
      <c r="W3913" s="7">
        <v>0</v>
      </c>
      <c r="X3913" s="3">
        <v>36.923076923076998</v>
      </c>
      <c r="Y3913" s="8">
        <v>12.307692307691999</v>
      </c>
    </row>
    <row r="3914" spans="3:25" x14ac:dyDescent="0.2">
      <c r="C3914" s="88" t="s">
        <v>84</v>
      </c>
      <c r="D3914" s="83" t="s">
        <v>17</v>
      </c>
      <c r="E3914" s="6" t="s">
        <v>85</v>
      </c>
      <c r="F3914" s="5"/>
      <c r="G3914" s="59">
        <v>315</v>
      </c>
      <c r="H3914" s="71" t="str">
        <f t="shared" si="65"/>
        <v xml:space="preserve"> </v>
      </c>
      <c r="I3914" s="12">
        <v>13.015873015873</v>
      </c>
      <c r="J3914" s="4">
        <v>2.5396825396830001</v>
      </c>
      <c r="K3914" s="4">
        <v>2.8571428571430002</v>
      </c>
      <c r="L3914" s="4">
        <v>5.7142857142860004</v>
      </c>
      <c r="M3914" s="4">
        <v>0.31746031745999997</v>
      </c>
      <c r="N3914" s="4">
        <v>0.63492063492100004</v>
      </c>
      <c r="O3914" s="4">
        <v>4.4444444444439997</v>
      </c>
      <c r="P3914" s="4">
        <v>1.9047619047619999</v>
      </c>
      <c r="Q3914" s="4">
        <v>4.4444444444439997</v>
      </c>
      <c r="R3914" s="4">
        <v>0.95238095238099996</v>
      </c>
      <c r="S3914" s="4">
        <v>3.1746031746029999</v>
      </c>
      <c r="T3914" s="4">
        <v>4.4444444444439997</v>
      </c>
      <c r="U3914" s="4">
        <v>0.31746031745999997</v>
      </c>
      <c r="V3914" s="4">
        <v>1.269841269841</v>
      </c>
      <c r="W3914" s="4">
        <v>0.31746031745999997</v>
      </c>
      <c r="X3914" s="4">
        <v>64.444444444444002</v>
      </c>
      <c r="Y3914" s="13">
        <v>4.4444444444439997</v>
      </c>
    </row>
    <row r="3915" spans="3:25" x14ac:dyDescent="0.2">
      <c r="C3915" s="87"/>
      <c r="D3915" s="84"/>
      <c r="E3915" s="1" t="s">
        <v>86</v>
      </c>
      <c r="F3915" s="2"/>
      <c r="G3915" s="60">
        <v>493</v>
      </c>
      <c r="H3915" s="72" t="str">
        <f t="shared" si="65"/>
        <v xml:space="preserve"> </v>
      </c>
      <c r="I3915" s="11">
        <v>20.892494929005998</v>
      </c>
      <c r="J3915" s="3">
        <v>4.056795131846</v>
      </c>
      <c r="K3915" s="3">
        <v>4.056795131846</v>
      </c>
      <c r="L3915" s="3">
        <v>5.8823529411760003</v>
      </c>
      <c r="M3915" s="3">
        <v>1.6227180527380001</v>
      </c>
      <c r="N3915" s="3">
        <v>2.434077079108</v>
      </c>
      <c r="O3915" s="3">
        <v>4.6653144016230002</v>
      </c>
      <c r="P3915" s="3">
        <v>4.4624746450300004</v>
      </c>
      <c r="Q3915" s="3">
        <v>5.476673427992</v>
      </c>
      <c r="R3915" s="3">
        <v>1.014198782961</v>
      </c>
      <c r="S3915" s="3">
        <v>2.028397565923</v>
      </c>
      <c r="T3915" s="3">
        <v>7.9107505070990003</v>
      </c>
      <c r="U3915" s="3">
        <v>0.60851926977699999</v>
      </c>
      <c r="V3915" s="3">
        <v>1.8255578093310001</v>
      </c>
      <c r="W3915" s="3">
        <v>1.217038539554</v>
      </c>
      <c r="X3915" s="3">
        <v>53.346855983772997</v>
      </c>
      <c r="Y3915" s="8">
        <v>4.2596348884379998</v>
      </c>
    </row>
    <row r="3916" spans="3:25" x14ac:dyDescent="0.2">
      <c r="C3916" s="87"/>
      <c r="D3916" s="84"/>
      <c r="E3916" s="1" t="s">
        <v>87</v>
      </c>
      <c r="F3916" s="2"/>
      <c r="G3916" s="60">
        <v>981</v>
      </c>
      <c r="H3916" s="72" t="str">
        <f t="shared" si="65"/>
        <v xml:space="preserve"> </v>
      </c>
      <c r="I3916" s="11">
        <v>23.547400611621001</v>
      </c>
      <c r="J3916" s="3">
        <v>5.9123343527010004</v>
      </c>
      <c r="K3916" s="3">
        <v>5.1987767584100002</v>
      </c>
      <c r="L3916" s="3">
        <v>7.4413863404690002</v>
      </c>
      <c r="M3916" s="3">
        <v>2.6503567787970002</v>
      </c>
      <c r="N3916" s="3">
        <v>4.9949031600409999</v>
      </c>
      <c r="O3916" s="3">
        <v>6.218144750255</v>
      </c>
      <c r="P3916" s="3">
        <v>4.9949031600409999</v>
      </c>
      <c r="Q3916" s="3">
        <v>7.951070336391</v>
      </c>
      <c r="R3916" s="3">
        <v>2.4464831804279998</v>
      </c>
      <c r="S3916" s="3">
        <v>3.7716615698270002</v>
      </c>
      <c r="T3916" s="3">
        <v>9.6839959225280001</v>
      </c>
      <c r="U3916" s="3">
        <v>2.0387359836900001</v>
      </c>
      <c r="V3916" s="3">
        <v>3.0581039755349999</v>
      </c>
      <c r="W3916" s="3">
        <v>1.019367991845</v>
      </c>
      <c r="X3916" s="3">
        <v>42.915392456676997</v>
      </c>
      <c r="Y3916" s="8">
        <v>5.8103975535170003</v>
      </c>
    </row>
    <row r="3917" spans="3:25" x14ac:dyDescent="0.2">
      <c r="C3917" s="87"/>
      <c r="D3917" s="84"/>
      <c r="E3917" s="1" t="s">
        <v>88</v>
      </c>
      <c r="F3917" s="2"/>
      <c r="G3917" s="60">
        <v>525</v>
      </c>
      <c r="H3917" s="72" t="str">
        <f t="shared" si="65"/>
        <v xml:space="preserve"> </v>
      </c>
      <c r="I3917" s="11">
        <v>31.619047619048001</v>
      </c>
      <c r="J3917" s="3">
        <v>13.714285714286</v>
      </c>
      <c r="K3917" s="3">
        <v>6.2857142857139996</v>
      </c>
      <c r="L3917" s="3">
        <v>9.5238095238099998</v>
      </c>
      <c r="M3917" s="3">
        <v>4.5714285714290002</v>
      </c>
      <c r="N3917" s="3">
        <v>14.666666666667</v>
      </c>
      <c r="O3917" s="3">
        <v>13.714285714286</v>
      </c>
      <c r="P3917" s="3">
        <v>8.9523809523810005</v>
      </c>
      <c r="Q3917" s="3">
        <v>13.142857142857</v>
      </c>
      <c r="R3917" s="3">
        <v>12.952380952381001</v>
      </c>
      <c r="S3917" s="3">
        <v>6.2857142857139996</v>
      </c>
      <c r="T3917" s="3">
        <v>17.333333333333002</v>
      </c>
      <c r="U3917" s="3">
        <v>4.1904761904759997</v>
      </c>
      <c r="V3917" s="3">
        <v>7.0476190476190004</v>
      </c>
      <c r="W3917" s="3">
        <v>1.333333333333</v>
      </c>
      <c r="X3917" s="3">
        <v>24</v>
      </c>
      <c r="Y3917" s="8">
        <v>3.6190476190480001</v>
      </c>
    </row>
    <row r="3918" spans="3:25" x14ac:dyDescent="0.2">
      <c r="C3918" s="87"/>
      <c r="D3918" s="84"/>
      <c r="E3918" s="1" t="s">
        <v>89</v>
      </c>
      <c r="F3918" s="2"/>
      <c r="G3918" s="60">
        <v>113</v>
      </c>
      <c r="H3918" s="72" t="str">
        <f t="shared" si="65"/>
        <v xml:space="preserve"> </v>
      </c>
      <c r="I3918" s="11">
        <v>32.743362831858001</v>
      </c>
      <c r="J3918" s="3">
        <v>21.238938053097002</v>
      </c>
      <c r="K3918" s="3">
        <v>8.8495575221239999</v>
      </c>
      <c r="L3918" s="3">
        <v>8.8495575221239999</v>
      </c>
      <c r="M3918" s="3">
        <v>11.504424778761001</v>
      </c>
      <c r="N3918" s="3">
        <v>34.513274336282997</v>
      </c>
      <c r="O3918" s="3">
        <v>16.814159292035001</v>
      </c>
      <c r="P3918" s="3">
        <v>5.3097345132739999</v>
      </c>
      <c r="Q3918" s="3">
        <v>15.044247787611001</v>
      </c>
      <c r="R3918" s="3">
        <v>30.088495575221</v>
      </c>
      <c r="S3918" s="3">
        <v>8.8495575221239999</v>
      </c>
      <c r="T3918" s="3">
        <v>28.318584070796</v>
      </c>
      <c r="U3918" s="3">
        <v>9.7345132743360008</v>
      </c>
      <c r="V3918" s="3">
        <v>15.044247787611001</v>
      </c>
      <c r="W3918" s="3">
        <v>2.654867256637</v>
      </c>
      <c r="X3918" s="3">
        <v>7.964601769912</v>
      </c>
      <c r="Y3918" s="8">
        <v>5.3097345132739999</v>
      </c>
    </row>
    <row r="3919" spans="3:25" x14ac:dyDescent="0.2">
      <c r="C3919" s="87"/>
      <c r="D3919" s="84"/>
      <c r="E3919" s="1" t="s">
        <v>32</v>
      </c>
      <c r="F3919" s="2"/>
      <c r="G3919" s="60">
        <v>8</v>
      </c>
      <c r="H3919" s="72" t="str">
        <f t="shared" si="65"/>
        <v>*</v>
      </c>
      <c r="I3919" s="11">
        <v>37.5</v>
      </c>
      <c r="J3919" s="7">
        <v>0</v>
      </c>
      <c r="K3919" s="3">
        <v>12.5</v>
      </c>
      <c r="L3919" s="3">
        <v>12.5</v>
      </c>
      <c r="M3919" s="7">
        <v>0</v>
      </c>
      <c r="N3919" s="3">
        <v>25</v>
      </c>
      <c r="O3919" s="3">
        <v>25</v>
      </c>
      <c r="P3919" s="7">
        <v>0</v>
      </c>
      <c r="Q3919" s="7">
        <v>0</v>
      </c>
      <c r="R3919" s="3">
        <v>25</v>
      </c>
      <c r="S3919" s="7">
        <v>0</v>
      </c>
      <c r="T3919" s="3">
        <v>12.5</v>
      </c>
      <c r="U3919" s="3">
        <v>12.5</v>
      </c>
      <c r="V3919" s="3">
        <v>12.5</v>
      </c>
      <c r="W3919" s="7">
        <v>0</v>
      </c>
      <c r="X3919" s="3">
        <v>62.5</v>
      </c>
      <c r="Y3919" s="14">
        <v>0</v>
      </c>
    </row>
    <row r="3920" spans="3:25" ht="24" x14ac:dyDescent="0.2">
      <c r="C3920" s="88" t="s">
        <v>90</v>
      </c>
      <c r="D3920" s="83" t="s">
        <v>17</v>
      </c>
      <c r="E3920" s="6" t="s">
        <v>91</v>
      </c>
      <c r="F3920" s="5"/>
      <c r="G3920" s="59">
        <v>608</v>
      </c>
      <c r="H3920" s="71" t="str">
        <f t="shared" si="65"/>
        <v xml:space="preserve"> </v>
      </c>
      <c r="I3920" s="12">
        <v>24.013157894736999</v>
      </c>
      <c r="J3920" s="4">
        <v>6.7434210526319998</v>
      </c>
      <c r="K3920" s="4">
        <v>5.2631578947369997</v>
      </c>
      <c r="L3920" s="4">
        <v>7.5657894736840001</v>
      </c>
      <c r="M3920" s="4">
        <v>3.2894736842109999</v>
      </c>
      <c r="N3920" s="4">
        <v>6.4144736842109999</v>
      </c>
      <c r="O3920" s="4">
        <v>7.8947368421049999</v>
      </c>
      <c r="P3920" s="4">
        <v>5.5921052631580004</v>
      </c>
      <c r="Q3920" s="4">
        <v>4.9342105263159999</v>
      </c>
      <c r="R3920" s="4">
        <v>7.7302631578950001</v>
      </c>
      <c r="S3920" s="4">
        <v>4.9342105263159999</v>
      </c>
      <c r="T3920" s="4">
        <v>13.157894736842</v>
      </c>
      <c r="U3920" s="4">
        <v>2.7960526315790002</v>
      </c>
      <c r="V3920" s="4">
        <v>3.2894736842109999</v>
      </c>
      <c r="W3920" s="4">
        <v>1.6447368421049999</v>
      </c>
      <c r="X3920" s="4">
        <v>43.092105263157997</v>
      </c>
      <c r="Y3920" s="13">
        <v>4.1118421052630003</v>
      </c>
    </row>
    <row r="3921" spans="2:25" ht="24" x14ac:dyDescent="0.2">
      <c r="C3921" s="87"/>
      <c r="D3921" s="84"/>
      <c r="E3921" s="1" t="s">
        <v>92</v>
      </c>
      <c r="F3921" s="2"/>
      <c r="G3921" s="60">
        <v>1036</v>
      </c>
      <c r="H3921" s="72" t="str">
        <f t="shared" si="65"/>
        <v xml:space="preserve"> </v>
      </c>
      <c r="I3921" s="11">
        <v>22.393822393821999</v>
      </c>
      <c r="J3921" s="3">
        <v>7.5289575289580002</v>
      </c>
      <c r="K3921" s="3">
        <v>4.6332046332049996</v>
      </c>
      <c r="L3921" s="3">
        <v>7.915057915058</v>
      </c>
      <c r="M3921" s="3">
        <v>2.7992277992279999</v>
      </c>
      <c r="N3921" s="3">
        <v>7.5289575289580002</v>
      </c>
      <c r="O3921" s="3">
        <v>8.0115830115829993</v>
      </c>
      <c r="P3921" s="3">
        <v>5.3088803088800001</v>
      </c>
      <c r="Q3921" s="3">
        <v>7.5289575289580002</v>
      </c>
      <c r="R3921" s="3">
        <v>4.5366795366800003</v>
      </c>
      <c r="S3921" s="3">
        <v>2.9922779922779998</v>
      </c>
      <c r="T3921" s="3">
        <v>10.521235521235999</v>
      </c>
      <c r="U3921" s="3">
        <v>1.9305019305019999</v>
      </c>
      <c r="V3921" s="3">
        <v>4.5366795366800003</v>
      </c>
      <c r="W3921" s="3">
        <v>0.77220077220100003</v>
      </c>
      <c r="X3921" s="3">
        <v>42.857142857143003</v>
      </c>
      <c r="Y3921" s="8">
        <v>5.5984555984559998</v>
      </c>
    </row>
    <row r="3922" spans="2:25" ht="24" x14ac:dyDescent="0.2">
      <c r="C3922" s="87"/>
      <c r="D3922" s="84"/>
      <c r="E3922" s="1" t="s">
        <v>93</v>
      </c>
      <c r="F3922" s="2"/>
      <c r="G3922" s="60">
        <v>567</v>
      </c>
      <c r="H3922" s="72" t="str">
        <f t="shared" si="65"/>
        <v xml:space="preserve"> </v>
      </c>
      <c r="I3922" s="11">
        <v>24.514991181658001</v>
      </c>
      <c r="J3922" s="3">
        <v>7.2310405643740001</v>
      </c>
      <c r="K3922" s="3">
        <v>4.5855379188710002</v>
      </c>
      <c r="L3922" s="3">
        <v>6.5255731922400004</v>
      </c>
      <c r="M3922" s="3">
        <v>1.7636684303350001</v>
      </c>
      <c r="N3922" s="3">
        <v>7.7601410934740001</v>
      </c>
      <c r="O3922" s="3">
        <v>7.5837742504410004</v>
      </c>
      <c r="P3922" s="3">
        <v>4.7619047619049999</v>
      </c>
      <c r="Q3922" s="3">
        <v>12.169312169312001</v>
      </c>
      <c r="R3922" s="3">
        <v>5.2910052910049998</v>
      </c>
      <c r="S3922" s="3">
        <v>4.0564373897710002</v>
      </c>
      <c r="T3922" s="3">
        <v>10.052910052910001</v>
      </c>
      <c r="U3922" s="3">
        <v>2.8218694885360001</v>
      </c>
      <c r="V3922" s="3">
        <v>3.5273368606700002</v>
      </c>
      <c r="W3922" s="3">
        <v>0.88183421516799998</v>
      </c>
      <c r="X3922" s="3">
        <v>41.446208112874999</v>
      </c>
      <c r="Y3922" s="8">
        <v>5.1146384479720002</v>
      </c>
    </row>
    <row r="3923" spans="2:25" x14ac:dyDescent="0.2">
      <c r="C3923" s="87"/>
      <c r="D3923" s="84"/>
      <c r="E3923" s="1" t="s">
        <v>94</v>
      </c>
      <c r="F3923" s="2"/>
      <c r="G3923" s="60">
        <v>224</v>
      </c>
      <c r="H3923" s="72" t="str">
        <f t="shared" si="65"/>
        <v xml:space="preserve"> </v>
      </c>
      <c r="I3923" s="11">
        <v>28.571428571428999</v>
      </c>
      <c r="J3923" s="3">
        <v>9.8214285714289993</v>
      </c>
      <c r="K3923" s="3">
        <v>8.0357142857140005</v>
      </c>
      <c r="L3923" s="3">
        <v>7.1428571428570002</v>
      </c>
      <c r="M3923" s="3">
        <v>5.8035714285709998</v>
      </c>
      <c r="N3923" s="3">
        <v>8.9285714285710007</v>
      </c>
      <c r="O3923" s="3">
        <v>7.5892857142860004</v>
      </c>
      <c r="P3923" s="3">
        <v>6.25</v>
      </c>
      <c r="Q3923" s="3">
        <v>12.5</v>
      </c>
      <c r="R3923" s="3">
        <v>5.3571428571429998</v>
      </c>
      <c r="S3923" s="3">
        <v>7.1428571428570002</v>
      </c>
      <c r="T3923" s="3">
        <v>11.607142857143</v>
      </c>
      <c r="U3923" s="3">
        <v>2.2321428571430002</v>
      </c>
      <c r="V3923" s="3">
        <v>4.9107142857139996</v>
      </c>
      <c r="W3923" s="3">
        <v>1.785714285714</v>
      </c>
      <c r="X3923" s="3">
        <v>38.392857142856997</v>
      </c>
      <c r="Y3923" s="8">
        <v>2.2321428571430002</v>
      </c>
    </row>
    <row r="3924" spans="2:25" x14ac:dyDescent="0.2">
      <c r="C3924" s="88" t="s">
        <v>95</v>
      </c>
      <c r="D3924" s="83" t="s">
        <v>17</v>
      </c>
      <c r="E3924" s="6" t="s">
        <v>96</v>
      </c>
      <c r="F3924" s="5"/>
      <c r="G3924" s="59">
        <v>308</v>
      </c>
      <c r="H3924" s="71" t="str">
        <f t="shared" si="65"/>
        <v xml:space="preserve"> </v>
      </c>
      <c r="I3924" s="12">
        <v>22.402597402596999</v>
      </c>
      <c r="J3924" s="4">
        <v>9.0909090909089993</v>
      </c>
      <c r="K3924" s="4">
        <v>4.2207792207789998</v>
      </c>
      <c r="L3924" s="4">
        <v>6.4935064935059996</v>
      </c>
      <c r="M3924" s="4">
        <v>3.5714285714290002</v>
      </c>
      <c r="N3924" s="4">
        <v>6.4935064935059996</v>
      </c>
      <c r="O3924" s="4">
        <v>7.1428571428570002</v>
      </c>
      <c r="P3924" s="4">
        <v>6.4935064935059996</v>
      </c>
      <c r="Q3924" s="4">
        <v>7.792207792208</v>
      </c>
      <c r="R3924" s="4">
        <v>4.2207792207789998</v>
      </c>
      <c r="S3924" s="4">
        <v>5.5194805194810002</v>
      </c>
      <c r="T3924" s="4">
        <v>11.688311688312</v>
      </c>
      <c r="U3924" s="4">
        <v>2.2727272727269998</v>
      </c>
      <c r="V3924" s="4">
        <v>4.2207792207789998</v>
      </c>
      <c r="W3924" s="4">
        <v>1.298701298701</v>
      </c>
      <c r="X3924" s="4">
        <v>39.935064935065</v>
      </c>
      <c r="Y3924" s="13">
        <v>5.5194805194810002</v>
      </c>
    </row>
    <row r="3925" spans="2:25" x14ac:dyDescent="0.2">
      <c r="C3925" s="89"/>
      <c r="D3925" s="84"/>
      <c r="E3925" s="1" t="s">
        <v>97</v>
      </c>
      <c r="F3925" s="2"/>
      <c r="G3925" s="60">
        <v>728</v>
      </c>
      <c r="H3925" s="72" t="str">
        <f t="shared" si="65"/>
        <v xml:space="preserve"> </v>
      </c>
      <c r="I3925" s="11">
        <v>22.664835164835001</v>
      </c>
      <c r="J3925" s="3">
        <v>6.3186813186809996</v>
      </c>
      <c r="K3925" s="3">
        <v>5.3571428571429998</v>
      </c>
      <c r="L3925" s="3">
        <v>8.3791208791210003</v>
      </c>
      <c r="M3925" s="3">
        <v>3.0219780219780001</v>
      </c>
      <c r="N3925" s="3">
        <v>6.1813186813190004</v>
      </c>
      <c r="O3925" s="3">
        <v>7.1428571428570002</v>
      </c>
      <c r="P3925" s="3">
        <v>4.9450549450550003</v>
      </c>
      <c r="Q3925" s="3">
        <v>5.7692307692310001</v>
      </c>
      <c r="R3925" s="3">
        <v>4.8076923076920002</v>
      </c>
      <c r="S3925" s="3">
        <v>2.884615384615</v>
      </c>
      <c r="T3925" s="3">
        <v>12.225274725275</v>
      </c>
      <c r="U3925" s="3">
        <v>2.6098901098899998</v>
      </c>
      <c r="V3925" s="3">
        <v>3.8461538461539999</v>
      </c>
      <c r="W3925" s="3">
        <v>1.2362637362640001</v>
      </c>
      <c r="X3925" s="3">
        <v>44.368131868131996</v>
      </c>
      <c r="Y3925" s="8">
        <v>4.9450549450550003</v>
      </c>
    </row>
    <row r="3926" spans="2:25" ht="24" x14ac:dyDescent="0.2">
      <c r="C3926" s="89"/>
      <c r="D3926" s="84"/>
      <c r="E3926" s="1" t="s">
        <v>98</v>
      </c>
      <c r="F3926" s="2"/>
      <c r="G3926" s="60">
        <v>474</v>
      </c>
      <c r="H3926" s="72" t="str">
        <f t="shared" si="65"/>
        <v xml:space="preserve"> </v>
      </c>
      <c r="I3926" s="11">
        <v>25.738396624473001</v>
      </c>
      <c r="J3926" s="3">
        <v>8.2278481012659999</v>
      </c>
      <c r="K3926" s="3">
        <v>5.0632911392409996</v>
      </c>
      <c r="L3926" s="3">
        <v>7.1729957805910001</v>
      </c>
      <c r="M3926" s="3">
        <v>1.6877637130800001</v>
      </c>
      <c r="N3926" s="3">
        <v>6.7510548523210003</v>
      </c>
      <c r="O3926" s="3">
        <v>6.9620253164559998</v>
      </c>
      <c r="P3926" s="3">
        <v>7.1729957805910001</v>
      </c>
      <c r="Q3926" s="3">
        <v>10.337552742615999</v>
      </c>
      <c r="R3926" s="3">
        <v>5.0632911392409996</v>
      </c>
      <c r="S3926" s="3">
        <v>5.4852320675110002</v>
      </c>
      <c r="T3926" s="3">
        <v>10.548523206751</v>
      </c>
      <c r="U3926" s="3">
        <v>1.2658227848100001</v>
      </c>
      <c r="V3926" s="3">
        <v>3.586497890295</v>
      </c>
      <c r="W3926" s="3">
        <v>1.054852320675</v>
      </c>
      <c r="X3926" s="3">
        <v>39.029535864979003</v>
      </c>
      <c r="Y3926" s="8">
        <v>4.6413502109699998</v>
      </c>
    </row>
    <row r="3927" spans="2:25" x14ac:dyDescent="0.2">
      <c r="C3927" s="89"/>
      <c r="D3927" s="84"/>
      <c r="E3927" s="1" t="s">
        <v>99</v>
      </c>
      <c r="F3927" s="2"/>
      <c r="G3927" s="60">
        <v>402</v>
      </c>
      <c r="H3927" s="72" t="str">
        <f t="shared" si="65"/>
        <v xml:space="preserve"> </v>
      </c>
      <c r="I3927" s="11">
        <v>24.129353233831001</v>
      </c>
      <c r="J3927" s="3">
        <v>5.9701492537309999</v>
      </c>
      <c r="K3927" s="3">
        <v>4.7263681592040001</v>
      </c>
      <c r="L3927" s="3">
        <v>6.4676616915420002</v>
      </c>
      <c r="M3927" s="3">
        <v>4.2288557213929998</v>
      </c>
      <c r="N3927" s="3">
        <v>9.7014925373129994</v>
      </c>
      <c r="O3927" s="3">
        <v>9.7014925373129994</v>
      </c>
      <c r="P3927" s="3">
        <v>4.9751243781090002</v>
      </c>
      <c r="Q3927" s="3">
        <v>6.7164179104480004</v>
      </c>
      <c r="R3927" s="3">
        <v>7.2139303482589998</v>
      </c>
      <c r="S3927" s="3">
        <v>4.7263681592040001</v>
      </c>
      <c r="T3927" s="3">
        <v>10.696517412935</v>
      </c>
      <c r="U3927" s="3">
        <v>3.731343283582</v>
      </c>
      <c r="V3927" s="3">
        <v>4.2288557213929998</v>
      </c>
      <c r="W3927" s="3">
        <v>1.243781094527</v>
      </c>
      <c r="X3927" s="3">
        <v>44.527363184080002</v>
      </c>
      <c r="Y3927" s="8">
        <v>3.9800995024880002</v>
      </c>
    </row>
    <row r="3928" spans="2:25" x14ac:dyDescent="0.2">
      <c r="C3928" s="89"/>
      <c r="D3928" s="84"/>
      <c r="E3928" s="1" t="s">
        <v>100</v>
      </c>
      <c r="F3928" s="2"/>
      <c r="G3928" s="60">
        <v>231</v>
      </c>
      <c r="H3928" s="72" t="str">
        <f t="shared" si="65"/>
        <v xml:space="preserve"> </v>
      </c>
      <c r="I3928" s="11">
        <v>24.242424242424001</v>
      </c>
      <c r="J3928" s="3">
        <v>7.792207792208</v>
      </c>
      <c r="K3928" s="3">
        <v>5.6277056277059998</v>
      </c>
      <c r="L3928" s="3">
        <v>6.4935064935059996</v>
      </c>
      <c r="M3928" s="3">
        <v>3.896103896104</v>
      </c>
      <c r="N3928" s="3">
        <v>9.9567099567100001</v>
      </c>
      <c r="O3928" s="3">
        <v>7.792207792208</v>
      </c>
      <c r="P3928" s="3">
        <v>3.463203463203</v>
      </c>
      <c r="Q3928" s="3">
        <v>12.554112554113001</v>
      </c>
      <c r="R3928" s="3">
        <v>3.896103896104</v>
      </c>
      <c r="S3928" s="3">
        <v>2.1645021645020002</v>
      </c>
      <c r="T3928" s="3">
        <v>10.822510822510999</v>
      </c>
      <c r="U3928" s="3">
        <v>2.1645021645020002</v>
      </c>
      <c r="V3928" s="3">
        <v>3.463203463203</v>
      </c>
      <c r="W3928" s="3">
        <v>1.298701298701</v>
      </c>
      <c r="X3928" s="3">
        <v>41.991341991341997</v>
      </c>
      <c r="Y3928" s="8">
        <v>4.7619047619049999</v>
      </c>
    </row>
    <row r="3929" spans="2:25" x14ac:dyDescent="0.2">
      <c r="C3929" s="90"/>
      <c r="D3929" s="85"/>
      <c r="E3929" s="29" t="s">
        <v>101</v>
      </c>
      <c r="F3929" s="28"/>
      <c r="G3929" s="61">
        <v>292</v>
      </c>
      <c r="H3929" s="73" t="str">
        <f t="shared" si="65"/>
        <v xml:space="preserve"> </v>
      </c>
      <c r="I3929" s="35">
        <v>24.657534246575</v>
      </c>
      <c r="J3929" s="16">
        <v>9.2465753424660004</v>
      </c>
      <c r="K3929" s="16">
        <v>5.4794520547949999</v>
      </c>
      <c r="L3929" s="16">
        <v>8.5616438356159996</v>
      </c>
      <c r="M3929" s="16">
        <v>1.7123287671230001</v>
      </c>
      <c r="N3929" s="16">
        <v>7.5342465753420003</v>
      </c>
      <c r="O3929" s="16">
        <v>9.2465753424660004</v>
      </c>
      <c r="P3929" s="16">
        <v>4.1095890410960001</v>
      </c>
      <c r="Q3929" s="16">
        <v>11.643835616438</v>
      </c>
      <c r="R3929" s="16">
        <v>8.9041095890409991</v>
      </c>
      <c r="S3929" s="16">
        <v>4.1095890410960001</v>
      </c>
      <c r="T3929" s="16">
        <v>9.9315068493149994</v>
      </c>
      <c r="U3929" s="16">
        <v>2.054794520548</v>
      </c>
      <c r="V3929" s="16">
        <v>5.1369863013700003</v>
      </c>
      <c r="W3929" s="16">
        <v>0.34246575342500002</v>
      </c>
      <c r="X3929" s="16">
        <v>41.095890410959001</v>
      </c>
      <c r="Y3929" s="36">
        <v>5.1369863013700003</v>
      </c>
    </row>
    <row r="3930" spans="2:25" x14ac:dyDescent="0.2">
      <c r="G3930" s="62"/>
      <c r="H3930" s="74"/>
    </row>
    <row r="3931" spans="2:25" x14ac:dyDescent="0.2">
      <c r="B3931" s="25" t="str">
        <f xml:space="preserve"> HYPERLINK("#'目次'!B40", "[34]")</f>
        <v>[34]</v>
      </c>
      <c r="C3931" s="17" t="s">
        <v>301</v>
      </c>
      <c r="G3931" s="62"/>
      <c r="H3931" s="74"/>
    </row>
    <row r="3932" spans="2:25" x14ac:dyDescent="0.2">
      <c r="G3932" s="62"/>
      <c r="H3932" s="74"/>
    </row>
    <row r="3933" spans="2:25" x14ac:dyDescent="0.2">
      <c r="G3933" s="62"/>
      <c r="H3933" s="74"/>
    </row>
    <row r="3934" spans="2:25" x14ac:dyDescent="0.2">
      <c r="C3934" s="17" t="s">
        <v>12</v>
      </c>
      <c r="G3934" s="62"/>
      <c r="H3934" s="74"/>
    </row>
    <row r="3935" spans="2:25" ht="144" x14ac:dyDescent="0.2">
      <c r="C3935" s="91"/>
      <c r="D3935" s="92"/>
      <c r="E3935" s="92"/>
      <c r="F3935" s="92"/>
      <c r="G3935" s="56" t="s">
        <v>13</v>
      </c>
      <c r="H3935" s="68"/>
      <c r="I3935" s="22" t="s">
        <v>302</v>
      </c>
      <c r="J3935" s="10" t="s">
        <v>303</v>
      </c>
      <c r="K3935" s="10" t="s">
        <v>304</v>
      </c>
      <c r="L3935" s="10" t="s">
        <v>305</v>
      </c>
      <c r="M3935" s="10" t="s">
        <v>306</v>
      </c>
      <c r="N3935" s="10" t="s">
        <v>46</v>
      </c>
      <c r="O3935" s="10" t="s">
        <v>271</v>
      </c>
      <c r="P3935" s="23" t="s">
        <v>32</v>
      </c>
    </row>
    <row r="3936" spans="2:25" x14ac:dyDescent="0.2">
      <c r="C3936" s="93"/>
      <c r="D3936" s="94"/>
      <c r="E3936" s="94"/>
      <c r="F3936" s="94"/>
      <c r="G3936" s="57"/>
      <c r="H3936" s="69"/>
      <c r="I3936" s="26"/>
      <c r="J3936" s="9"/>
      <c r="K3936" s="9"/>
      <c r="L3936" s="9"/>
      <c r="M3936" s="9"/>
      <c r="N3936" s="9"/>
      <c r="O3936" s="9"/>
      <c r="P3936" s="24"/>
    </row>
    <row r="3937" spans="3:16" x14ac:dyDescent="0.2">
      <c r="C3937" s="31"/>
      <c r="D3937" s="33"/>
      <c r="E3937" s="32" t="s">
        <v>13</v>
      </c>
      <c r="F3937" s="30"/>
      <c r="G3937" s="58">
        <v>2435</v>
      </c>
      <c r="H3937" s="70" t="str">
        <f t="shared" ref="H3937:H4000" si="66">IF(G3937&lt;49,"*"," ")</f>
        <v xml:space="preserve"> </v>
      </c>
      <c r="I3937" s="15">
        <v>34.579055441477998</v>
      </c>
      <c r="J3937" s="15">
        <v>51.375770020533999</v>
      </c>
      <c r="K3937" s="15">
        <v>20.903490759754</v>
      </c>
      <c r="L3937" s="15">
        <v>53.921971252566998</v>
      </c>
      <c r="M3937" s="15">
        <v>18.644763860369999</v>
      </c>
      <c r="N3937" s="15">
        <v>0.82135523613999994</v>
      </c>
      <c r="O3937" s="15">
        <v>7.0225872689940001</v>
      </c>
      <c r="P3937" s="34">
        <v>2.0944558521559999</v>
      </c>
    </row>
    <row r="3938" spans="3:16" x14ac:dyDescent="0.2">
      <c r="C3938" s="86" t="s">
        <v>16</v>
      </c>
      <c r="D3938" s="83" t="s">
        <v>17</v>
      </c>
      <c r="E3938" s="6" t="s">
        <v>14</v>
      </c>
      <c r="F3938" s="5"/>
      <c r="G3938" s="59">
        <v>1188</v>
      </c>
      <c r="H3938" s="71" t="str">
        <f t="shared" si="66"/>
        <v xml:space="preserve"> </v>
      </c>
      <c r="I3938" s="12">
        <v>31.060606060605998</v>
      </c>
      <c r="J3938" s="4">
        <v>54.461279461278998</v>
      </c>
      <c r="K3938" s="4">
        <v>26.599326599327</v>
      </c>
      <c r="L3938" s="4">
        <v>51.599326599327</v>
      </c>
      <c r="M3938" s="4">
        <v>17.845117845118001</v>
      </c>
      <c r="N3938" s="4">
        <v>0.75757575757600004</v>
      </c>
      <c r="O3938" s="4">
        <v>7.8282828282830001</v>
      </c>
      <c r="P3938" s="13">
        <v>1.683501683502</v>
      </c>
    </row>
    <row r="3939" spans="3:16" x14ac:dyDescent="0.2">
      <c r="C3939" s="87"/>
      <c r="D3939" s="84"/>
      <c r="E3939" s="1" t="s">
        <v>15</v>
      </c>
      <c r="F3939" s="2"/>
      <c r="G3939" s="60">
        <v>1247</v>
      </c>
      <c r="H3939" s="72" t="str">
        <f t="shared" si="66"/>
        <v xml:space="preserve"> </v>
      </c>
      <c r="I3939" s="11">
        <v>37.931034482759003</v>
      </c>
      <c r="J3939" s="3">
        <v>48.436246992782998</v>
      </c>
      <c r="K3939" s="3">
        <v>15.477145148356</v>
      </c>
      <c r="L3939" s="3">
        <v>56.134723336005997</v>
      </c>
      <c r="M3939" s="3">
        <v>19.406575781876999</v>
      </c>
      <c r="N3939" s="3">
        <v>0.88211708099399999</v>
      </c>
      <c r="O3939" s="3">
        <v>6.2550120288690003</v>
      </c>
      <c r="P3939" s="8">
        <v>2.4859663191660002</v>
      </c>
    </row>
    <row r="3940" spans="3:16" x14ac:dyDescent="0.2">
      <c r="C3940" s="88" t="s">
        <v>18</v>
      </c>
      <c r="D3940" s="88" t="s">
        <v>19</v>
      </c>
      <c r="E3940" s="6" t="s">
        <v>20</v>
      </c>
      <c r="F3940" s="5"/>
      <c r="G3940" s="59">
        <v>386</v>
      </c>
      <c r="H3940" s="71" t="str">
        <f t="shared" si="66"/>
        <v xml:space="preserve"> </v>
      </c>
      <c r="I3940" s="12">
        <v>30.569948186527999</v>
      </c>
      <c r="J3940" s="4">
        <v>64.248704663211996</v>
      </c>
      <c r="K3940" s="4">
        <v>30.569948186527999</v>
      </c>
      <c r="L3940" s="4">
        <v>59.585492227979003</v>
      </c>
      <c r="M3940" s="4">
        <v>18.134715025906999</v>
      </c>
      <c r="N3940" s="4">
        <v>0.25906735751299997</v>
      </c>
      <c r="O3940" s="4">
        <v>4.922279792746</v>
      </c>
      <c r="P3940" s="13">
        <v>1.2953367875649999</v>
      </c>
    </row>
    <row r="3941" spans="3:16" x14ac:dyDescent="0.2">
      <c r="C3941" s="87"/>
      <c r="D3941" s="89"/>
      <c r="E3941" s="1" t="s">
        <v>21</v>
      </c>
      <c r="F3941" s="2"/>
      <c r="G3941" s="60">
        <v>484</v>
      </c>
      <c r="H3941" s="72" t="str">
        <f t="shared" si="66"/>
        <v xml:space="preserve"> </v>
      </c>
      <c r="I3941" s="11">
        <v>31.611570247934001</v>
      </c>
      <c r="J3941" s="3">
        <v>53.512396694214999</v>
      </c>
      <c r="K3941" s="3">
        <v>23.760330578512001</v>
      </c>
      <c r="L3941" s="3">
        <v>59.297520661157002</v>
      </c>
      <c r="M3941" s="3">
        <v>20.867768595040999</v>
      </c>
      <c r="N3941" s="3">
        <v>1.239669421488</v>
      </c>
      <c r="O3941" s="3">
        <v>4.9586776859499997</v>
      </c>
      <c r="P3941" s="8">
        <v>1.239669421488</v>
      </c>
    </row>
    <row r="3942" spans="3:16" x14ac:dyDescent="0.2">
      <c r="C3942" s="87"/>
      <c r="D3942" s="89"/>
      <c r="E3942" s="1" t="s">
        <v>22</v>
      </c>
      <c r="F3942" s="2"/>
      <c r="G3942" s="60">
        <v>626</v>
      </c>
      <c r="H3942" s="72" t="str">
        <f t="shared" si="66"/>
        <v xml:space="preserve"> </v>
      </c>
      <c r="I3942" s="11">
        <v>33.226837060702998</v>
      </c>
      <c r="J3942" s="3">
        <v>54.952076677316001</v>
      </c>
      <c r="K3942" s="3">
        <v>23.642172523962</v>
      </c>
      <c r="L3942" s="3">
        <v>56.230031948882001</v>
      </c>
      <c r="M3942" s="3">
        <v>16.134185303513998</v>
      </c>
      <c r="N3942" s="3">
        <v>1.11821086262</v>
      </c>
      <c r="O3942" s="3">
        <v>6.3897763578270004</v>
      </c>
      <c r="P3942" s="8">
        <v>2.23642172524</v>
      </c>
    </row>
    <row r="3943" spans="3:16" x14ac:dyDescent="0.2">
      <c r="C3943" s="87"/>
      <c r="D3943" s="89"/>
      <c r="E3943" s="1" t="s">
        <v>23</v>
      </c>
      <c r="F3943" s="2"/>
      <c r="G3943" s="60">
        <v>400</v>
      </c>
      <c r="H3943" s="72" t="str">
        <f t="shared" si="66"/>
        <v xml:space="preserve"> </v>
      </c>
      <c r="I3943" s="11">
        <v>32.75</v>
      </c>
      <c r="J3943" s="3">
        <v>49.25</v>
      </c>
      <c r="K3943" s="3">
        <v>16.5</v>
      </c>
      <c r="L3943" s="3">
        <v>56.75</v>
      </c>
      <c r="M3943" s="3">
        <v>18.75</v>
      </c>
      <c r="N3943" s="3">
        <v>0.75</v>
      </c>
      <c r="O3943" s="3">
        <v>7</v>
      </c>
      <c r="P3943" s="8">
        <v>1.75</v>
      </c>
    </row>
    <row r="3944" spans="3:16" x14ac:dyDescent="0.2">
      <c r="C3944" s="87"/>
      <c r="D3944" s="89"/>
      <c r="E3944" s="1" t="s">
        <v>24</v>
      </c>
      <c r="F3944" s="2"/>
      <c r="G3944" s="60">
        <v>539</v>
      </c>
      <c r="H3944" s="72" t="str">
        <f t="shared" si="66"/>
        <v xml:space="preserve"> </v>
      </c>
      <c r="I3944" s="11">
        <v>43.042671614100001</v>
      </c>
      <c r="J3944" s="3">
        <v>37.662337662337997</v>
      </c>
      <c r="K3944" s="3">
        <v>11.502782931354</v>
      </c>
      <c r="L3944" s="3">
        <v>40.259740259739999</v>
      </c>
      <c r="M3944" s="3">
        <v>19.851576994434001</v>
      </c>
      <c r="N3944" s="3">
        <v>0.55658627087199997</v>
      </c>
      <c r="O3944" s="3">
        <v>11.13172541744</v>
      </c>
      <c r="P3944" s="8">
        <v>3.5250463821890001</v>
      </c>
    </row>
    <row r="3945" spans="3:16" x14ac:dyDescent="0.2">
      <c r="C3945" s="87"/>
      <c r="D3945" s="89"/>
      <c r="E3945" s="1" t="s">
        <v>25</v>
      </c>
      <c r="F3945" s="2"/>
      <c r="G3945" s="60">
        <v>2049</v>
      </c>
      <c r="H3945" s="72" t="str">
        <f t="shared" si="66"/>
        <v xml:space="preserve"> </v>
      </c>
      <c r="I3945" s="11">
        <v>35.334309419229001</v>
      </c>
      <c r="J3945" s="3">
        <v>48.950707662273999</v>
      </c>
      <c r="K3945" s="3">
        <v>19.082479258174999</v>
      </c>
      <c r="L3945" s="3">
        <v>52.855051244510001</v>
      </c>
      <c r="M3945" s="3">
        <v>18.740849194729002</v>
      </c>
      <c r="N3945" s="3">
        <v>0.92728160078099997</v>
      </c>
      <c r="O3945" s="3">
        <v>7.4182528062469997</v>
      </c>
      <c r="P3945" s="8">
        <v>2.2449975597849998</v>
      </c>
    </row>
    <row r="3946" spans="3:16" x14ac:dyDescent="0.2">
      <c r="C3946" s="87"/>
      <c r="D3946" s="89"/>
      <c r="E3946" s="1" t="s">
        <v>26</v>
      </c>
      <c r="F3946" s="2"/>
      <c r="G3946" s="60">
        <v>939</v>
      </c>
      <c r="H3946" s="72" t="str">
        <f t="shared" si="66"/>
        <v xml:space="preserve"> </v>
      </c>
      <c r="I3946" s="11">
        <v>38.658146964856002</v>
      </c>
      <c r="J3946" s="3">
        <v>42.598509052182997</v>
      </c>
      <c r="K3946" s="3">
        <v>13.631522896699</v>
      </c>
      <c r="L3946" s="3">
        <v>47.284345047922997</v>
      </c>
      <c r="M3946" s="3">
        <v>19.382321618742999</v>
      </c>
      <c r="N3946" s="3">
        <v>0.63897763578300004</v>
      </c>
      <c r="O3946" s="3">
        <v>9.3716719914799995</v>
      </c>
      <c r="P3946" s="8">
        <v>2.7689030883919998</v>
      </c>
    </row>
    <row r="3947" spans="3:16" x14ac:dyDescent="0.2">
      <c r="C3947" s="87"/>
      <c r="D3947" s="88" t="s">
        <v>14</v>
      </c>
      <c r="E3947" s="6" t="s">
        <v>20</v>
      </c>
      <c r="F3947" s="5"/>
      <c r="G3947" s="59">
        <v>204</v>
      </c>
      <c r="H3947" s="71" t="str">
        <f t="shared" si="66"/>
        <v xml:space="preserve"> </v>
      </c>
      <c r="I3947" s="12">
        <v>26.960784313725</v>
      </c>
      <c r="J3947" s="4">
        <v>63.725490196077999</v>
      </c>
      <c r="K3947" s="4">
        <v>35.294117647058997</v>
      </c>
      <c r="L3947" s="4">
        <v>50.980392156862997</v>
      </c>
      <c r="M3947" s="4">
        <v>16.666666666666998</v>
      </c>
      <c r="N3947" s="4">
        <v>0.49019607843099999</v>
      </c>
      <c r="O3947" s="4">
        <v>4.9019607843140003</v>
      </c>
      <c r="P3947" s="13">
        <v>2.4509803921570001</v>
      </c>
    </row>
    <row r="3948" spans="3:16" x14ac:dyDescent="0.2">
      <c r="C3948" s="87"/>
      <c r="D3948" s="89"/>
      <c r="E3948" s="1" t="s">
        <v>21</v>
      </c>
      <c r="F3948" s="2"/>
      <c r="G3948" s="60">
        <v>254</v>
      </c>
      <c r="H3948" s="72" t="str">
        <f t="shared" si="66"/>
        <v xml:space="preserve"> </v>
      </c>
      <c r="I3948" s="11">
        <v>29.921259842520001</v>
      </c>
      <c r="J3948" s="3">
        <v>56.299212598425001</v>
      </c>
      <c r="K3948" s="3">
        <v>31.102362204723999</v>
      </c>
      <c r="L3948" s="3">
        <v>57.480314960629997</v>
      </c>
      <c r="M3948" s="3">
        <v>21.259842519685002</v>
      </c>
      <c r="N3948" s="3">
        <v>0.78740157480299999</v>
      </c>
      <c r="O3948" s="3">
        <v>6.6929133858269996</v>
      </c>
      <c r="P3948" s="8">
        <v>0.39370078740199999</v>
      </c>
    </row>
    <row r="3949" spans="3:16" x14ac:dyDescent="0.2">
      <c r="C3949" s="87"/>
      <c r="D3949" s="89"/>
      <c r="E3949" s="1" t="s">
        <v>22</v>
      </c>
      <c r="F3949" s="2"/>
      <c r="G3949" s="60">
        <v>311</v>
      </c>
      <c r="H3949" s="72" t="str">
        <f t="shared" si="66"/>
        <v xml:space="preserve"> </v>
      </c>
      <c r="I3949" s="11">
        <v>30.546623794212</v>
      </c>
      <c r="J3949" s="3">
        <v>52.733118971061003</v>
      </c>
      <c r="K3949" s="3">
        <v>29.581993569131999</v>
      </c>
      <c r="L3949" s="3">
        <v>48.231511254018997</v>
      </c>
      <c r="M3949" s="3">
        <v>14.790996784566</v>
      </c>
      <c r="N3949" s="3">
        <v>0.96463022507999996</v>
      </c>
      <c r="O3949" s="3">
        <v>8.0385852090029992</v>
      </c>
      <c r="P3949" s="8">
        <v>0.96463022507999996</v>
      </c>
    </row>
    <row r="3950" spans="3:16" x14ac:dyDescent="0.2">
      <c r="C3950" s="87"/>
      <c r="D3950" s="89"/>
      <c r="E3950" s="1" t="s">
        <v>23</v>
      </c>
      <c r="F3950" s="2"/>
      <c r="G3950" s="60">
        <v>202</v>
      </c>
      <c r="H3950" s="72" t="str">
        <f t="shared" si="66"/>
        <v xml:space="preserve"> </v>
      </c>
      <c r="I3950" s="11">
        <v>29.207920792079001</v>
      </c>
      <c r="J3950" s="3">
        <v>56.930693069306997</v>
      </c>
      <c r="K3950" s="3">
        <v>18.316831683168001</v>
      </c>
      <c r="L3950" s="3">
        <v>58.415841584158002</v>
      </c>
      <c r="M3950" s="3">
        <v>19.801980198020001</v>
      </c>
      <c r="N3950" s="3">
        <v>0.49504950495</v>
      </c>
      <c r="O3950" s="3">
        <v>6.4356435643559999</v>
      </c>
      <c r="P3950" s="8">
        <v>1.485148514851</v>
      </c>
    </row>
    <row r="3951" spans="3:16" x14ac:dyDescent="0.2">
      <c r="C3951" s="87"/>
      <c r="D3951" s="89"/>
      <c r="E3951" s="1" t="s">
        <v>24</v>
      </c>
      <c r="F3951" s="2"/>
      <c r="G3951" s="60">
        <v>217</v>
      </c>
      <c r="H3951" s="72" t="str">
        <f t="shared" si="66"/>
        <v xml:space="preserve"> </v>
      </c>
      <c r="I3951" s="11">
        <v>38.709677419355003</v>
      </c>
      <c r="J3951" s="3">
        <v>43.778801843318</v>
      </c>
      <c r="K3951" s="3">
        <v>16.589861751152</v>
      </c>
      <c r="L3951" s="3">
        <v>43.778801843318</v>
      </c>
      <c r="M3951" s="3">
        <v>17.511520737327</v>
      </c>
      <c r="N3951" s="3">
        <v>0.92165898617499997</v>
      </c>
      <c r="O3951" s="3">
        <v>12.903225806451999</v>
      </c>
      <c r="P3951" s="8">
        <v>3.6866359446999999</v>
      </c>
    </row>
    <row r="3952" spans="3:16" x14ac:dyDescent="0.2">
      <c r="C3952" s="87"/>
      <c r="D3952" s="89"/>
      <c r="E3952" s="1" t="s">
        <v>25</v>
      </c>
      <c r="F3952" s="2"/>
      <c r="G3952" s="60">
        <v>984</v>
      </c>
      <c r="H3952" s="72" t="str">
        <f t="shared" si="66"/>
        <v xml:space="preserve"> </v>
      </c>
      <c r="I3952" s="11">
        <v>31.910569105691</v>
      </c>
      <c r="J3952" s="3">
        <v>52.540650406504</v>
      </c>
      <c r="K3952" s="3">
        <v>24.796747967480002</v>
      </c>
      <c r="L3952" s="3">
        <v>51.727642276422998</v>
      </c>
      <c r="M3952" s="3">
        <v>18.089430894309</v>
      </c>
      <c r="N3952" s="3">
        <v>0.81300813008100004</v>
      </c>
      <c r="O3952" s="3">
        <v>8.4349593495930009</v>
      </c>
      <c r="P3952" s="8">
        <v>1.5243902439020001</v>
      </c>
    </row>
    <row r="3953" spans="3:16" x14ac:dyDescent="0.2">
      <c r="C3953" s="87"/>
      <c r="D3953" s="89"/>
      <c r="E3953" s="1" t="s">
        <v>26</v>
      </c>
      <c r="F3953" s="2"/>
      <c r="G3953" s="60">
        <v>419</v>
      </c>
      <c r="H3953" s="72" t="str">
        <f t="shared" si="66"/>
        <v xml:space="preserve"> </v>
      </c>
      <c r="I3953" s="11">
        <v>34.128878281623003</v>
      </c>
      <c r="J3953" s="3">
        <v>50.119331742242998</v>
      </c>
      <c r="K3953" s="3">
        <v>17.422434367541999</v>
      </c>
      <c r="L3953" s="3">
        <v>50.835322195704002</v>
      </c>
      <c r="M3953" s="3">
        <v>18.615751789975999</v>
      </c>
      <c r="N3953" s="3">
        <v>0.71599045346099999</v>
      </c>
      <c r="O3953" s="3">
        <v>9.7852028639620006</v>
      </c>
      <c r="P3953" s="8">
        <v>2.6252983293560002</v>
      </c>
    </row>
    <row r="3954" spans="3:16" x14ac:dyDescent="0.2">
      <c r="C3954" s="87"/>
      <c r="D3954" s="88" t="s">
        <v>15</v>
      </c>
      <c r="E3954" s="6" t="s">
        <v>20</v>
      </c>
      <c r="F3954" s="5"/>
      <c r="G3954" s="59">
        <v>182</v>
      </c>
      <c r="H3954" s="71" t="str">
        <f t="shared" si="66"/>
        <v xml:space="preserve"> </v>
      </c>
      <c r="I3954" s="12">
        <v>34.615384615384997</v>
      </c>
      <c r="J3954" s="4">
        <v>64.835164835165003</v>
      </c>
      <c r="K3954" s="4">
        <v>25.274725274725</v>
      </c>
      <c r="L3954" s="4">
        <v>69.230769230768999</v>
      </c>
      <c r="M3954" s="4">
        <v>19.780219780220001</v>
      </c>
      <c r="N3954" s="20">
        <v>0</v>
      </c>
      <c r="O3954" s="4">
        <v>4.9450549450550003</v>
      </c>
      <c r="P3954" s="27">
        <v>0</v>
      </c>
    </row>
    <row r="3955" spans="3:16" x14ac:dyDescent="0.2">
      <c r="C3955" s="87"/>
      <c r="D3955" s="89"/>
      <c r="E3955" s="1" t="s">
        <v>21</v>
      </c>
      <c r="F3955" s="2"/>
      <c r="G3955" s="60">
        <v>230</v>
      </c>
      <c r="H3955" s="72" t="str">
        <f t="shared" si="66"/>
        <v xml:space="preserve"> </v>
      </c>
      <c r="I3955" s="11">
        <v>33.478260869564998</v>
      </c>
      <c r="J3955" s="3">
        <v>50.434782608695997</v>
      </c>
      <c r="K3955" s="3">
        <v>15.652173913043001</v>
      </c>
      <c r="L3955" s="3">
        <v>61.304347826087003</v>
      </c>
      <c r="M3955" s="3">
        <v>20.434782608696</v>
      </c>
      <c r="N3955" s="3">
        <v>1.7391304347829999</v>
      </c>
      <c r="O3955" s="3">
        <v>3.0434782608700002</v>
      </c>
      <c r="P3955" s="8">
        <v>2.1739130434780001</v>
      </c>
    </row>
    <row r="3956" spans="3:16" x14ac:dyDescent="0.2">
      <c r="C3956" s="87"/>
      <c r="D3956" s="89"/>
      <c r="E3956" s="1" t="s">
        <v>22</v>
      </c>
      <c r="F3956" s="2"/>
      <c r="G3956" s="60">
        <v>315</v>
      </c>
      <c r="H3956" s="72" t="str">
        <f t="shared" si="66"/>
        <v xml:space="preserve"> </v>
      </c>
      <c r="I3956" s="11">
        <v>35.873015873016001</v>
      </c>
      <c r="J3956" s="3">
        <v>57.142857142856997</v>
      </c>
      <c r="K3956" s="3">
        <v>17.777777777777999</v>
      </c>
      <c r="L3956" s="3">
        <v>64.126984126983999</v>
      </c>
      <c r="M3956" s="3">
        <v>17.460317460317</v>
      </c>
      <c r="N3956" s="3">
        <v>1.269841269841</v>
      </c>
      <c r="O3956" s="3">
        <v>4.7619047619049999</v>
      </c>
      <c r="P3956" s="8">
        <v>3.492063492063</v>
      </c>
    </row>
    <row r="3957" spans="3:16" x14ac:dyDescent="0.2">
      <c r="C3957" s="87"/>
      <c r="D3957" s="89"/>
      <c r="E3957" s="1" t="s">
        <v>23</v>
      </c>
      <c r="F3957" s="2"/>
      <c r="G3957" s="60">
        <v>198</v>
      </c>
      <c r="H3957" s="72" t="str">
        <f t="shared" si="66"/>
        <v xml:space="preserve"> </v>
      </c>
      <c r="I3957" s="11">
        <v>36.363636363635997</v>
      </c>
      <c r="J3957" s="3">
        <v>41.414141414141</v>
      </c>
      <c r="K3957" s="3">
        <v>14.646464646465001</v>
      </c>
      <c r="L3957" s="3">
        <v>55.050505050505002</v>
      </c>
      <c r="M3957" s="3">
        <v>17.676767676768002</v>
      </c>
      <c r="N3957" s="3">
        <v>1.010101010101</v>
      </c>
      <c r="O3957" s="3">
        <v>7.5757575757579998</v>
      </c>
      <c r="P3957" s="8">
        <v>2.0202020202019999</v>
      </c>
    </row>
    <row r="3958" spans="3:16" x14ac:dyDescent="0.2">
      <c r="C3958" s="87"/>
      <c r="D3958" s="89"/>
      <c r="E3958" s="1" t="s">
        <v>24</v>
      </c>
      <c r="F3958" s="2"/>
      <c r="G3958" s="60">
        <v>322</v>
      </c>
      <c r="H3958" s="72" t="str">
        <f t="shared" si="66"/>
        <v xml:space="preserve"> </v>
      </c>
      <c r="I3958" s="11">
        <v>45.962732919254996</v>
      </c>
      <c r="J3958" s="3">
        <v>33.540372670807002</v>
      </c>
      <c r="K3958" s="3">
        <v>8.074534161491</v>
      </c>
      <c r="L3958" s="3">
        <v>37.888198757764002</v>
      </c>
      <c r="M3958" s="3">
        <v>21.428571428571001</v>
      </c>
      <c r="N3958" s="3">
        <v>0.31055900621100002</v>
      </c>
      <c r="O3958" s="3">
        <v>9.9378881987579994</v>
      </c>
      <c r="P3958" s="8">
        <v>3.416149068323</v>
      </c>
    </row>
    <row r="3959" spans="3:16" x14ac:dyDescent="0.2">
      <c r="C3959" s="87"/>
      <c r="D3959" s="89"/>
      <c r="E3959" s="1" t="s">
        <v>25</v>
      </c>
      <c r="F3959" s="2"/>
      <c r="G3959" s="60">
        <v>1065</v>
      </c>
      <c r="H3959" s="72" t="str">
        <f t="shared" si="66"/>
        <v xml:space="preserve"> </v>
      </c>
      <c r="I3959" s="11">
        <v>38.497652582160001</v>
      </c>
      <c r="J3959" s="3">
        <v>45.633802816901003</v>
      </c>
      <c r="K3959" s="3">
        <v>13.802816901408001</v>
      </c>
      <c r="L3959" s="3">
        <v>53.896713615023003</v>
      </c>
      <c r="M3959" s="3">
        <v>19.342723004694999</v>
      </c>
      <c r="N3959" s="3">
        <v>1.032863849765</v>
      </c>
      <c r="O3959" s="3">
        <v>6.4788732394370001</v>
      </c>
      <c r="P3959" s="8">
        <v>2.9107981220660002</v>
      </c>
    </row>
    <row r="3960" spans="3:16" x14ac:dyDescent="0.2">
      <c r="C3960" s="87"/>
      <c r="D3960" s="89"/>
      <c r="E3960" s="1" t="s">
        <v>26</v>
      </c>
      <c r="F3960" s="2"/>
      <c r="G3960" s="60">
        <v>520</v>
      </c>
      <c r="H3960" s="72" t="str">
        <f t="shared" si="66"/>
        <v xml:space="preserve"> </v>
      </c>
      <c r="I3960" s="11">
        <v>42.307692307692001</v>
      </c>
      <c r="J3960" s="3">
        <v>36.538461538462002</v>
      </c>
      <c r="K3960" s="3">
        <v>10.576923076923</v>
      </c>
      <c r="L3960" s="3">
        <v>44.423076923076998</v>
      </c>
      <c r="M3960" s="3">
        <v>20</v>
      </c>
      <c r="N3960" s="3">
        <v>0.57692307692300004</v>
      </c>
      <c r="O3960" s="3">
        <v>9.0384615384620002</v>
      </c>
      <c r="P3960" s="8">
        <v>2.884615384615</v>
      </c>
    </row>
    <row r="3961" spans="3:16" x14ac:dyDescent="0.2">
      <c r="C3961" s="88" t="s">
        <v>27</v>
      </c>
      <c r="D3961" s="88" t="s">
        <v>19</v>
      </c>
      <c r="E3961" s="6" t="s">
        <v>28</v>
      </c>
      <c r="F3961" s="5"/>
      <c r="G3961" s="59">
        <v>147</v>
      </c>
      <c r="H3961" s="71" t="str">
        <f t="shared" si="66"/>
        <v xml:space="preserve"> </v>
      </c>
      <c r="I3961" s="12">
        <v>21.088435374149999</v>
      </c>
      <c r="J3961" s="4">
        <v>55.782312925169997</v>
      </c>
      <c r="K3961" s="4">
        <v>21.088435374149999</v>
      </c>
      <c r="L3961" s="4">
        <v>48.979591836734997</v>
      </c>
      <c r="M3961" s="4">
        <v>27.891156462584998</v>
      </c>
      <c r="N3961" s="4">
        <v>2.7210884353739999</v>
      </c>
      <c r="O3961" s="4">
        <v>9.5238095238099998</v>
      </c>
      <c r="P3961" s="13">
        <v>2.7210884353739999</v>
      </c>
    </row>
    <row r="3962" spans="3:16" ht="24" x14ac:dyDescent="0.2">
      <c r="C3962" s="87"/>
      <c r="D3962" s="89"/>
      <c r="E3962" s="1" t="s">
        <v>29</v>
      </c>
      <c r="F3962" s="2"/>
      <c r="G3962" s="60">
        <v>1706</v>
      </c>
      <c r="H3962" s="72" t="str">
        <f t="shared" si="66"/>
        <v xml:space="preserve"> </v>
      </c>
      <c r="I3962" s="11">
        <v>34.466588511136997</v>
      </c>
      <c r="J3962" s="3">
        <v>53.751465416178</v>
      </c>
      <c r="K3962" s="3">
        <v>22.684642438453</v>
      </c>
      <c r="L3962" s="3">
        <v>57.737397420868</v>
      </c>
      <c r="M3962" s="3">
        <v>17.702227432590998</v>
      </c>
      <c r="N3962" s="3">
        <v>0.52754982414999996</v>
      </c>
      <c r="O3962" s="3">
        <v>6.1547479484169996</v>
      </c>
      <c r="P3962" s="8">
        <v>1.6412661195780001</v>
      </c>
    </row>
    <row r="3963" spans="3:16" ht="24" x14ac:dyDescent="0.2">
      <c r="C3963" s="87"/>
      <c r="D3963" s="89"/>
      <c r="E3963" s="1" t="s">
        <v>30</v>
      </c>
      <c r="F3963" s="2"/>
      <c r="G3963" s="60">
        <v>137</v>
      </c>
      <c r="H3963" s="72" t="str">
        <f t="shared" si="66"/>
        <v xml:space="preserve"> </v>
      </c>
      <c r="I3963" s="11">
        <v>26.277372262774001</v>
      </c>
      <c r="J3963" s="3">
        <v>51.094890510949</v>
      </c>
      <c r="K3963" s="3">
        <v>18.248175182482001</v>
      </c>
      <c r="L3963" s="3">
        <v>44.525547445255</v>
      </c>
      <c r="M3963" s="3">
        <v>20.437956204380001</v>
      </c>
      <c r="N3963" s="3">
        <v>1.459854014599</v>
      </c>
      <c r="O3963" s="3">
        <v>8.0291970802920005</v>
      </c>
      <c r="P3963" s="8">
        <v>2.9197080291969999</v>
      </c>
    </row>
    <row r="3964" spans="3:16" ht="24" x14ac:dyDescent="0.2">
      <c r="C3964" s="87"/>
      <c r="D3964" s="89"/>
      <c r="E3964" s="1" t="s">
        <v>31</v>
      </c>
      <c r="F3964" s="2"/>
      <c r="G3964" s="60">
        <v>440</v>
      </c>
      <c r="H3964" s="72" t="str">
        <f t="shared" si="66"/>
        <v xml:space="preserve"> </v>
      </c>
      <c r="I3964" s="11">
        <v>42.5</v>
      </c>
      <c r="J3964" s="3">
        <v>40.909090909090999</v>
      </c>
      <c r="K3964" s="3">
        <v>14.772727272727</v>
      </c>
      <c r="L3964" s="3">
        <v>43.636363636364003</v>
      </c>
      <c r="M3964" s="3">
        <v>18.636363636363999</v>
      </c>
      <c r="N3964" s="3">
        <v>1.136363636364</v>
      </c>
      <c r="O3964" s="3">
        <v>9.3181818181819995</v>
      </c>
      <c r="P3964" s="8">
        <v>3.181818181818</v>
      </c>
    </row>
    <row r="3965" spans="3:16" x14ac:dyDescent="0.2">
      <c r="C3965" s="87"/>
      <c r="D3965" s="89"/>
      <c r="E3965" s="1" t="s">
        <v>32</v>
      </c>
      <c r="F3965" s="2"/>
      <c r="G3965" s="60">
        <v>5</v>
      </c>
      <c r="H3965" s="72" t="str">
        <f t="shared" si="66"/>
        <v>*</v>
      </c>
      <c r="I3965" s="21">
        <v>0</v>
      </c>
      <c r="J3965" s="3">
        <v>40</v>
      </c>
      <c r="K3965" s="3">
        <v>20</v>
      </c>
      <c r="L3965" s="3">
        <v>60</v>
      </c>
      <c r="M3965" s="3">
        <v>20</v>
      </c>
      <c r="N3965" s="7">
        <v>0</v>
      </c>
      <c r="O3965" s="7">
        <v>0</v>
      </c>
      <c r="P3965" s="8">
        <v>20</v>
      </c>
    </row>
    <row r="3966" spans="3:16" x14ac:dyDescent="0.2">
      <c r="C3966" s="87"/>
      <c r="D3966" s="88" t="s">
        <v>14</v>
      </c>
      <c r="E3966" s="6" t="s">
        <v>28</v>
      </c>
      <c r="F3966" s="5"/>
      <c r="G3966" s="59">
        <v>95</v>
      </c>
      <c r="H3966" s="71" t="str">
        <f t="shared" si="66"/>
        <v xml:space="preserve"> </v>
      </c>
      <c r="I3966" s="12">
        <v>23.157894736842</v>
      </c>
      <c r="J3966" s="4">
        <v>56.842105263157997</v>
      </c>
      <c r="K3966" s="4">
        <v>23.157894736842</v>
      </c>
      <c r="L3966" s="4">
        <v>45.263157894736999</v>
      </c>
      <c r="M3966" s="4">
        <v>25.263157894736999</v>
      </c>
      <c r="N3966" s="4">
        <v>3.1578947368420001</v>
      </c>
      <c r="O3966" s="4">
        <v>12.631578947368</v>
      </c>
      <c r="P3966" s="13">
        <v>3.1578947368420001</v>
      </c>
    </row>
    <row r="3967" spans="3:16" ht="24" x14ac:dyDescent="0.2">
      <c r="C3967" s="87"/>
      <c r="D3967" s="89"/>
      <c r="E3967" s="1" t="s">
        <v>29</v>
      </c>
      <c r="F3967" s="2"/>
      <c r="G3967" s="60">
        <v>953</v>
      </c>
      <c r="H3967" s="72" t="str">
        <f t="shared" si="66"/>
        <v xml:space="preserve"> </v>
      </c>
      <c r="I3967" s="11">
        <v>32.948583420776004</v>
      </c>
      <c r="J3967" s="3">
        <v>55.718782791186001</v>
      </c>
      <c r="K3967" s="3">
        <v>27.492130115424999</v>
      </c>
      <c r="L3967" s="3">
        <v>54.249737670514001</v>
      </c>
      <c r="M3967" s="3">
        <v>16.579223504721998</v>
      </c>
      <c r="N3967" s="3">
        <v>0.52465897166800002</v>
      </c>
      <c r="O3967" s="3">
        <v>6.4008394543550002</v>
      </c>
      <c r="P3967" s="8">
        <v>1.0493179433369999</v>
      </c>
    </row>
    <row r="3968" spans="3:16" ht="24" x14ac:dyDescent="0.2">
      <c r="C3968" s="87"/>
      <c r="D3968" s="89"/>
      <c r="E3968" s="1" t="s">
        <v>30</v>
      </c>
      <c r="F3968" s="2"/>
      <c r="G3968" s="60">
        <v>60</v>
      </c>
      <c r="H3968" s="72" t="str">
        <f t="shared" si="66"/>
        <v xml:space="preserve"> </v>
      </c>
      <c r="I3968" s="11">
        <v>15</v>
      </c>
      <c r="J3968" s="3">
        <v>48.333333333333002</v>
      </c>
      <c r="K3968" s="3">
        <v>28.333333333333002</v>
      </c>
      <c r="L3968" s="3">
        <v>38.333333333333002</v>
      </c>
      <c r="M3968" s="3">
        <v>25</v>
      </c>
      <c r="N3968" s="3">
        <v>1.666666666667</v>
      </c>
      <c r="O3968" s="3">
        <v>11.666666666667</v>
      </c>
      <c r="P3968" s="8">
        <v>3.333333333333</v>
      </c>
    </row>
    <row r="3969" spans="3:16" ht="24" x14ac:dyDescent="0.2">
      <c r="C3969" s="87"/>
      <c r="D3969" s="89"/>
      <c r="E3969" s="1" t="s">
        <v>31</v>
      </c>
      <c r="F3969" s="2"/>
      <c r="G3969" s="60">
        <v>77</v>
      </c>
      <c r="H3969" s="72" t="str">
        <f t="shared" si="66"/>
        <v xml:space="preserve"> </v>
      </c>
      <c r="I3969" s="11">
        <v>31.168831168831002</v>
      </c>
      <c r="J3969" s="3">
        <v>42.857142857143003</v>
      </c>
      <c r="K3969" s="3">
        <v>19.480519480519</v>
      </c>
      <c r="L3969" s="3">
        <v>36.363636363635997</v>
      </c>
      <c r="M3969" s="3">
        <v>18.181818181817999</v>
      </c>
      <c r="N3969" s="7">
        <v>0</v>
      </c>
      <c r="O3969" s="3">
        <v>16.883116883117001</v>
      </c>
      <c r="P3969" s="8">
        <v>5.1948051948050002</v>
      </c>
    </row>
    <row r="3970" spans="3:16" x14ac:dyDescent="0.2">
      <c r="C3970" s="87"/>
      <c r="D3970" s="89"/>
      <c r="E3970" s="1" t="s">
        <v>32</v>
      </c>
      <c r="F3970" s="2"/>
      <c r="G3970" s="60">
        <v>3</v>
      </c>
      <c r="H3970" s="72" t="str">
        <f t="shared" si="66"/>
        <v>*</v>
      </c>
      <c r="I3970" s="21">
        <v>0</v>
      </c>
      <c r="J3970" s="7">
        <v>0</v>
      </c>
      <c r="K3970" s="7">
        <v>0</v>
      </c>
      <c r="L3970" s="3">
        <v>66.666666666666998</v>
      </c>
      <c r="M3970" s="3">
        <v>33.333333333333002</v>
      </c>
      <c r="N3970" s="7">
        <v>0</v>
      </c>
      <c r="O3970" s="7">
        <v>0</v>
      </c>
      <c r="P3970" s="8">
        <v>33.333333333333002</v>
      </c>
    </row>
    <row r="3971" spans="3:16" x14ac:dyDescent="0.2">
      <c r="C3971" s="87"/>
      <c r="D3971" s="88" t="s">
        <v>15</v>
      </c>
      <c r="E3971" s="6" t="s">
        <v>28</v>
      </c>
      <c r="F3971" s="5"/>
      <c r="G3971" s="59">
        <v>52</v>
      </c>
      <c r="H3971" s="71" t="str">
        <f t="shared" si="66"/>
        <v xml:space="preserve"> </v>
      </c>
      <c r="I3971" s="12">
        <v>17.307692307692001</v>
      </c>
      <c r="J3971" s="4">
        <v>53.846153846154003</v>
      </c>
      <c r="K3971" s="4">
        <v>17.307692307692001</v>
      </c>
      <c r="L3971" s="4">
        <v>55.769230769231001</v>
      </c>
      <c r="M3971" s="4">
        <v>32.692307692307999</v>
      </c>
      <c r="N3971" s="4">
        <v>1.923076923077</v>
      </c>
      <c r="O3971" s="4">
        <v>3.8461538461539999</v>
      </c>
      <c r="P3971" s="13">
        <v>1.923076923077</v>
      </c>
    </row>
    <row r="3972" spans="3:16" ht="24" x14ac:dyDescent="0.2">
      <c r="C3972" s="87"/>
      <c r="D3972" s="89"/>
      <c r="E3972" s="1" t="s">
        <v>29</v>
      </c>
      <c r="F3972" s="2"/>
      <c r="G3972" s="60">
        <v>753</v>
      </c>
      <c r="H3972" s="72" t="str">
        <f t="shared" si="66"/>
        <v xml:space="preserve"> </v>
      </c>
      <c r="I3972" s="11">
        <v>36.387782204514998</v>
      </c>
      <c r="J3972" s="3">
        <v>51.261620185923</v>
      </c>
      <c r="K3972" s="3">
        <v>16.600265604250001</v>
      </c>
      <c r="L3972" s="3">
        <v>62.151394422311</v>
      </c>
      <c r="M3972" s="3">
        <v>19.123505976095998</v>
      </c>
      <c r="N3972" s="3">
        <v>0.53120849933600001</v>
      </c>
      <c r="O3972" s="3">
        <v>5.8432934926959996</v>
      </c>
      <c r="P3972" s="8">
        <v>2.3904382470119998</v>
      </c>
    </row>
    <row r="3973" spans="3:16" ht="24" x14ac:dyDescent="0.2">
      <c r="C3973" s="87"/>
      <c r="D3973" s="89"/>
      <c r="E3973" s="1" t="s">
        <v>30</v>
      </c>
      <c r="F3973" s="2"/>
      <c r="G3973" s="60">
        <v>77</v>
      </c>
      <c r="H3973" s="72" t="str">
        <f t="shared" si="66"/>
        <v xml:space="preserve"> </v>
      </c>
      <c r="I3973" s="11">
        <v>35.064935064935</v>
      </c>
      <c r="J3973" s="3">
        <v>53.246753246753002</v>
      </c>
      <c r="K3973" s="3">
        <v>10.38961038961</v>
      </c>
      <c r="L3973" s="3">
        <v>49.350649350649</v>
      </c>
      <c r="M3973" s="3">
        <v>16.883116883117001</v>
      </c>
      <c r="N3973" s="3">
        <v>1.298701298701</v>
      </c>
      <c r="O3973" s="3">
        <v>5.1948051948050002</v>
      </c>
      <c r="P3973" s="8">
        <v>2.5974025974030002</v>
      </c>
    </row>
    <row r="3974" spans="3:16" ht="24" x14ac:dyDescent="0.2">
      <c r="C3974" s="87"/>
      <c r="D3974" s="89"/>
      <c r="E3974" s="1" t="s">
        <v>31</v>
      </c>
      <c r="F3974" s="2"/>
      <c r="G3974" s="60">
        <v>363</v>
      </c>
      <c r="H3974" s="72" t="str">
        <f t="shared" si="66"/>
        <v xml:space="preserve"> </v>
      </c>
      <c r="I3974" s="11">
        <v>44.903581267218001</v>
      </c>
      <c r="J3974" s="3">
        <v>40.495867768594998</v>
      </c>
      <c r="K3974" s="3">
        <v>13.774104683196001</v>
      </c>
      <c r="L3974" s="3">
        <v>45.179063360881997</v>
      </c>
      <c r="M3974" s="3">
        <v>18.732782369146001</v>
      </c>
      <c r="N3974" s="3">
        <v>1.3774104683199999</v>
      </c>
      <c r="O3974" s="3">
        <v>7.7134986225900004</v>
      </c>
      <c r="P3974" s="8">
        <v>2.7548209366390002</v>
      </c>
    </row>
    <row r="3975" spans="3:16" x14ac:dyDescent="0.2">
      <c r="C3975" s="87"/>
      <c r="D3975" s="89"/>
      <c r="E3975" s="1" t="s">
        <v>32</v>
      </c>
      <c r="F3975" s="2"/>
      <c r="G3975" s="60">
        <v>2</v>
      </c>
      <c r="H3975" s="72" t="str">
        <f t="shared" si="66"/>
        <v>*</v>
      </c>
      <c r="I3975" s="21">
        <v>0</v>
      </c>
      <c r="J3975" s="3">
        <v>100</v>
      </c>
      <c r="K3975" s="3">
        <v>50</v>
      </c>
      <c r="L3975" s="3">
        <v>50</v>
      </c>
      <c r="M3975" s="7">
        <v>0</v>
      </c>
      <c r="N3975" s="7">
        <v>0</v>
      </c>
      <c r="O3975" s="7">
        <v>0</v>
      </c>
      <c r="P3975" s="14">
        <v>0</v>
      </c>
    </row>
    <row r="3976" spans="3:16" x14ac:dyDescent="0.2">
      <c r="C3976" s="88" t="s">
        <v>33</v>
      </c>
      <c r="D3976" s="83" t="s">
        <v>17</v>
      </c>
      <c r="E3976" s="6" t="s">
        <v>34</v>
      </c>
      <c r="F3976" s="5"/>
      <c r="G3976" s="59">
        <v>341</v>
      </c>
      <c r="H3976" s="71" t="str">
        <f t="shared" si="66"/>
        <v xml:space="preserve"> </v>
      </c>
      <c r="I3976" s="12">
        <v>47.507331378299</v>
      </c>
      <c r="J3976" s="4">
        <v>45.454545454544999</v>
      </c>
      <c r="K3976" s="4">
        <v>16.129032258064999</v>
      </c>
      <c r="L3976" s="4">
        <v>41.642228739003002</v>
      </c>
      <c r="M3976" s="4">
        <v>12.609970674487</v>
      </c>
      <c r="N3976" s="4">
        <v>0.29325513196500003</v>
      </c>
      <c r="O3976" s="4">
        <v>9.0909090909089993</v>
      </c>
      <c r="P3976" s="13">
        <v>1.759530791789</v>
      </c>
    </row>
    <row r="3977" spans="3:16" x14ac:dyDescent="0.2">
      <c r="C3977" s="87"/>
      <c r="D3977" s="84"/>
      <c r="E3977" s="1" t="s">
        <v>35</v>
      </c>
      <c r="F3977" s="2"/>
      <c r="G3977" s="60">
        <v>1149</v>
      </c>
      <c r="H3977" s="72" t="str">
        <f t="shared" si="66"/>
        <v xml:space="preserve"> </v>
      </c>
      <c r="I3977" s="11">
        <v>27.415143603133</v>
      </c>
      <c r="J3977" s="3">
        <v>54.743255004352001</v>
      </c>
      <c r="K3977" s="3">
        <v>22.976501305483001</v>
      </c>
      <c r="L3977" s="3">
        <v>60.487380330721997</v>
      </c>
      <c r="M3977" s="3">
        <v>20.365535248042001</v>
      </c>
      <c r="N3977" s="3">
        <v>1.2184508268059999</v>
      </c>
      <c r="O3977" s="3">
        <v>7.0496083550910003</v>
      </c>
      <c r="P3977" s="8">
        <v>2.0017406440380001</v>
      </c>
    </row>
    <row r="3978" spans="3:16" ht="24" x14ac:dyDescent="0.2">
      <c r="C3978" s="87"/>
      <c r="D3978" s="84"/>
      <c r="E3978" s="1" t="s">
        <v>36</v>
      </c>
      <c r="F3978" s="2"/>
      <c r="G3978" s="60">
        <v>659</v>
      </c>
      <c r="H3978" s="72" t="str">
        <f t="shared" si="66"/>
        <v xml:space="preserve"> </v>
      </c>
      <c r="I3978" s="11">
        <v>47.647951441578002</v>
      </c>
      <c r="J3978" s="3">
        <v>46.433990895295999</v>
      </c>
      <c r="K3978" s="3">
        <v>18.057663125948</v>
      </c>
      <c r="L3978" s="3">
        <v>51.289833080424998</v>
      </c>
      <c r="M3978" s="3">
        <v>15.933232169954</v>
      </c>
      <c r="N3978" s="3">
        <v>0.15174506828500001</v>
      </c>
      <c r="O3978" s="3">
        <v>5.4628224582699998</v>
      </c>
      <c r="P3978" s="8">
        <v>1.669195751138</v>
      </c>
    </row>
    <row r="3979" spans="3:16" x14ac:dyDescent="0.2">
      <c r="C3979" s="87"/>
      <c r="D3979" s="84"/>
      <c r="E3979" s="1" t="s">
        <v>37</v>
      </c>
      <c r="F3979" s="2"/>
      <c r="G3979" s="60">
        <v>274</v>
      </c>
      <c r="H3979" s="72" t="str">
        <f t="shared" si="66"/>
        <v xml:space="preserve"> </v>
      </c>
      <c r="I3979" s="11">
        <v>18.248175182482001</v>
      </c>
      <c r="J3979" s="3">
        <v>56.934306569343001</v>
      </c>
      <c r="K3979" s="3">
        <v>24.817518248174999</v>
      </c>
      <c r="L3979" s="3">
        <v>48.905109489051</v>
      </c>
      <c r="M3979" s="3">
        <v>25.547445255473999</v>
      </c>
      <c r="N3979" s="3">
        <v>1.459854014599</v>
      </c>
      <c r="O3979" s="3">
        <v>7.6642335766420002</v>
      </c>
      <c r="P3979" s="8">
        <v>2.9197080291969999</v>
      </c>
    </row>
    <row r="3980" spans="3:16" x14ac:dyDescent="0.2">
      <c r="C3980" s="87"/>
      <c r="D3980" s="84"/>
      <c r="E3980" s="1" t="s">
        <v>32</v>
      </c>
      <c r="F3980" s="2"/>
      <c r="G3980" s="60">
        <v>12</v>
      </c>
      <c r="H3980" s="72" t="str">
        <f t="shared" si="66"/>
        <v>*</v>
      </c>
      <c r="I3980" s="11">
        <v>8.333333333333</v>
      </c>
      <c r="J3980" s="3">
        <v>41.666666666666998</v>
      </c>
      <c r="K3980" s="3">
        <v>25</v>
      </c>
      <c r="L3980" s="3">
        <v>33.333333333333002</v>
      </c>
      <c r="M3980" s="3">
        <v>16.666666666666998</v>
      </c>
      <c r="N3980" s="7">
        <v>0</v>
      </c>
      <c r="O3980" s="3">
        <v>16.666666666666998</v>
      </c>
      <c r="P3980" s="8">
        <v>25</v>
      </c>
    </row>
    <row r="3981" spans="3:16" x14ac:dyDescent="0.2">
      <c r="C3981" s="88" t="s">
        <v>38</v>
      </c>
      <c r="D3981" s="83" t="s">
        <v>17</v>
      </c>
      <c r="E3981" s="6" t="s">
        <v>39</v>
      </c>
      <c r="F3981" s="5"/>
      <c r="G3981" s="59">
        <v>368</v>
      </c>
      <c r="H3981" s="71" t="str">
        <f t="shared" si="66"/>
        <v xml:space="preserve"> </v>
      </c>
      <c r="I3981" s="12">
        <v>21.195652173913</v>
      </c>
      <c r="J3981" s="4">
        <v>50</v>
      </c>
      <c r="K3981" s="4">
        <v>19.565217391304</v>
      </c>
      <c r="L3981" s="4">
        <v>54.347826086956999</v>
      </c>
      <c r="M3981" s="4">
        <v>25.271739130435002</v>
      </c>
      <c r="N3981" s="4">
        <v>1.902173913043</v>
      </c>
      <c r="O3981" s="4">
        <v>8.6956521739130004</v>
      </c>
      <c r="P3981" s="13">
        <v>2.1739130434780001</v>
      </c>
    </row>
    <row r="3982" spans="3:16" x14ac:dyDescent="0.2">
      <c r="C3982" s="87"/>
      <c r="D3982" s="84"/>
      <c r="E3982" s="1" t="s">
        <v>40</v>
      </c>
      <c r="F3982" s="2"/>
      <c r="G3982" s="60">
        <v>1591</v>
      </c>
      <c r="H3982" s="72" t="str">
        <f t="shared" si="66"/>
        <v xml:space="preserve"> </v>
      </c>
      <c r="I3982" s="11">
        <v>34.443746071653003</v>
      </c>
      <c r="J3982" s="3">
        <v>53.991200502828001</v>
      </c>
      <c r="K3982" s="3">
        <v>22.878692646135001</v>
      </c>
      <c r="L3982" s="3">
        <v>58.453802639849002</v>
      </c>
      <c r="M3982" s="3">
        <v>17.410433689503002</v>
      </c>
      <c r="N3982" s="3">
        <v>0.56568196103099999</v>
      </c>
      <c r="O3982" s="3">
        <v>6.033940917662</v>
      </c>
      <c r="P3982" s="8">
        <v>1.7598994343180001</v>
      </c>
    </row>
    <row r="3983" spans="3:16" x14ac:dyDescent="0.2">
      <c r="C3983" s="87"/>
      <c r="D3983" s="84"/>
      <c r="E3983" s="1" t="s">
        <v>41</v>
      </c>
      <c r="F3983" s="2"/>
      <c r="G3983" s="60">
        <v>151</v>
      </c>
      <c r="H3983" s="72" t="str">
        <f t="shared" si="66"/>
        <v xml:space="preserve"> </v>
      </c>
      <c r="I3983" s="11">
        <v>41.721854304635997</v>
      </c>
      <c r="J3983" s="3">
        <v>56.291390728476998</v>
      </c>
      <c r="K3983" s="3">
        <v>29.139072847682002</v>
      </c>
      <c r="L3983" s="3">
        <v>61.589403973510002</v>
      </c>
      <c r="M3983" s="3">
        <v>17.218543046358</v>
      </c>
      <c r="N3983" s="3">
        <v>0.66225165562900001</v>
      </c>
      <c r="O3983" s="3">
        <v>4.6357615894039998</v>
      </c>
      <c r="P3983" s="8">
        <v>1.9867549668869999</v>
      </c>
    </row>
    <row r="3984" spans="3:16" x14ac:dyDescent="0.2">
      <c r="C3984" s="87"/>
      <c r="D3984" s="84"/>
      <c r="E3984" s="1" t="s">
        <v>42</v>
      </c>
      <c r="F3984" s="2"/>
      <c r="G3984" s="60">
        <v>884</v>
      </c>
      <c r="H3984" s="72" t="str">
        <f t="shared" si="66"/>
        <v xml:space="preserve"> </v>
      </c>
      <c r="I3984" s="11">
        <v>50.226244343890997</v>
      </c>
      <c r="J3984" s="3">
        <v>46.719457013575003</v>
      </c>
      <c r="K3984" s="3">
        <v>18.212669683258</v>
      </c>
      <c r="L3984" s="3">
        <v>49.208144796379997</v>
      </c>
      <c r="M3984" s="3">
        <v>14.819004524886999</v>
      </c>
      <c r="N3984" s="3">
        <v>0.22624434389100001</v>
      </c>
      <c r="O3984" s="3">
        <v>5.7692307692310001</v>
      </c>
      <c r="P3984" s="8">
        <v>1.4705882352940001</v>
      </c>
    </row>
    <row r="3985" spans="3:16" x14ac:dyDescent="0.2">
      <c r="C3985" s="87"/>
      <c r="D3985" s="84"/>
      <c r="E3985" s="1" t="s">
        <v>43</v>
      </c>
      <c r="F3985" s="2"/>
      <c r="G3985" s="60">
        <v>191</v>
      </c>
      <c r="H3985" s="72" t="str">
        <f t="shared" si="66"/>
        <v xml:space="preserve"> </v>
      </c>
      <c r="I3985" s="11">
        <v>59.162303664920998</v>
      </c>
      <c r="J3985" s="3">
        <v>32.460732984293003</v>
      </c>
      <c r="K3985" s="3">
        <v>10.994764397906</v>
      </c>
      <c r="L3985" s="3">
        <v>38.219895287958003</v>
      </c>
      <c r="M3985" s="3">
        <v>13.612565445026</v>
      </c>
      <c r="N3985" s="7">
        <v>0</v>
      </c>
      <c r="O3985" s="3">
        <v>8.3769633507849992</v>
      </c>
      <c r="P3985" s="8">
        <v>1.5706806282720001</v>
      </c>
    </row>
    <row r="3986" spans="3:16" x14ac:dyDescent="0.2">
      <c r="C3986" s="87"/>
      <c r="D3986" s="84"/>
      <c r="E3986" s="1" t="s">
        <v>44</v>
      </c>
      <c r="F3986" s="2"/>
      <c r="G3986" s="60">
        <v>239</v>
      </c>
      <c r="H3986" s="72" t="str">
        <f t="shared" si="66"/>
        <v xml:space="preserve"> </v>
      </c>
      <c r="I3986" s="11">
        <v>61.087866108786997</v>
      </c>
      <c r="J3986" s="3">
        <v>35.146443514643998</v>
      </c>
      <c r="K3986" s="3">
        <v>14.644351464434999</v>
      </c>
      <c r="L3986" s="3">
        <v>41.422594142259001</v>
      </c>
      <c r="M3986" s="3">
        <v>12.133891213388999</v>
      </c>
      <c r="N3986" s="7">
        <v>0</v>
      </c>
      <c r="O3986" s="3">
        <v>8.7866108786609995</v>
      </c>
      <c r="P3986" s="8">
        <v>1.673640167364</v>
      </c>
    </row>
    <row r="3987" spans="3:16" x14ac:dyDescent="0.2">
      <c r="C3987" s="87"/>
      <c r="D3987" s="84"/>
      <c r="E3987" s="1" t="s">
        <v>45</v>
      </c>
      <c r="F3987" s="2"/>
      <c r="G3987" s="60">
        <v>58</v>
      </c>
      <c r="H3987" s="72" t="str">
        <f t="shared" si="66"/>
        <v xml:space="preserve"> </v>
      </c>
      <c r="I3987" s="11">
        <v>34.482758620689999</v>
      </c>
      <c r="J3987" s="3">
        <v>55.172413793102997</v>
      </c>
      <c r="K3987" s="3">
        <v>24.137931034483</v>
      </c>
      <c r="L3987" s="3">
        <v>44.827586206897003</v>
      </c>
      <c r="M3987" s="3">
        <v>13.793103448276</v>
      </c>
      <c r="N3987" s="7">
        <v>0</v>
      </c>
      <c r="O3987" s="3">
        <v>8.6206896551720007</v>
      </c>
      <c r="P3987" s="8">
        <v>1.7241379310339999</v>
      </c>
    </row>
    <row r="3988" spans="3:16" x14ac:dyDescent="0.2">
      <c r="C3988" s="87"/>
      <c r="D3988" s="84"/>
      <c r="E3988" s="1" t="s">
        <v>46</v>
      </c>
      <c r="F3988" s="2"/>
      <c r="G3988" s="60">
        <v>32</v>
      </c>
      <c r="H3988" s="72" t="str">
        <f t="shared" si="66"/>
        <v>*</v>
      </c>
      <c r="I3988" s="11">
        <v>28.125</v>
      </c>
      <c r="J3988" s="3">
        <v>18.75</v>
      </c>
      <c r="K3988" s="3">
        <v>3.125</v>
      </c>
      <c r="L3988" s="3">
        <v>28.125</v>
      </c>
      <c r="M3988" s="3">
        <v>46.875</v>
      </c>
      <c r="N3988" s="3">
        <v>3.125</v>
      </c>
      <c r="O3988" s="3">
        <v>15.625</v>
      </c>
      <c r="P3988" s="8">
        <v>6.25</v>
      </c>
    </row>
    <row r="3989" spans="3:16" x14ac:dyDescent="0.2">
      <c r="C3989" s="87"/>
      <c r="D3989" s="84"/>
      <c r="E3989" s="1" t="s">
        <v>32</v>
      </c>
      <c r="F3989" s="2"/>
      <c r="G3989" s="60">
        <v>50</v>
      </c>
      <c r="H3989" s="72" t="str">
        <f t="shared" si="66"/>
        <v xml:space="preserve"> </v>
      </c>
      <c r="I3989" s="11">
        <v>22</v>
      </c>
      <c r="J3989" s="3">
        <v>56</v>
      </c>
      <c r="K3989" s="3">
        <v>20</v>
      </c>
      <c r="L3989" s="3">
        <v>46</v>
      </c>
      <c r="M3989" s="3">
        <v>12</v>
      </c>
      <c r="N3989" s="7">
        <v>0</v>
      </c>
      <c r="O3989" s="3">
        <v>10</v>
      </c>
      <c r="P3989" s="8">
        <v>8</v>
      </c>
    </row>
    <row r="3990" spans="3:16" ht="24" x14ac:dyDescent="0.2">
      <c r="C3990" s="88" t="s">
        <v>47</v>
      </c>
      <c r="D3990" s="83" t="s">
        <v>17</v>
      </c>
      <c r="E3990" s="6" t="s">
        <v>48</v>
      </c>
      <c r="F3990" s="5"/>
      <c r="G3990" s="59">
        <v>93</v>
      </c>
      <c r="H3990" s="71" t="str">
        <f t="shared" si="66"/>
        <v xml:space="preserve"> </v>
      </c>
      <c r="I3990" s="12">
        <v>53.763440860214999</v>
      </c>
      <c r="J3990" s="4">
        <v>44.086021505376003</v>
      </c>
      <c r="K3990" s="4">
        <v>15.053763440859999</v>
      </c>
      <c r="L3990" s="4">
        <v>47.311827956988999</v>
      </c>
      <c r="M3990" s="4">
        <v>25.806451612903</v>
      </c>
      <c r="N3990" s="20">
        <v>0</v>
      </c>
      <c r="O3990" s="4">
        <v>7.5268817204299996</v>
      </c>
      <c r="P3990" s="13">
        <v>2.1505376344089999</v>
      </c>
    </row>
    <row r="3991" spans="3:16" ht="24" x14ac:dyDescent="0.2">
      <c r="C3991" s="87"/>
      <c r="D3991" s="84"/>
      <c r="E3991" s="1" t="s">
        <v>49</v>
      </c>
      <c r="F3991" s="2"/>
      <c r="G3991" s="60">
        <v>143</v>
      </c>
      <c r="H3991" s="72" t="str">
        <f t="shared" si="66"/>
        <v xml:space="preserve"> </v>
      </c>
      <c r="I3991" s="11">
        <v>34.265734265733997</v>
      </c>
      <c r="J3991" s="3">
        <v>53.846153846154003</v>
      </c>
      <c r="K3991" s="3">
        <v>23.076923076922998</v>
      </c>
      <c r="L3991" s="3">
        <v>53.846153846154003</v>
      </c>
      <c r="M3991" s="3">
        <v>11.188811188811</v>
      </c>
      <c r="N3991" s="7">
        <v>0</v>
      </c>
      <c r="O3991" s="3">
        <v>9.0909090909089993</v>
      </c>
      <c r="P3991" s="8">
        <v>2.797202797203</v>
      </c>
    </row>
    <row r="3992" spans="3:16" x14ac:dyDescent="0.2">
      <c r="C3992" s="87"/>
      <c r="D3992" s="84"/>
      <c r="E3992" s="1" t="s">
        <v>50</v>
      </c>
      <c r="F3992" s="2"/>
      <c r="G3992" s="60">
        <v>148</v>
      </c>
      <c r="H3992" s="72" t="str">
        <f t="shared" si="66"/>
        <v xml:space="preserve"> </v>
      </c>
      <c r="I3992" s="11">
        <v>37.162162162161998</v>
      </c>
      <c r="J3992" s="3">
        <v>50</v>
      </c>
      <c r="K3992" s="3">
        <v>33.783783783784003</v>
      </c>
      <c r="L3992" s="3">
        <v>48.648648648649001</v>
      </c>
      <c r="M3992" s="3">
        <v>22.972972972973</v>
      </c>
      <c r="N3992" s="7">
        <v>0</v>
      </c>
      <c r="O3992" s="3">
        <v>6.0810810810809999</v>
      </c>
      <c r="P3992" s="8">
        <v>0.67567567567599995</v>
      </c>
    </row>
    <row r="3993" spans="3:16" x14ac:dyDescent="0.2">
      <c r="C3993" s="87"/>
      <c r="D3993" s="84"/>
      <c r="E3993" s="1" t="s">
        <v>51</v>
      </c>
      <c r="F3993" s="2"/>
      <c r="G3993" s="60">
        <v>198</v>
      </c>
      <c r="H3993" s="72" t="str">
        <f t="shared" si="66"/>
        <v xml:space="preserve"> </v>
      </c>
      <c r="I3993" s="11">
        <v>32.828282828283001</v>
      </c>
      <c r="J3993" s="3">
        <v>64.141414141414003</v>
      </c>
      <c r="K3993" s="3">
        <v>35.858585858585997</v>
      </c>
      <c r="L3993" s="3">
        <v>55.050505050505002</v>
      </c>
      <c r="M3993" s="3">
        <v>14.646464646465001</v>
      </c>
      <c r="N3993" s="7">
        <v>0</v>
      </c>
      <c r="O3993" s="3">
        <v>5.0505050505050004</v>
      </c>
      <c r="P3993" s="8">
        <v>0.50505050505100002</v>
      </c>
    </row>
    <row r="3994" spans="3:16" ht="24" x14ac:dyDescent="0.2">
      <c r="C3994" s="87"/>
      <c r="D3994" s="84"/>
      <c r="E3994" s="1" t="s">
        <v>52</v>
      </c>
      <c r="F3994" s="2"/>
      <c r="G3994" s="60">
        <v>318</v>
      </c>
      <c r="H3994" s="72" t="str">
        <f t="shared" si="66"/>
        <v xml:space="preserve"> </v>
      </c>
      <c r="I3994" s="11">
        <v>31.132075471697998</v>
      </c>
      <c r="J3994" s="3">
        <v>55.974842767296003</v>
      </c>
      <c r="K3994" s="3">
        <v>25.471698113207999</v>
      </c>
      <c r="L3994" s="3">
        <v>60.691823899371002</v>
      </c>
      <c r="M3994" s="3">
        <v>15.094339622642</v>
      </c>
      <c r="N3994" s="3">
        <v>0.94339622641499998</v>
      </c>
      <c r="O3994" s="3">
        <v>5.660377358491</v>
      </c>
      <c r="P3994" s="8">
        <v>1.2578616352200001</v>
      </c>
    </row>
    <row r="3995" spans="3:16" ht="24" x14ac:dyDescent="0.2">
      <c r="C3995" s="87"/>
      <c r="D3995" s="84"/>
      <c r="E3995" s="1" t="s">
        <v>53</v>
      </c>
      <c r="F3995" s="2"/>
      <c r="G3995" s="60">
        <v>900</v>
      </c>
      <c r="H3995" s="72" t="str">
        <f t="shared" si="66"/>
        <v xml:space="preserve"> </v>
      </c>
      <c r="I3995" s="11">
        <v>35.333333333333002</v>
      </c>
      <c r="J3995" s="3">
        <v>55.222222222222001</v>
      </c>
      <c r="K3995" s="3">
        <v>27.666666666666998</v>
      </c>
      <c r="L3995" s="3">
        <v>55</v>
      </c>
      <c r="M3995" s="3">
        <v>16.777777777777999</v>
      </c>
      <c r="N3995" s="3">
        <v>0.33333333333300003</v>
      </c>
      <c r="O3995" s="3">
        <v>6.333333333333</v>
      </c>
      <c r="P3995" s="8">
        <v>1.333333333333</v>
      </c>
    </row>
    <row r="3996" spans="3:16" ht="24" x14ac:dyDescent="0.2">
      <c r="C3996" s="87"/>
      <c r="D3996" s="84"/>
      <c r="E3996" s="1" t="s">
        <v>54</v>
      </c>
      <c r="F3996" s="2"/>
      <c r="G3996" s="60">
        <v>1493</v>
      </c>
      <c r="H3996" s="72" t="str">
        <f t="shared" si="66"/>
        <v xml:space="preserve"> </v>
      </c>
      <c r="I3996" s="11">
        <v>34.293369055592997</v>
      </c>
      <c r="J3996" s="3">
        <v>49.229738780978003</v>
      </c>
      <c r="K3996" s="3">
        <v>16.677829872739</v>
      </c>
      <c r="L3996" s="3">
        <v>53.382451440053998</v>
      </c>
      <c r="M3996" s="3">
        <v>19.892833221701</v>
      </c>
      <c r="N3996" s="3">
        <v>1.1386470194239999</v>
      </c>
      <c r="O3996" s="3">
        <v>7.3677160080380002</v>
      </c>
      <c r="P3996" s="8">
        <v>2.411252511721</v>
      </c>
    </row>
    <row r="3997" spans="3:16" x14ac:dyDescent="0.2">
      <c r="C3997" s="87"/>
      <c r="D3997" s="84"/>
      <c r="E3997" s="1" t="s">
        <v>32</v>
      </c>
      <c r="F3997" s="2"/>
      <c r="G3997" s="60">
        <v>42</v>
      </c>
      <c r="H3997" s="72" t="str">
        <f t="shared" si="66"/>
        <v>*</v>
      </c>
      <c r="I3997" s="11">
        <v>28.571428571428999</v>
      </c>
      <c r="J3997" s="3">
        <v>45.238095238094999</v>
      </c>
      <c r="K3997" s="3">
        <v>26.190476190476002</v>
      </c>
      <c r="L3997" s="3">
        <v>50</v>
      </c>
      <c r="M3997" s="3">
        <v>14.285714285714</v>
      </c>
      <c r="N3997" s="7">
        <v>0</v>
      </c>
      <c r="O3997" s="3">
        <v>9.5238095238099998</v>
      </c>
      <c r="P3997" s="8">
        <v>7.1428571428570002</v>
      </c>
    </row>
    <row r="3998" spans="3:16" ht="24" x14ac:dyDescent="0.2">
      <c r="C3998" s="88" t="s">
        <v>55</v>
      </c>
      <c r="D3998" s="83" t="s">
        <v>17</v>
      </c>
      <c r="E3998" s="6" t="s">
        <v>48</v>
      </c>
      <c r="F3998" s="5"/>
      <c r="G3998" s="59">
        <v>118</v>
      </c>
      <c r="H3998" s="71" t="str">
        <f t="shared" si="66"/>
        <v xml:space="preserve"> </v>
      </c>
      <c r="I3998" s="12">
        <v>47.457627118643998</v>
      </c>
      <c r="J3998" s="4">
        <v>34.745762711864003</v>
      </c>
      <c r="K3998" s="4">
        <v>6.7796610169490004</v>
      </c>
      <c r="L3998" s="4">
        <v>33.050847457627</v>
      </c>
      <c r="M3998" s="4">
        <v>21.186440677966001</v>
      </c>
      <c r="N3998" s="4">
        <v>0.84745762711899997</v>
      </c>
      <c r="O3998" s="4">
        <v>15.254237288136</v>
      </c>
      <c r="P3998" s="13">
        <v>4.2372881355930003</v>
      </c>
    </row>
    <row r="3999" spans="3:16" ht="24" x14ac:dyDescent="0.2">
      <c r="C3999" s="87"/>
      <c r="D3999" s="84"/>
      <c r="E3999" s="1" t="s">
        <v>49</v>
      </c>
      <c r="F3999" s="2"/>
      <c r="G3999" s="60">
        <v>262</v>
      </c>
      <c r="H3999" s="72" t="str">
        <f t="shared" si="66"/>
        <v xml:space="preserve"> </v>
      </c>
      <c r="I3999" s="11">
        <v>42.366412213739999</v>
      </c>
      <c r="J3999" s="3">
        <v>45.038167938930997</v>
      </c>
      <c r="K3999" s="3">
        <v>20.229007633588001</v>
      </c>
      <c r="L3999" s="3">
        <v>46.564885496183003</v>
      </c>
      <c r="M3999" s="3">
        <v>14.885496183206</v>
      </c>
      <c r="N3999" s="3">
        <v>1.145038167939</v>
      </c>
      <c r="O3999" s="3">
        <v>8.3969465648850008</v>
      </c>
      <c r="P3999" s="8">
        <v>2.2900763358780001</v>
      </c>
    </row>
    <row r="4000" spans="3:16" x14ac:dyDescent="0.2">
      <c r="C4000" s="87"/>
      <c r="D4000" s="84"/>
      <c r="E4000" s="1" t="s">
        <v>50</v>
      </c>
      <c r="F4000" s="2"/>
      <c r="G4000" s="60">
        <v>486</v>
      </c>
      <c r="H4000" s="72" t="str">
        <f t="shared" si="66"/>
        <v xml:space="preserve"> </v>
      </c>
      <c r="I4000" s="11">
        <v>33.127572016461002</v>
      </c>
      <c r="J4000" s="3">
        <v>48.971193415637998</v>
      </c>
      <c r="K4000" s="3">
        <v>23.868312757201998</v>
      </c>
      <c r="L4000" s="3">
        <v>48.559670781892997</v>
      </c>
      <c r="M4000" s="3">
        <v>19.341563786007999</v>
      </c>
      <c r="N4000" s="3">
        <v>0.61728395061700003</v>
      </c>
      <c r="O4000" s="3">
        <v>8.4362139917699999</v>
      </c>
      <c r="P4000" s="8">
        <v>1.440329218107</v>
      </c>
    </row>
    <row r="4001" spans="3:16" x14ac:dyDescent="0.2">
      <c r="C4001" s="87"/>
      <c r="D4001" s="84"/>
      <c r="E4001" s="1" t="s">
        <v>51</v>
      </c>
      <c r="F4001" s="2"/>
      <c r="G4001" s="60">
        <v>888</v>
      </c>
      <c r="H4001" s="72" t="str">
        <f t="shared" ref="H4001:H4048" si="67">IF(G4001&lt;49,"*"," ")</f>
        <v xml:space="preserve"> </v>
      </c>
      <c r="I4001" s="11">
        <v>31.531531531532</v>
      </c>
      <c r="J4001" s="3">
        <v>57.207207207206999</v>
      </c>
      <c r="K4001" s="3">
        <v>24.887387387387001</v>
      </c>
      <c r="L4001" s="3">
        <v>60.923423423423003</v>
      </c>
      <c r="M4001" s="3">
        <v>20.382882882882999</v>
      </c>
      <c r="N4001" s="3">
        <v>0.78828828828800002</v>
      </c>
      <c r="O4001" s="3">
        <v>5.1801801801799998</v>
      </c>
      <c r="P4001" s="8">
        <v>1.2387387387390001</v>
      </c>
    </row>
    <row r="4002" spans="3:16" ht="24" x14ac:dyDescent="0.2">
      <c r="C4002" s="87"/>
      <c r="D4002" s="84"/>
      <c r="E4002" s="1" t="s">
        <v>52</v>
      </c>
      <c r="F4002" s="2"/>
      <c r="G4002" s="60">
        <v>323</v>
      </c>
      <c r="H4002" s="72" t="str">
        <f t="shared" si="67"/>
        <v xml:space="preserve"> </v>
      </c>
      <c r="I4002" s="11">
        <v>32.817337461299999</v>
      </c>
      <c r="J4002" s="3">
        <v>53.869969040248002</v>
      </c>
      <c r="K4002" s="3">
        <v>18.575851393189001</v>
      </c>
      <c r="L4002" s="3">
        <v>59.442724458203998</v>
      </c>
      <c r="M4002" s="3">
        <v>13.931888544892001</v>
      </c>
      <c r="N4002" s="3">
        <v>0.92879256965900003</v>
      </c>
      <c r="O4002" s="3">
        <v>4.6439628482969999</v>
      </c>
      <c r="P4002" s="8">
        <v>2.167182662539</v>
      </c>
    </row>
    <row r="4003" spans="3:16" x14ac:dyDescent="0.2">
      <c r="C4003" s="87"/>
      <c r="D4003" s="84"/>
      <c r="E4003" s="1" t="s">
        <v>56</v>
      </c>
      <c r="F4003" s="2"/>
      <c r="G4003" s="60">
        <v>275</v>
      </c>
      <c r="H4003" s="72" t="str">
        <f t="shared" si="67"/>
        <v xml:space="preserve"> </v>
      </c>
      <c r="I4003" s="11">
        <v>37.090909090909001</v>
      </c>
      <c r="J4003" s="3">
        <v>50.181818181818002</v>
      </c>
      <c r="K4003" s="3">
        <v>12</v>
      </c>
      <c r="L4003" s="3">
        <v>53.454545454544999</v>
      </c>
      <c r="M4003" s="3">
        <v>20</v>
      </c>
      <c r="N4003" s="7">
        <v>0</v>
      </c>
      <c r="O4003" s="3">
        <v>7.636363636364</v>
      </c>
      <c r="P4003" s="8">
        <v>4</v>
      </c>
    </row>
    <row r="4004" spans="3:16" x14ac:dyDescent="0.2">
      <c r="C4004" s="87"/>
      <c r="D4004" s="84"/>
      <c r="E4004" s="1" t="s">
        <v>57</v>
      </c>
      <c r="F4004" s="2"/>
      <c r="G4004" s="60">
        <v>32</v>
      </c>
      <c r="H4004" s="72" t="str">
        <f t="shared" si="67"/>
        <v>*</v>
      </c>
      <c r="I4004" s="11">
        <v>34.375</v>
      </c>
      <c r="J4004" s="3">
        <v>25</v>
      </c>
      <c r="K4004" s="3">
        <v>18.75</v>
      </c>
      <c r="L4004" s="3">
        <v>34.375</v>
      </c>
      <c r="M4004" s="3">
        <v>21.875</v>
      </c>
      <c r="N4004" s="3">
        <v>6.25</v>
      </c>
      <c r="O4004" s="3">
        <v>18.75</v>
      </c>
      <c r="P4004" s="14">
        <v>0</v>
      </c>
    </row>
    <row r="4005" spans="3:16" x14ac:dyDescent="0.2">
      <c r="C4005" s="87"/>
      <c r="D4005" s="84"/>
      <c r="E4005" s="1" t="s">
        <v>32</v>
      </c>
      <c r="F4005" s="2"/>
      <c r="G4005" s="60">
        <v>51</v>
      </c>
      <c r="H4005" s="72" t="str">
        <f t="shared" si="67"/>
        <v xml:space="preserve"> </v>
      </c>
      <c r="I4005" s="11">
        <v>29.411764705882</v>
      </c>
      <c r="J4005" s="3">
        <v>50.980392156862997</v>
      </c>
      <c r="K4005" s="3">
        <v>23.529411764706001</v>
      </c>
      <c r="L4005" s="3">
        <v>49.019607843137003</v>
      </c>
      <c r="M4005" s="3">
        <v>15.686274509804001</v>
      </c>
      <c r="N4005" s="3">
        <v>1.9607843137250001</v>
      </c>
      <c r="O4005" s="3">
        <v>3.9215686274510002</v>
      </c>
      <c r="P4005" s="8">
        <v>7.8431372549020004</v>
      </c>
    </row>
    <row r="4006" spans="3:16" x14ac:dyDescent="0.2">
      <c r="C4006" s="88" t="s">
        <v>58</v>
      </c>
      <c r="D4006" s="83" t="s">
        <v>17</v>
      </c>
      <c r="E4006" s="6" t="s">
        <v>59</v>
      </c>
      <c r="F4006" s="5"/>
      <c r="G4006" s="59">
        <v>1814</v>
      </c>
      <c r="H4006" s="71" t="str">
        <f t="shared" si="67"/>
        <v xml:space="preserve"> </v>
      </c>
      <c r="I4006" s="12">
        <v>37.651598676957001</v>
      </c>
      <c r="J4006" s="4">
        <v>49.834619625137996</v>
      </c>
      <c r="K4006" s="4">
        <v>19.845644983462002</v>
      </c>
      <c r="L4006" s="4">
        <v>54.520396912899997</v>
      </c>
      <c r="M4006" s="4">
        <v>18.246968026461001</v>
      </c>
      <c r="N4006" s="4">
        <v>0.66152149944899996</v>
      </c>
      <c r="O4006" s="4">
        <v>6.725468577729</v>
      </c>
      <c r="P4006" s="13">
        <v>1.984564498346</v>
      </c>
    </row>
    <row r="4007" spans="3:16" ht="24" x14ac:dyDescent="0.2">
      <c r="C4007" s="87"/>
      <c r="D4007" s="84"/>
      <c r="E4007" s="1" t="s">
        <v>60</v>
      </c>
      <c r="F4007" s="2"/>
      <c r="G4007" s="60">
        <v>307</v>
      </c>
      <c r="H4007" s="72" t="str">
        <f t="shared" si="67"/>
        <v xml:space="preserve"> </v>
      </c>
      <c r="I4007" s="11">
        <v>28.664495114007</v>
      </c>
      <c r="J4007" s="3">
        <v>63.517915309446003</v>
      </c>
      <c r="K4007" s="3">
        <v>28.338762214984001</v>
      </c>
      <c r="L4007" s="3">
        <v>59.283387622150002</v>
      </c>
      <c r="M4007" s="3">
        <v>20.846905537459001</v>
      </c>
      <c r="N4007" s="3">
        <v>0.977198697068</v>
      </c>
      <c r="O4007" s="3">
        <v>4.8859934853420004</v>
      </c>
      <c r="P4007" s="8">
        <v>1.9543973941370001</v>
      </c>
    </row>
    <row r="4008" spans="3:16" x14ac:dyDescent="0.2">
      <c r="C4008" s="87"/>
      <c r="D4008" s="84"/>
      <c r="E4008" s="1" t="s">
        <v>61</v>
      </c>
      <c r="F4008" s="2"/>
      <c r="G4008" s="60">
        <v>49</v>
      </c>
      <c r="H4008" s="72" t="s">
        <v>679</v>
      </c>
      <c r="I4008" s="11">
        <v>20.408163265306001</v>
      </c>
      <c r="J4008" s="3">
        <v>63.265306122448997</v>
      </c>
      <c r="K4008" s="3">
        <v>24.489795918367001</v>
      </c>
      <c r="L4008" s="3">
        <v>34.693877551020002</v>
      </c>
      <c r="M4008" s="3">
        <v>12.244897959184</v>
      </c>
      <c r="N4008" s="3">
        <v>2.040816326531</v>
      </c>
      <c r="O4008" s="3">
        <v>4.0816326530609999</v>
      </c>
      <c r="P4008" s="8">
        <v>2.040816326531</v>
      </c>
    </row>
    <row r="4009" spans="3:16" ht="36" x14ac:dyDescent="0.2">
      <c r="C4009" s="87"/>
      <c r="D4009" s="84"/>
      <c r="E4009" s="1" t="s">
        <v>62</v>
      </c>
      <c r="F4009" s="2"/>
      <c r="G4009" s="60">
        <v>211</v>
      </c>
      <c r="H4009" s="72" t="str">
        <f t="shared" si="67"/>
        <v xml:space="preserve"> </v>
      </c>
      <c r="I4009" s="11">
        <v>23.696682464455002</v>
      </c>
      <c r="J4009" s="3">
        <v>52.132701421801002</v>
      </c>
      <c r="K4009" s="3">
        <v>20.853080568719999</v>
      </c>
      <c r="L4009" s="3">
        <v>51.658767772512</v>
      </c>
      <c r="M4009" s="3">
        <v>15.165876777251</v>
      </c>
      <c r="N4009" s="3">
        <v>0.94786729857800001</v>
      </c>
      <c r="O4009" s="3">
        <v>10.900473933649</v>
      </c>
      <c r="P4009" s="8">
        <v>2.3696682464449998</v>
      </c>
    </row>
    <row r="4010" spans="3:16" ht="24" x14ac:dyDescent="0.2">
      <c r="C4010" s="87"/>
      <c r="D4010" s="84"/>
      <c r="E4010" s="1" t="s">
        <v>63</v>
      </c>
      <c r="F4010" s="2"/>
      <c r="G4010" s="60">
        <v>8</v>
      </c>
      <c r="H4010" s="72" t="str">
        <f t="shared" si="67"/>
        <v>*</v>
      </c>
      <c r="I4010" s="11">
        <v>50</v>
      </c>
      <c r="J4010" s="3">
        <v>37.5</v>
      </c>
      <c r="K4010" s="3">
        <v>25</v>
      </c>
      <c r="L4010" s="3">
        <v>50</v>
      </c>
      <c r="M4010" s="3">
        <v>25</v>
      </c>
      <c r="N4010" s="7">
        <v>0</v>
      </c>
      <c r="O4010" s="7">
        <v>0</v>
      </c>
      <c r="P4010" s="14">
        <v>0</v>
      </c>
    </row>
    <row r="4011" spans="3:16" x14ac:dyDescent="0.2">
      <c r="C4011" s="87"/>
      <c r="D4011" s="84"/>
      <c r="E4011" s="1" t="s">
        <v>64</v>
      </c>
      <c r="F4011" s="2"/>
      <c r="G4011" s="60">
        <v>24</v>
      </c>
      <c r="H4011" s="72" t="str">
        <f t="shared" si="67"/>
        <v>*</v>
      </c>
      <c r="I4011" s="11">
        <v>12.5</v>
      </c>
      <c r="J4011" s="3">
        <v>8.333333333333</v>
      </c>
      <c r="K4011" s="3">
        <v>4.166666666667</v>
      </c>
      <c r="L4011" s="3">
        <v>8.333333333333</v>
      </c>
      <c r="M4011" s="3">
        <v>62.5</v>
      </c>
      <c r="N4011" s="7">
        <v>0</v>
      </c>
      <c r="O4011" s="3">
        <v>25</v>
      </c>
      <c r="P4011" s="8">
        <v>4.166666666667</v>
      </c>
    </row>
    <row r="4012" spans="3:16" x14ac:dyDescent="0.2">
      <c r="C4012" s="87"/>
      <c r="D4012" s="84"/>
      <c r="E4012" s="1" t="s">
        <v>46</v>
      </c>
      <c r="F4012" s="2"/>
      <c r="G4012" s="60">
        <v>17</v>
      </c>
      <c r="H4012" s="72" t="str">
        <f t="shared" si="67"/>
        <v>*</v>
      </c>
      <c r="I4012" s="11">
        <v>17.647058823529001</v>
      </c>
      <c r="J4012" s="3">
        <v>23.529411764706001</v>
      </c>
      <c r="K4012" s="3">
        <v>5.8823529411760003</v>
      </c>
      <c r="L4012" s="3">
        <v>52.941176470587997</v>
      </c>
      <c r="M4012" s="3">
        <v>17.647058823529001</v>
      </c>
      <c r="N4012" s="3">
        <v>11.764705882353001</v>
      </c>
      <c r="O4012" s="3">
        <v>17.647058823529001</v>
      </c>
      <c r="P4012" s="14">
        <v>0</v>
      </c>
    </row>
    <row r="4013" spans="3:16" x14ac:dyDescent="0.2">
      <c r="C4013" s="87"/>
      <c r="D4013" s="84"/>
      <c r="E4013" s="1" t="s">
        <v>32</v>
      </c>
      <c r="F4013" s="2"/>
      <c r="G4013" s="60">
        <v>5</v>
      </c>
      <c r="H4013" s="72" t="str">
        <f t="shared" si="67"/>
        <v>*</v>
      </c>
      <c r="I4013" s="11">
        <v>20</v>
      </c>
      <c r="J4013" s="3">
        <v>40</v>
      </c>
      <c r="K4013" s="3">
        <v>40</v>
      </c>
      <c r="L4013" s="3">
        <v>20</v>
      </c>
      <c r="M4013" s="3">
        <v>20</v>
      </c>
      <c r="N4013" s="7">
        <v>0</v>
      </c>
      <c r="O4013" s="7">
        <v>0</v>
      </c>
      <c r="P4013" s="8">
        <v>40</v>
      </c>
    </row>
    <row r="4014" spans="3:16" x14ac:dyDescent="0.2">
      <c r="C4014" s="87"/>
      <c r="D4014" s="84"/>
      <c r="E4014" s="1" t="s">
        <v>65</v>
      </c>
      <c r="F4014" s="2"/>
      <c r="G4014" s="60">
        <v>2121</v>
      </c>
      <c r="H4014" s="72" t="str">
        <f t="shared" si="67"/>
        <v xml:space="preserve"> </v>
      </c>
      <c r="I4014" s="11">
        <v>36.350777934935998</v>
      </c>
      <c r="J4014" s="3">
        <v>51.815181518152002</v>
      </c>
      <c r="K4014" s="3">
        <v>21.074964639320999</v>
      </c>
      <c r="L4014" s="3">
        <v>55.209806694954999</v>
      </c>
      <c r="M4014" s="3">
        <v>18.623290900518999</v>
      </c>
      <c r="N4014" s="3">
        <v>0.70721357850099997</v>
      </c>
      <c r="O4014" s="3">
        <v>6.459217350306</v>
      </c>
      <c r="P4014" s="8">
        <v>1.9801980198019999</v>
      </c>
    </row>
    <row r="4015" spans="3:16" x14ac:dyDescent="0.2">
      <c r="C4015" s="87"/>
      <c r="D4015" s="84"/>
      <c r="E4015" s="1" t="s">
        <v>66</v>
      </c>
      <c r="F4015" s="2"/>
      <c r="G4015" s="60">
        <v>260</v>
      </c>
      <c r="H4015" s="72" t="str">
        <f t="shared" si="67"/>
        <v xml:space="preserve"> </v>
      </c>
      <c r="I4015" s="11">
        <v>23.076923076922998</v>
      </c>
      <c r="J4015" s="3">
        <v>54.230769230768999</v>
      </c>
      <c r="K4015" s="3">
        <v>21.538461538461998</v>
      </c>
      <c r="L4015" s="3">
        <v>48.461538461537998</v>
      </c>
      <c r="M4015" s="3">
        <v>14.615384615385</v>
      </c>
      <c r="N4015" s="3">
        <v>1.1538461538460001</v>
      </c>
      <c r="O4015" s="3">
        <v>9.6153846153850004</v>
      </c>
      <c r="P4015" s="8">
        <v>2.3076923076920002</v>
      </c>
    </row>
    <row r="4016" spans="3:16" ht="24" x14ac:dyDescent="0.2">
      <c r="C4016" s="88" t="s">
        <v>67</v>
      </c>
      <c r="D4016" s="83" t="s">
        <v>17</v>
      </c>
      <c r="E4016" s="6" t="s">
        <v>68</v>
      </c>
      <c r="F4016" s="5"/>
      <c r="G4016" s="59">
        <v>303</v>
      </c>
      <c r="H4016" s="71" t="str">
        <f t="shared" si="67"/>
        <v xml:space="preserve"> </v>
      </c>
      <c r="I4016" s="12">
        <v>31.353135313530998</v>
      </c>
      <c r="J4016" s="4">
        <v>51.155115511551003</v>
      </c>
      <c r="K4016" s="4">
        <v>25.742574257426</v>
      </c>
      <c r="L4016" s="4">
        <v>59.735973597360001</v>
      </c>
      <c r="M4016" s="4">
        <v>25.412541254124999</v>
      </c>
      <c r="N4016" s="4">
        <v>0.99009900990099997</v>
      </c>
      <c r="O4016" s="4">
        <v>8.580858085809</v>
      </c>
      <c r="P4016" s="13">
        <v>2.970297029703</v>
      </c>
    </row>
    <row r="4017" spans="3:16" ht="36" x14ac:dyDescent="0.2">
      <c r="C4017" s="87"/>
      <c r="D4017" s="84"/>
      <c r="E4017" s="1" t="s">
        <v>69</v>
      </c>
      <c r="F4017" s="2"/>
      <c r="G4017" s="60">
        <v>1347</v>
      </c>
      <c r="H4017" s="72" t="str">
        <f t="shared" si="67"/>
        <v xml:space="preserve"> </v>
      </c>
      <c r="I4017" s="11">
        <v>34.818114328137</v>
      </c>
      <c r="J4017" s="3">
        <v>50.853749072012</v>
      </c>
      <c r="K4017" s="3">
        <v>21.380846325166999</v>
      </c>
      <c r="L4017" s="3">
        <v>54.046028210838998</v>
      </c>
      <c r="M4017" s="3">
        <v>18.782479584261001</v>
      </c>
      <c r="N4017" s="3">
        <v>0.37119524870100001</v>
      </c>
      <c r="O4017" s="3">
        <v>7.4239049740159997</v>
      </c>
      <c r="P4017" s="8">
        <v>1.4105419450629999</v>
      </c>
    </row>
    <row r="4018" spans="3:16" ht="24" x14ac:dyDescent="0.2">
      <c r="C4018" s="87"/>
      <c r="D4018" s="84"/>
      <c r="E4018" s="1" t="s">
        <v>70</v>
      </c>
      <c r="F4018" s="2"/>
      <c r="G4018" s="60">
        <v>596</v>
      </c>
      <c r="H4018" s="72" t="str">
        <f t="shared" si="67"/>
        <v xml:space="preserve"> </v>
      </c>
      <c r="I4018" s="11">
        <v>35.402684563758001</v>
      </c>
      <c r="J4018" s="3">
        <v>53.691275167785001</v>
      </c>
      <c r="K4018" s="3">
        <v>18.624161073825999</v>
      </c>
      <c r="L4018" s="3">
        <v>55.201342281879</v>
      </c>
      <c r="M4018" s="3">
        <v>16.275167785234999</v>
      </c>
      <c r="N4018" s="3">
        <v>0.67114093959700005</v>
      </c>
      <c r="O4018" s="3">
        <v>5.5369127516779999</v>
      </c>
      <c r="P4018" s="8">
        <v>2.5167785234900002</v>
      </c>
    </row>
    <row r="4019" spans="3:16" ht="24" x14ac:dyDescent="0.2">
      <c r="C4019" s="87"/>
      <c r="D4019" s="84"/>
      <c r="E4019" s="1" t="s">
        <v>71</v>
      </c>
      <c r="F4019" s="2"/>
      <c r="G4019" s="60">
        <v>181</v>
      </c>
      <c r="H4019" s="72" t="str">
        <f t="shared" si="67"/>
        <v xml:space="preserve"> </v>
      </c>
      <c r="I4019" s="11">
        <v>35.359116022099002</v>
      </c>
      <c r="J4019" s="3">
        <v>49.171270718232002</v>
      </c>
      <c r="K4019" s="3">
        <v>17.679558011049998</v>
      </c>
      <c r="L4019" s="3">
        <v>40.883977900551997</v>
      </c>
      <c r="M4019" s="3">
        <v>14.917127071823</v>
      </c>
      <c r="N4019" s="3">
        <v>4.4198895027620004</v>
      </c>
      <c r="O4019" s="3">
        <v>6.6298342541439998</v>
      </c>
      <c r="P4019" s="8">
        <v>2.7624309392269999</v>
      </c>
    </row>
    <row r="4020" spans="3:16" x14ac:dyDescent="0.2">
      <c r="C4020" s="87"/>
      <c r="D4020" s="84"/>
      <c r="E4020" s="1" t="s">
        <v>32</v>
      </c>
      <c r="F4020" s="2"/>
      <c r="G4020" s="60">
        <v>8</v>
      </c>
      <c r="H4020" s="72" t="str">
        <f t="shared" si="67"/>
        <v>*</v>
      </c>
      <c r="I4020" s="11">
        <v>37.5</v>
      </c>
      <c r="J4020" s="3">
        <v>25</v>
      </c>
      <c r="K4020" s="7">
        <v>0</v>
      </c>
      <c r="L4020" s="3">
        <v>12.5</v>
      </c>
      <c r="M4020" s="7">
        <v>0</v>
      </c>
      <c r="N4020" s="7">
        <v>0</v>
      </c>
      <c r="O4020" s="7">
        <v>0</v>
      </c>
      <c r="P4020" s="8">
        <v>37.5</v>
      </c>
    </row>
    <row r="4021" spans="3:16" ht="24" x14ac:dyDescent="0.2">
      <c r="C4021" s="88" t="s">
        <v>72</v>
      </c>
      <c r="D4021" s="83" t="s">
        <v>17</v>
      </c>
      <c r="E4021" s="6" t="s">
        <v>73</v>
      </c>
      <c r="F4021" s="5"/>
      <c r="G4021" s="59">
        <v>52</v>
      </c>
      <c r="H4021" s="71" t="str">
        <f t="shared" si="67"/>
        <v xml:space="preserve"> </v>
      </c>
      <c r="I4021" s="12">
        <v>40.384615384615003</v>
      </c>
      <c r="J4021" s="4">
        <v>36.538461538462002</v>
      </c>
      <c r="K4021" s="4">
        <v>9.6153846153850004</v>
      </c>
      <c r="L4021" s="4">
        <v>36.538461538462002</v>
      </c>
      <c r="M4021" s="4">
        <v>5.7692307692310001</v>
      </c>
      <c r="N4021" s="4">
        <v>1.923076923077</v>
      </c>
      <c r="O4021" s="4">
        <v>7.6923076923079998</v>
      </c>
      <c r="P4021" s="13">
        <v>7.6923076923079998</v>
      </c>
    </row>
    <row r="4022" spans="3:16" ht="36" x14ac:dyDescent="0.2">
      <c r="C4022" s="87"/>
      <c r="D4022" s="84"/>
      <c r="E4022" s="1" t="s">
        <v>74</v>
      </c>
      <c r="F4022" s="2"/>
      <c r="G4022" s="60">
        <v>186</v>
      </c>
      <c r="H4022" s="72" t="str">
        <f t="shared" si="67"/>
        <v xml:space="preserve"> </v>
      </c>
      <c r="I4022" s="11">
        <v>39.784946236559001</v>
      </c>
      <c r="J4022" s="3">
        <v>32.795698924730999</v>
      </c>
      <c r="K4022" s="3">
        <v>9.6774193548389995</v>
      </c>
      <c r="L4022" s="3">
        <v>36.559139784945998</v>
      </c>
      <c r="M4022" s="3">
        <v>16.666666666666998</v>
      </c>
      <c r="N4022" s="3">
        <v>2.1505376344089999</v>
      </c>
      <c r="O4022" s="3">
        <v>14.516129032258</v>
      </c>
      <c r="P4022" s="8">
        <v>3.2258064516129998</v>
      </c>
    </row>
    <row r="4023" spans="3:16" ht="36" x14ac:dyDescent="0.2">
      <c r="C4023" s="87"/>
      <c r="D4023" s="84"/>
      <c r="E4023" s="1" t="s">
        <v>75</v>
      </c>
      <c r="F4023" s="2"/>
      <c r="G4023" s="60">
        <v>336</v>
      </c>
      <c r="H4023" s="72" t="str">
        <f t="shared" si="67"/>
        <v xml:space="preserve"> </v>
      </c>
      <c r="I4023" s="11">
        <v>37.797619047619001</v>
      </c>
      <c r="J4023" s="3">
        <v>52.083333333333002</v>
      </c>
      <c r="K4023" s="3">
        <v>13.988095238094999</v>
      </c>
      <c r="L4023" s="3">
        <v>49.404761904761997</v>
      </c>
      <c r="M4023" s="3">
        <v>14.285714285714</v>
      </c>
      <c r="N4023" s="3">
        <v>1.4880952380950001</v>
      </c>
      <c r="O4023" s="3">
        <v>5.3571428571429998</v>
      </c>
      <c r="P4023" s="8">
        <v>2.9761904761900002</v>
      </c>
    </row>
    <row r="4024" spans="3:16" ht="36" x14ac:dyDescent="0.2">
      <c r="C4024" s="87"/>
      <c r="D4024" s="84"/>
      <c r="E4024" s="1" t="s">
        <v>76</v>
      </c>
      <c r="F4024" s="2"/>
      <c r="G4024" s="60">
        <v>411</v>
      </c>
      <c r="H4024" s="72" t="str">
        <f t="shared" si="67"/>
        <v xml:space="preserve"> </v>
      </c>
      <c r="I4024" s="11">
        <v>31.873479318735001</v>
      </c>
      <c r="J4024" s="3">
        <v>53.284671532847</v>
      </c>
      <c r="K4024" s="3">
        <v>19.951338199513</v>
      </c>
      <c r="L4024" s="3">
        <v>52.798053527980997</v>
      </c>
      <c r="M4024" s="3">
        <v>19.951338199513</v>
      </c>
      <c r="N4024" s="3">
        <v>1.2165450121650001</v>
      </c>
      <c r="O4024" s="3">
        <v>5.3527980535279998</v>
      </c>
      <c r="P4024" s="8">
        <v>2.4330900243309999</v>
      </c>
    </row>
    <row r="4025" spans="3:16" ht="36" x14ac:dyDescent="0.2">
      <c r="C4025" s="87"/>
      <c r="D4025" s="84"/>
      <c r="E4025" s="1" t="s">
        <v>77</v>
      </c>
      <c r="F4025" s="2"/>
      <c r="G4025" s="60">
        <v>425</v>
      </c>
      <c r="H4025" s="72" t="str">
        <f t="shared" si="67"/>
        <v xml:space="preserve"> </v>
      </c>
      <c r="I4025" s="11">
        <v>36.470588235294002</v>
      </c>
      <c r="J4025" s="3">
        <v>47.529411764705998</v>
      </c>
      <c r="K4025" s="3">
        <v>17.411764705882</v>
      </c>
      <c r="L4025" s="3">
        <v>55.764705882352999</v>
      </c>
      <c r="M4025" s="3">
        <v>21.176470588234999</v>
      </c>
      <c r="N4025" s="3">
        <v>0.47058823529400001</v>
      </c>
      <c r="O4025" s="3">
        <v>7.5294117647060004</v>
      </c>
      <c r="P4025" s="8">
        <v>1.1764705882349999</v>
      </c>
    </row>
    <row r="4026" spans="3:16" ht="36" x14ac:dyDescent="0.2">
      <c r="C4026" s="87"/>
      <c r="D4026" s="84"/>
      <c r="E4026" s="1" t="s">
        <v>78</v>
      </c>
      <c r="F4026" s="2"/>
      <c r="G4026" s="60">
        <v>328</v>
      </c>
      <c r="H4026" s="72" t="str">
        <f t="shared" si="67"/>
        <v xml:space="preserve"> </v>
      </c>
      <c r="I4026" s="11">
        <v>31.707317073171001</v>
      </c>
      <c r="J4026" s="3">
        <v>55.182926829267998</v>
      </c>
      <c r="K4026" s="3">
        <v>24.390243902439</v>
      </c>
      <c r="L4026" s="3">
        <v>62.804878048779997</v>
      </c>
      <c r="M4026" s="3">
        <v>16.768292682927001</v>
      </c>
      <c r="N4026" s="7">
        <v>0</v>
      </c>
      <c r="O4026" s="3">
        <v>7.0121951219509997</v>
      </c>
      <c r="P4026" s="8">
        <v>2.134146341463</v>
      </c>
    </row>
    <row r="4027" spans="3:16" ht="36" x14ac:dyDescent="0.2">
      <c r="C4027" s="87"/>
      <c r="D4027" s="84"/>
      <c r="E4027" s="1" t="s">
        <v>79</v>
      </c>
      <c r="F4027" s="2"/>
      <c r="G4027" s="60">
        <v>294</v>
      </c>
      <c r="H4027" s="72" t="str">
        <f t="shared" si="67"/>
        <v xml:space="preserve"> </v>
      </c>
      <c r="I4027" s="11">
        <v>32.993197278912</v>
      </c>
      <c r="J4027" s="3">
        <v>59.523809523810002</v>
      </c>
      <c r="K4027" s="3">
        <v>29.251700680271998</v>
      </c>
      <c r="L4027" s="3">
        <v>59.863945578230997</v>
      </c>
      <c r="M4027" s="3">
        <v>19.387755102041002</v>
      </c>
      <c r="N4027" s="3">
        <v>0.68027210884400002</v>
      </c>
      <c r="O4027" s="3">
        <v>4.4217687074830003</v>
      </c>
      <c r="P4027" s="14">
        <v>0</v>
      </c>
    </row>
    <row r="4028" spans="3:16" ht="36" x14ac:dyDescent="0.2">
      <c r="C4028" s="87"/>
      <c r="D4028" s="84"/>
      <c r="E4028" s="1" t="s">
        <v>80</v>
      </c>
      <c r="F4028" s="2"/>
      <c r="G4028" s="60">
        <v>194</v>
      </c>
      <c r="H4028" s="72" t="str">
        <f t="shared" si="67"/>
        <v xml:space="preserve"> </v>
      </c>
      <c r="I4028" s="11">
        <v>32.474226804124001</v>
      </c>
      <c r="J4028" s="3">
        <v>60.309278350515001</v>
      </c>
      <c r="K4028" s="3">
        <v>31.958762886597999</v>
      </c>
      <c r="L4028" s="3">
        <v>62.886597938144</v>
      </c>
      <c r="M4028" s="3">
        <v>21.649484536081999</v>
      </c>
      <c r="N4028" s="7">
        <v>0</v>
      </c>
      <c r="O4028" s="3">
        <v>6.1855670103089997</v>
      </c>
      <c r="P4028" s="8">
        <v>0.51546391752599996</v>
      </c>
    </row>
    <row r="4029" spans="3:16" ht="36" x14ac:dyDescent="0.2">
      <c r="C4029" s="87"/>
      <c r="D4029" s="84"/>
      <c r="E4029" s="1" t="s">
        <v>81</v>
      </c>
      <c r="F4029" s="2"/>
      <c r="G4029" s="60">
        <v>50</v>
      </c>
      <c r="H4029" s="72" t="str">
        <f t="shared" si="67"/>
        <v xml:space="preserve"> </v>
      </c>
      <c r="I4029" s="11">
        <v>40</v>
      </c>
      <c r="J4029" s="3">
        <v>62</v>
      </c>
      <c r="K4029" s="3">
        <v>32</v>
      </c>
      <c r="L4029" s="3">
        <v>68</v>
      </c>
      <c r="M4029" s="3">
        <v>26</v>
      </c>
      <c r="N4029" s="7">
        <v>0</v>
      </c>
      <c r="O4029" s="3">
        <v>2</v>
      </c>
      <c r="P4029" s="8">
        <v>2</v>
      </c>
    </row>
    <row r="4030" spans="3:16" ht="24" x14ac:dyDescent="0.2">
      <c r="C4030" s="87"/>
      <c r="D4030" s="84"/>
      <c r="E4030" s="1" t="s">
        <v>82</v>
      </c>
      <c r="F4030" s="2"/>
      <c r="G4030" s="60">
        <v>48</v>
      </c>
      <c r="H4030" s="72" t="str">
        <f t="shared" si="67"/>
        <v>*</v>
      </c>
      <c r="I4030" s="11">
        <v>31.25</v>
      </c>
      <c r="J4030" s="3">
        <v>52.083333333333002</v>
      </c>
      <c r="K4030" s="3">
        <v>41.666666666666998</v>
      </c>
      <c r="L4030" s="3">
        <v>52.083333333333002</v>
      </c>
      <c r="M4030" s="3">
        <v>37.5</v>
      </c>
      <c r="N4030" s="7">
        <v>0</v>
      </c>
      <c r="O4030" s="3">
        <v>8.333333333333</v>
      </c>
      <c r="P4030" s="14">
        <v>0</v>
      </c>
    </row>
    <row r="4031" spans="3:16" x14ac:dyDescent="0.2">
      <c r="C4031" s="87"/>
      <c r="D4031" s="84"/>
      <c r="E4031" s="1" t="s">
        <v>83</v>
      </c>
      <c r="F4031" s="2"/>
      <c r="G4031" s="60">
        <v>46</v>
      </c>
      <c r="H4031" s="72" t="str">
        <f t="shared" si="67"/>
        <v>*</v>
      </c>
      <c r="I4031" s="11">
        <v>36.956521739129997</v>
      </c>
      <c r="J4031" s="3">
        <v>43.478260869564998</v>
      </c>
      <c r="K4031" s="3">
        <v>17.391304347826001</v>
      </c>
      <c r="L4031" s="3">
        <v>52.173913043478002</v>
      </c>
      <c r="M4031" s="3">
        <v>15.217391304348</v>
      </c>
      <c r="N4031" s="3">
        <v>2.1739130434780001</v>
      </c>
      <c r="O4031" s="3">
        <v>8.6956521739130004</v>
      </c>
      <c r="P4031" s="14">
        <v>0</v>
      </c>
    </row>
    <row r="4032" spans="3:16" x14ac:dyDescent="0.2">
      <c r="C4032" s="87"/>
      <c r="D4032" s="84"/>
      <c r="E4032" s="1" t="s">
        <v>32</v>
      </c>
      <c r="F4032" s="2"/>
      <c r="G4032" s="60">
        <v>65</v>
      </c>
      <c r="H4032" s="72" t="str">
        <f t="shared" si="67"/>
        <v xml:space="preserve"> </v>
      </c>
      <c r="I4032" s="11">
        <v>27.692307692307999</v>
      </c>
      <c r="J4032" s="3">
        <v>40</v>
      </c>
      <c r="K4032" s="3">
        <v>16.923076923077002</v>
      </c>
      <c r="L4032" s="3">
        <v>29.230769230768999</v>
      </c>
      <c r="M4032" s="3">
        <v>12.307692307691999</v>
      </c>
      <c r="N4032" s="7">
        <v>0</v>
      </c>
      <c r="O4032" s="3">
        <v>16.923076923077002</v>
      </c>
      <c r="P4032" s="8">
        <v>10.769230769230999</v>
      </c>
    </row>
    <row r="4033" spans="3:16" x14ac:dyDescent="0.2">
      <c r="C4033" s="88" t="s">
        <v>84</v>
      </c>
      <c r="D4033" s="83" t="s">
        <v>17</v>
      </c>
      <c r="E4033" s="6" t="s">
        <v>85</v>
      </c>
      <c r="F4033" s="5"/>
      <c r="G4033" s="59">
        <v>315</v>
      </c>
      <c r="H4033" s="71" t="str">
        <f t="shared" si="67"/>
        <v xml:space="preserve"> </v>
      </c>
      <c r="I4033" s="12">
        <v>31.746031746031999</v>
      </c>
      <c r="J4033" s="4">
        <v>46.666666666666998</v>
      </c>
      <c r="K4033" s="4">
        <v>26.031746031746</v>
      </c>
      <c r="L4033" s="4">
        <v>53.968253968253997</v>
      </c>
      <c r="M4033" s="4">
        <v>19.68253968254</v>
      </c>
      <c r="N4033" s="4">
        <v>0.63492063492100004</v>
      </c>
      <c r="O4033" s="4">
        <v>8.2539682539680008</v>
      </c>
      <c r="P4033" s="13">
        <v>1.269841269841</v>
      </c>
    </row>
    <row r="4034" spans="3:16" x14ac:dyDescent="0.2">
      <c r="C4034" s="87"/>
      <c r="D4034" s="84"/>
      <c r="E4034" s="1" t="s">
        <v>86</v>
      </c>
      <c r="F4034" s="2"/>
      <c r="G4034" s="60">
        <v>493</v>
      </c>
      <c r="H4034" s="72" t="str">
        <f t="shared" si="67"/>
        <v xml:space="preserve"> </v>
      </c>
      <c r="I4034" s="11">
        <v>33.468559837728002</v>
      </c>
      <c r="J4034" s="3">
        <v>53.346855983772997</v>
      </c>
      <c r="K4034" s="3">
        <v>22.920892494928999</v>
      </c>
      <c r="L4034" s="3">
        <v>57.809330628803004</v>
      </c>
      <c r="M4034" s="3">
        <v>19.675456389451998</v>
      </c>
      <c r="N4034" s="3">
        <v>0.20283975659199999</v>
      </c>
      <c r="O4034" s="3">
        <v>7.0993914807299996</v>
      </c>
      <c r="P4034" s="8">
        <v>1.8255578093310001</v>
      </c>
    </row>
    <row r="4035" spans="3:16" x14ac:dyDescent="0.2">
      <c r="C4035" s="87"/>
      <c r="D4035" s="84"/>
      <c r="E4035" s="1" t="s">
        <v>87</v>
      </c>
      <c r="F4035" s="2"/>
      <c r="G4035" s="60">
        <v>981</v>
      </c>
      <c r="H4035" s="72" t="str">
        <f t="shared" si="67"/>
        <v xml:space="preserve"> </v>
      </c>
      <c r="I4035" s="11">
        <v>35.575942915391998</v>
      </c>
      <c r="J4035" s="3">
        <v>52.395514780836002</v>
      </c>
      <c r="K4035" s="3">
        <v>21.100917431193</v>
      </c>
      <c r="L4035" s="3">
        <v>54.638124362894999</v>
      </c>
      <c r="M4035" s="3">
        <v>17.227319062181</v>
      </c>
      <c r="N4035" s="3">
        <v>0.71355759429200005</v>
      </c>
      <c r="O4035" s="3">
        <v>6.218144750255</v>
      </c>
      <c r="P4035" s="8">
        <v>2.3445463812440002</v>
      </c>
    </row>
    <row r="4036" spans="3:16" x14ac:dyDescent="0.2">
      <c r="C4036" s="87"/>
      <c r="D4036" s="84"/>
      <c r="E4036" s="1" t="s">
        <v>88</v>
      </c>
      <c r="F4036" s="2"/>
      <c r="G4036" s="60">
        <v>525</v>
      </c>
      <c r="H4036" s="72" t="str">
        <f t="shared" si="67"/>
        <v xml:space="preserve"> </v>
      </c>
      <c r="I4036" s="11">
        <v>35.619047619047997</v>
      </c>
      <c r="J4036" s="3">
        <v>51.428571428570997</v>
      </c>
      <c r="K4036" s="3">
        <v>17.714285714286</v>
      </c>
      <c r="L4036" s="3">
        <v>51.619047619047997</v>
      </c>
      <c r="M4036" s="3">
        <v>18.095238095237999</v>
      </c>
      <c r="N4036" s="3">
        <v>1.142857142857</v>
      </c>
      <c r="O4036" s="3">
        <v>8.1904761904759997</v>
      </c>
      <c r="P4036" s="8">
        <v>1.9047619047619999</v>
      </c>
    </row>
    <row r="4037" spans="3:16" x14ac:dyDescent="0.2">
      <c r="C4037" s="87"/>
      <c r="D4037" s="84"/>
      <c r="E4037" s="1" t="s">
        <v>89</v>
      </c>
      <c r="F4037" s="2"/>
      <c r="G4037" s="60">
        <v>113</v>
      </c>
      <c r="H4037" s="72" t="str">
        <f t="shared" si="67"/>
        <v xml:space="preserve"> </v>
      </c>
      <c r="I4037" s="11">
        <v>36.283185840708001</v>
      </c>
      <c r="J4037" s="3">
        <v>47.787610619469</v>
      </c>
      <c r="K4037" s="3">
        <v>12.389380530973</v>
      </c>
      <c r="L4037" s="3">
        <v>41.592920353982002</v>
      </c>
      <c r="M4037" s="3">
        <v>27.433628318583999</v>
      </c>
      <c r="N4037" s="3">
        <v>3.53982300885</v>
      </c>
      <c r="O4037" s="3">
        <v>4.424778761062</v>
      </c>
      <c r="P4037" s="8">
        <v>3.53982300885</v>
      </c>
    </row>
    <row r="4038" spans="3:16" x14ac:dyDescent="0.2">
      <c r="C4038" s="87"/>
      <c r="D4038" s="84"/>
      <c r="E4038" s="1" t="s">
        <v>32</v>
      </c>
      <c r="F4038" s="2"/>
      <c r="G4038" s="60">
        <v>8</v>
      </c>
      <c r="H4038" s="72" t="str">
        <f t="shared" si="67"/>
        <v>*</v>
      </c>
      <c r="I4038" s="21">
        <v>0</v>
      </c>
      <c r="J4038" s="3">
        <v>37.5</v>
      </c>
      <c r="K4038" s="7">
        <v>0</v>
      </c>
      <c r="L4038" s="3">
        <v>50</v>
      </c>
      <c r="M4038" s="7">
        <v>0</v>
      </c>
      <c r="N4038" s="7">
        <v>0</v>
      </c>
      <c r="O4038" s="3">
        <v>12.5</v>
      </c>
      <c r="P4038" s="8">
        <v>12.5</v>
      </c>
    </row>
    <row r="4039" spans="3:16" ht="24" x14ac:dyDescent="0.2">
      <c r="C4039" s="88" t="s">
        <v>90</v>
      </c>
      <c r="D4039" s="83" t="s">
        <v>17</v>
      </c>
      <c r="E4039" s="6" t="s">
        <v>91</v>
      </c>
      <c r="F4039" s="5"/>
      <c r="G4039" s="59">
        <v>608</v>
      </c>
      <c r="H4039" s="71" t="str">
        <f t="shared" si="67"/>
        <v xml:space="preserve"> </v>
      </c>
      <c r="I4039" s="12">
        <v>29.605263157894999</v>
      </c>
      <c r="J4039" s="4">
        <v>55.427631578947</v>
      </c>
      <c r="K4039" s="4">
        <v>26.480263157894999</v>
      </c>
      <c r="L4039" s="4">
        <v>54.440789473683999</v>
      </c>
      <c r="M4039" s="4">
        <v>18.092105263158</v>
      </c>
      <c r="N4039" s="4">
        <v>0.82236842105300001</v>
      </c>
      <c r="O4039" s="4">
        <v>6.25</v>
      </c>
      <c r="P4039" s="13">
        <v>2.1381578947370001</v>
      </c>
    </row>
    <row r="4040" spans="3:16" ht="24" x14ac:dyDescent="0.2">
      <c r="C4040" s="87"/>
      <c r="D4040" s="84"/>
      <c r="E4040" s="1" t="s">
        <v>92</v>
      </c>
      <c r="F4040" s="2"/>
      <c r="G4040" s="60">
        <v>1036</v>
      </c>
      <c r="H4040" s="72" t="str">
        <f t="shared" si="67"/>
        <v xml:space="preserve"> </v>
      </c>
      <c r="I4040" s="11">
        <v>33.301158301157997</v>
      </c>
      <c r="J4040" s="3">
        <v>52.895752895752999</v>
      </c>
      <c r="K4040" s="3">
        <v>19.980694980694999</v>
      </c>
      <c r="L4040" s="3">
        <v>55.212355212355</v>
      </c>
      <c r="M4040" s="3">
        <v>18.725868725868999</v>
      </c>
      <c r="N4040" s="3">
        <v>0.28957528957500001</v>
      </c>
      <c r="O4040" s="3">
        <v>6.9498069498069999</v>
      </c>
      <c r="P4040" s="8">
        <v>1.9305019305019999</v>
      </c>
    </row>
    <row r="4041" spans="3:16" ht="24" x14ac:dyDescent="0.2">
      <c r="C4041" s="87"/>
      <c r="D4041" s="84"/>
      <c r="E4041" s="1" t="s">
        <v>93</v>
      </c>
      <c r="F4041" s="2"/>
      <c r="G4041" s="60">
        <v>567</v>
      </c>
      <c r="H4041" s="72" t="str">
        <f t="shared" si="67"/>
        <v xml:space="preserve"> </v>
      </c>
      <c r="I4041" s="11">
        <v>40.917107583773998</v>
      </c>
      <c r="J4041" s="3">
        <v>46.031746031746003</v>
      </c>
      <c r="K4041" s="3">
        <v>19.753086419753</v>
      </c>
      <c r="L4041" s="3">
        <v>52.557319223985999</v>
      </c>
      <c r="M4041" s="3">
        <v>17.283950617283999</v>
      </c>
      <c r="N4041" s="3">
        <v>1.7636684303350001</v>
      </c>
      <c r="O4041" s="3">
        <v>6.5255731922400004</v>
      </c>
      <c r="P4041" s="8">
        <v>2.4691358024690002</v>
      </c>
    </row>
    <row r="4042" spans="3:16" x14ac:dyDescent="0.2">
      <c r="C4042" s="87"/>
      <c r="D4042" s="84"/>
      <c r="E4042" s="1" t="s">
        <v>94</v>
      </c>
      <c r="F4042" s="2"/>
      <c r="G4042" s="60">
        <v>224</v>
      </c>
      <c r="H4042" s="72" t="str">
        <f t="shared" si="67"/>
        <v xml:space="preserve"> </v>
      </c>
      <c r="I4042" s="11">
        <v>37.946428571429003</v>
      </c>
      <c r="J4042" s="3">
        <v>46.875</v>
      </c>
      <c r="K4042" s="3">
        <v>12.946428571428999</v>
      </c>
      <c r="L4042" s="3">
        <v>50</v>
      </c>
      <c r="M4042" s="3">
        <v>23.214285714286</v>
      </c>
      <c r="N4042" s="3">
        <v>0.89285714285700002</v>
      </c>
      <c r="O4042" s="3">
        <v>10.714285714286</v>
      </c>
      <c r="P4042" s="8">
        <v>1.785714285714</v>
      </c>
    </row>
    <row r="4043" spans="3:16" x14ac:dyDescent="0.2">
      <c r="C4043" s="88" t="s">
        <v>95</v>
      </c>
      <c r="D4043" s="83" t="s">
        <v>17</v>
      </c>
      <c r="E4043" s="6" t="s">
        <v>96</v>
      </c>
      <c r="F4043" s="5"/>
      <c r="G4043" s="59">
        <v>308</v>
      </c>
      <c r="H4043" s="71" t="str">
        <f t="shared" si="67"/>
        <v xml:space="preserve"> </v>
      </c>
      <c r="I4043" s="12">
        <v>34.415584415584</v>
      </c>
      <c r="J4043" s="4">
        <v>44.480519480519</v>
      </c>
      <c r="K4043" s="4">
        <v>11.688311688312</v>
      </c>
      <c r="L4043" s="4">
        <v>50.974025974025999</v>
      </c>
      <c r="M4043" s="4">
        <v>26.298701298701001</v>
      </c>
      <c r="N4043" s="4">
        <v>2.2727272727269998</v>
      </c>
      <c r="O4043" s="4">
        <v>8.1168831168830007</v>
      </c>
      <c r="P4043" s="13">
        <v>2.2727272727269998</v>
      </c>
    </row>
    <row r="4044" spans="3:16" x14ac:dyDescent="0.2">
      <c r="C4044" s="89"/>
      <c r="D4044" s="84"/>
      <c r="E4044" s="1" t="s">
        <v>97</v>
      </c>
      <c r="F4044" s="2"/>
      <c r="G4044" s="60">
        <v>728</v>
      </c>
      <c r="H4044" s="72" t="str">
        <f t="shared" si="67"/>
        <v xml:space="preserve"> </v>
      </c>
      <c r="I4044" s="11">
        <v>33.379120879120997</v>
      </c>
      <c r="J4044" s="3">
        <v>55.082417582418003</v>
      </c>
      <c r="K4044" s="3">
        <v>25.412087912088001</v>
      </c>
      <c r="L4044" s="3">
        <v>54.807692307692001</v>
      </c>
      <c r="M4044" s="3">
        <v>15.934065934066</v>
      </c>
      <c r="N4044" s="3">
        <v>0.412087912088</v>
      </c>
      <c r="O4044" s="3">
        <v>7.6923076923079998</v>
      </c>
      <c r="P4044" s="8">
        <v>2.0604395604399999</v>
      </c>
    </row>
    <row r="4045" spans="3:16" ht="24" x14ac:dyDescent="0.2">
      <c r="C4045" s="89"/>
      <c r="D4045" s="84"/>
      <c r="E4045" s="1" t="s">
        <v>98</v>
      </c>
      <c r="F4045" s="2"/>
      <c r="G4045" s="60">
        <v>474</v>
      </c>
      <c r="H4045" s="72" t="str">
        <f t="shared" si="67"/>
        <v xml:space="preserve"> </v>
      </c>
      <c r="I4045" s="11">
        <v>36.708860759494002</v>
      </c>
      <c r="J4045" s="3">
        <v>48.101265822785003</v>
      </c>
      <c r="K4045" s="3">
        <v>21.097046413501999</v>
      </c>
      <c r="L4045" s="3">
        <v>56.118143459915999</v>
      </c>
      <c r="M4045" s="3">
        <v>16.877637130802</v>
      </c>
      <c r="N4045" s="3">
        <v>0.63291139240500005</v>
      </c>
      <c r="O4045" s="3">
        <v>6.9620253164559998</v>
      </c>
      <c r="P4045" s="8">
        <v>1.054852320675</v>
      </c>
    </row>
    <row r="4046" spans="3:16" x14ac:dyDescent="0.2">
      <c r="C4046" s="89"/>
      <c r="D4046" s="84"/>
      <c r="E4046" s="1" t="s">
        <v>99</v>
      </c>
      <c r="F4046" s="2"/>
      <c r="G4046" s="60">
        <v>402</v>
      </c>
      <c r="H4046" s="72" t="str">
        <f t="shared" si="67"/>
        <v xml:space="preserve"> </v>
      </c>
      <c r="I4046" s="11">
        <v>31.592039800995</v>
      </c>
      <c r="J4046" s="3">
        <v>56.467661691541998</v>
      </c>
      <c r="K4046" s="3">
        <v>22.388059701492999</v>
      </c>
      <c r="L4046" s="3">
        <v>51.243781094527002</v>
      </c>
      <c r="M4046" s="3">
        <v>16.417910447760999</v>
      </c>
      <c r="N4046" s="3">
        <v>0.99502487562200004</v>
      </c>
      <c r="O4046" s="3">
        <v>7.9601990049750002</v>
      </c>
      <c r="P4046" s="8">
        <v>2.238805970149</v>
      </c>
    </row>
    <row r="4047" spans="3:16" x14ac:dyDescent="0.2">
      <c r="C4047" s="89"/>
      <c r="D4047" s="84"/>
      <c r="E4047" s="1" t="s">
        <v>100</v>
      </c>
      <c r="F4047" s="2"/>
      <c r="G4047" s="60">
        <v>231</v>
      </c>
      <c r="H4047" s="72" t="str">
        <f t="shared" si="67"/>
        <v xml:space="preserve"> </v>
      </c>
      <c r="I4047" s="11">
        <v>37.662337662337997</v>
      </c>
      <c r="J4047" s="3">
        <v>48.484848484848001</v>
      </c>
      <c r="K4047" s="3">
        <v>18.181818181817999</v>
      </c>
      <c r="L4047" s="3">
        <v>50.649350649351</v>
      </c>
      <c r="M4047" s="3">
        <v>18.181818181817999</v>
      </c>
      <c r="N4047" s="3">
        <v>0.43290043290000002</v>
      </c>
      <c r="O4047" s="3">
        <v>5.1948051948050002</v>
      </c>
      <c r="P4047" s="8">
        <v>3.0303030303030001</v>
      </c>
    </row>
    <row r="4048" spans="3:16" x14ac:dyDescent="0.2">
      <c r="C4048" s="90"/>
      <c r="D4048" s="85"/>
      <c r="E4048" s="29" t="s">
        <v>101</v>
      </c>
      <c r="F4048" s="28"/>
      <c r="G4048" s="61">
        <v>292</v>
      </c>
      <c r="H4048" s="73" t="str">
        <f t="shared" si="67"/>
        <v xml:space="preserve"> </v>
      </c>
      <c r="I4048" s="35">
        <v>35.958904109589</v>
      </c>
      <c r="J4048" s="16">
        <v>50</v>
      </c>
      <c r="K4048" s="16">
        <v>19.178082191781002</v>
      </c>
      <c r="L4048" s="16">
        <v>57.534246575342003</v>
      </c>
      <c r="M4048" s="16">
        <v>23.630136986301</v>
      </c>
      <c r="N4048" s="16">
        <v>0.68493150684899995</v>
      </c>
      <c r="O4048" s="16">
        <v>4.4520547945209996</v>
      </c>
      <c r="P4048" s="36">
        <v>2.7397260273969999</v>
      </c>
    </row>
    <row r="4049" spans="2:12" x14ac:dyDescent="0.2">
      <c r="G4049" s="62"/>
      <c r="H4049" s="74"/>
    </row>
    <row r="4050" spans="2:12" x14ac:dyDescent="0.2">
      <c r="B4050" s="25" t="str">
        <f xml:space="preserve"> HYPERLINK("#'目次'!B41", "[35]")</f>
        <v>[35]</v>
      </c>
      <c r="C4050" s="17" t="s">
        <v>309</v>
      </c>
      <c r="G4050" s="62"/>
      <c r="H4050" s="74"/>
    </row>
    <row r="4051" spans="2:12" x14ac:dyDescent="0.2">
      <c r="G4051" s="62"/>
      <c r="H4051" s="74"/>
    </row>
    <row r="4052" spans="2:12" x14ac:dyDescent="0.2">
      <c r="G4052" s="62"/>
      <c r="H4052" s="74"/>
    </row>
    <row r="4053" spans="2:12" x14ac:dyDescent="0.2">
      <c r="C4053" s="17" t="s">
        <v>12</v>
      </c>
      <c r="G4053" s="62"/>
      <c r="H4053" s="74"/>
    </row>
    <row r="4054" spans="2:12" ht="36" x14ac:dyDescent="0.2">
      <c r="C4054" s="91"/>
      <c r="D4054" s="92"/>
      <c r="E4054" s="92"/>
      <c r="F4054" s="92"/>
      <c r="G4054" s="56" t="s">
        <v>13</v>
      </c>
      <c r="H4054" s="68"/>
      <c r="I4054" s="22" t="s">
        <v>310</v>
      </c>
      <c r="J4054" s="10" t="s">
        <v>311</v>
      </c>
      <c r="K4054" s="10" t="s">
        <v>312</v>
      </c>
      <c r="L4054" s="23" t="s">
        <v>32</v>
      </c>
    </row>
    <row r="4055" spans="2:12" x14ac:dyDescent="0.2">
      <c r="C4055" s="93"/>
      <c r="D4055" s="94"/>
      <c r="E4055" s="94"/>
      <c r="F4055" s="94"/>
      <c r="G4055" s="57"/>
      <c r="H4055" s="69"/>
      <c r="I4055" s="26"/>
      <c r="J4055" s="9"/>
      <c r="K4055" s="9"/>
      <c r="L4055" s="24"/>
    </row>
    <row r="4056" spans="2:12" x14ac:dyDescent="0.2">
      <c r="C4056" s="31"/>
      <c r="D4056" s="33"/>
      <c r="E4056" s="32" t="s">
        <v>13</v>
      </c>
      <c r="F4056" s="30"/>
      <c r="G4056" s="58">
        <v>2435</v>
      </c>
      <c r="H4056" s="70" t="str">
        <f t="shared" ref="H4056:H4119" si="68">IF(G4056&lt;49,"*"," ")</f>
        <v xml:space="preserve"> </v>
      </c>
      <c r="I4056" s="15">
        <v>70.882956878849996</v>
      </c>
      <c r="J4056" s="15">
        <v>23.285420944559</v>
      </c>
      <c r="K4056" s="15">
        <v>3.6550308008210002</v>
      </c>
      <c r="L4056" s="34">
        <v>2.1765913757700002</v>
      </c>
    </row>
    <row r="4057" spans="2:12" x14ac:dyDescent="0.2">
      <c r="C4057" s="86" t="s">
        <v>16</v>
      </c>
      <c r="D4057" s="83" t="s">
        <v>17</v>
      </c>
      <c r="E4057" s="6" t="s">
        <v>14</v>
      </c>
      <c r="F4057" s="5"/>
      <c r="G4057" s="59">
        <v>1188</v>
      </c>
      <c r="H4057" s="71" t="str">
        <f t="shared" si="68"/>
        <v xml:space="preserve"> </v>
      </c>
      <c r="I4057" s="12">
        <v>74.410774410773996</v>
      </c>
      <c r="J4057" s="4">
        <v>21.801346801347002</v>
      </c>
      <c r="K4057" s="4">
        <v>2.5252525252529998</v>
      </c>
      <c r="L4057" s="13">
        <v>1.2626262626260001</v>
      </c>
    </row>
    <row r="4058" spans="2:12" x14ac:dyDescent="0.2">
      <c r="C4058" s="87"/>
      <c r="D4058" s="84"/>
      <c r="E4058" s="1" t="s">
        <v>15</v>
      </c>
      <c r="F4058" s="2"/>
      <c r="G4058" s="60">
        <v>1247</v>
      </c>
      <c r="H4058" s="72" t="str">
        <f t="shared" si="68"/>
        <v xml:space="preserve"> </v>
      </c>
      <c r="I4058" s="11">
        <v>67.522052927025001</v>
      </c>
      <c r="J4058" s="3">
        <v>24.699278267842999</v>
      </c>
      <c r="K4058" s="3">
        <v>4.7313552526059999</v>
      </c>
      <c r="L4058" s="8">
        <v>3.047313552526</v>
      </c>
    </row>
    <row r="4059" spans="2:12" x14ac:dyDescent="0.2">
      <c r="C4059" s="88" t="s">
        <v>18</v>
      </c>
      <c r="D4059" s="88" t="s">
        <v>19</v>
      </c>
      <c r="E4059" s="6" t="s">
        <v>20</v>
      </c>
      <c r="F4059" s="5"/>
      <c r="G4059" s="59">
        <v>386</v>
      </c>
      <c r="H4059" s="71" t="str">
        <f t="shared" si="68"/>
        <v xml:space="preserve"> </v>
      </c>
      <c r="I4059" s="12">
        <v>72.797927461140006</v>
      </c>
      <c r="J4059" s="4">
        <v>23.056994818652999</v>
      </c>
      <c r="K4059" s="4">
        <v>3.3678756476679998</v>
      </c>
      <c r="L4059" s="13">
        <v>0.77720207253899998</v>
      </c>
    </row>
    <row r="4060" spans="2:12" x14ac:dyDescent="0.2">
      <c r="C4060" s="87"/>
      <c r="D4060" s="89"/>
      <c r="E4060" s="1" t="s">
        <v>21</v>
      </c>
      <c r="F4060" s="2"/>
      <c r="G4060" s="60">
        <v>484</v>
      </c>
      <c r="H4060" s="72" t="str">
        <f t="shared" si="68"/>
        <v xml:space="preserve"> </v>
      </c>
      <c r="I4060" s="11">
        <v>74.586776859503999</v>
      </c>
      <c r="J4060" s="3">
        <v>22.107438016528999</v>
      </c>
      <c r="K4060" s="3">
        <v>1.859504132231</v>
      </c>
      <c r="L4060" s="8">
        <v>1.446280991736</v>
      </c>
    </row>
    <row r="4061" spans="2:12" x14ac:dyDescent="0.2">
      <c r="C4061" s="87"/>
      <c r="D4061" s="89"/>
      <c r="E4061" s="1" t="s">
        <v>22</v>
      </c>
      <c r="F4061" s="2"/>
      <c r="G4061" s="60">
        <v>626</v>
      </c>
      <c r="H4061" s="72" t="str">
        <f t="shared" si="68"/>
        <v xml:space="preserve"> </v>
      </c>
      <c r="I4061" s="11">
        <v>73.801916932907005</v>
      </c>
      <c r="J4061" s="3">
        <v>21.725239616612999</v>
      </c>
      <c r="K4061" s="3">
        <v>1.9169329073479999</v>
      </c>
      <c r="L4061" s="8">
        <v>2.5559105431310001</v>
      </c>
    </row>
    <row r="4062" spans="2:12" x14ac:dyDescent="0.2">
      <c r="C4062" s="87"/>
      <c r="D4062" s="89"/>
      <c r="E4062" s="1" t="s">
        <v>23</v>
      </c>
      <c r="F4062" s="2"/>
      <c r="G4062" s="60">
        <v>400</v>
      </c>
      <c r="H4062" s="72" t="str">
        <f t="shared" si="68"/>
        <v xml:space="preserve"> </v>
      </c>
      <c r="I4062" s="11">
        <v>70.25</v>
      </c>
      <c r="J4062" s="3">
        <v>24.75</v>
      </c>
      <c r="K4062" s="3">
        <v>3</v>
      </c>
      <c r="L4062" s="8">
        <v>2</v>
      </c>
    </row>
    <row r="4063" spans="2:12" x14ac:dyDescent="0.2">
      <c r="C4063" s="87"/>
      <c r="D4063" s="89"/>
      <c r="E4063" s="1" t="s">
        <v>24</v>
      </c>
      <c r="F4063" s="2"/>
      <c r="G4063" s="60">
        <v>539</v>
      </c>
      <c r="H4063" s="72" t="str">
        <f t="shared" si="68"/>
        <v xml:space="preserve"> </v>
      </c>
      <c r="I4063" s="11">
        <v>63.265306122448997</v>
      </c>
      <c r="J4063" s="3">
        <v>25.231910946197001</v>
      </c>
      <c r="K4063" s="3">
        <v>7.9777365491649999</v>
      </c>
      <c r="L4063" s="8">
        <v>3.5250463821890001</v>
      </c>
    </row>
    <row r="4064" spans="2:12" x14ac:dyDescent="0.2">
      <c r="C4064" s="87"/>
      <c r="D4064" s="89"/>
      <c r="E4064" s="1" t="s">
        <v>25</v>
      </c>
      <c r="F4064" s="2"/>
      <c r="G4064" s="60">
        <v>2049</v>
      </c>
      <c r="H4064" s="72" t="str">
        <f t="shared" si="68"/>
        <v xml:space="preserve"> </v>
      </c>
      <c r="I4064" s="11">
        <v>70.522205954124004</v>
      </c>
      <c r="J4064" s="3">
        <v>23.328452903856</v>
      </c>
      <c r="K4064" s="3">
        <v>3.7091264031229998</v>
      </c>
      <c r="L4064" s="8">
        <v>2.4402147388970001</v>
      </c>
    </row>
    <row r="4065" spans="3:12" x14ac:dyDescent="0.2">
      <c r="C4065" s="87"/>
      <c r="D4065" s="89"/>
      <c r="E4065" s="1" t="s">
        <v>26</v>
      </c>
      <c r="F4065" s="2"/>
      <c r="G4065" s="60">
        <v>939</v>
      </c>
      <c r="H4065" s="72" t="str">
        <f t="shared" si="68"/>
        <v xml:space="preserve"> </v>
      </c>
      <c r="I4065" s="11">
        <v>66.240681576144993</v>
      </c>
      <c r="J4065" s="3">
        <v>25.026624068158</v>
      </c>
      <c r="K4065" s="3">
        <v>5.8572949946749997</v>
      </c>
      <c r="L4065" s="8">
        <v>2.8753993610220001</v>
      </c>
    </row>
    <row r="4066" spans="3:12" x14ac:dyDescent="0.2">
      <c r="C4066" s="87"/>
      <c r="D4066" s="88" t="s">
        <v>14</v>
      </c>
      <c r="E4066" s="6" t="s">
        <v>20</v>
      </c>
      <c r="F4066" s="5"/>
      <c r="G4066" s="59">
        <v>204</v>
      </c>
      <c r="H4066" s="71" t="str">
        <f t="shared" si="68"/>
        <v xml:space="preserve"> </v>
      </c>
      <c r="I4066" s="12">
        <v>72.549019607842993</v>
      </c>
      <c r="J4066" s="4">
        <v>22.549019607843</v>
      </c>
      <c r="K4066" s="4">
        <v>3.9215686274510002</v>
      </c>
      <c r="L4066" s="13">
        <v>0.98039215686299996</v>
      </c>
    </row>
    <row r="4067" spans="3:12" x14ac:dyDescent="0.2">
      <c r="C4067" s="87"/>
      <c r="D4067" s="89"/>
      <c r="E4067" s="1" t="s">
        <v>21</v>
      </c>
      <c r="F4067" s="2"/>
      <c r="G4067" s="60">
        <v>254</v>
      </c>
      <c r="H4067" s="72" t="str">
        <f t="shared" si="68"/>
        <v xml:space="preserve"> </v>
      </c>
      <c r="I4067" s="11">
        <v>78.346456692912994</v>
      </c>
      <c r="J4067" s="3">
        <v>20.472440944881999</v>
      </c>
      <c r="K4067" s="3">
        <v>1.1811023622050001</v>
      </c>
      <c r="L4067" s="14">
        <v>0</v>
      </c>
    </row>
    <row r="4068" spans="3:12" x14ac:dyDescent="0.2">
      <c r="C4068" s="87"/>
      <c r="D4068" s="89"/>
      <c r="E4068" s="1" t="s">
        <v>22</v>
      </c>
      <c r="F4068" s="2"/>
      <c r="G4068" s="60">
        <v>311</v>
      </c>
      <c r="H4068" s="72" t="str">
        <f t="shared" si="68"/>
        <v xml:space="preserve"> </v>
      </c>
      <c r="I4068" s="11">
        <v>73.311897106109001</v>
      </c>
      <c r="J4068" s="3">
        <v>23.794212218649999</v>
      </c>
      <c r="K4068" s="3">
        <v>1.929260450161</v>
      </c>
      <c r="L4068" s="8">
        <v>0.96463022507999996</v>
      </c>
    </row>
    <row r="4069" spans="3:12" x14ac:dyDescent="0.2">
      <c r="C4069" s="87"/>
      <c r="D4069" s="89"/>
      <c r="E4069" s="1" t="s">
        <v>23</v>
      </c>
      <c r="F4069" s="2"/>
      <c r="G4069" s="60">
        <v>202</v>
      </c>
      <c r="H4069" s="72" t="str">
        <f t="shared" si="68"/>
        <v xml:space="preserve"> </v>
      </c>
      <c r="I4069" s="11">
        <v>74.257425742574</v>
      </c>
      <c r="J4069" s="3">
        <v>21.287128712870999</v>
      </c>
      <c r="K4069" s="3">
        <v>2.970297029703</v>
      </c>
      <c r="L4069" s="8">
        <v>1.485148514851</v>
      </c>
    </row>
    <row r="4070" spans="3:12" x14ac:dyDescent="0.2">
      <c r="C4070" s="87"/>
      <c r="D4070" s="89"/>
      <c r="E4070" s="1" t="s">
        <v>24</v>
      </c>
      <c r="F4070" s="2"/>
      <c r="G4070" s="60">
        <v>217</v>
      </c>
      <c r="H4070" s="72" t="str">
        <f t="shared" si="68"/>
        <v xml:space="preserve"> </v>
      </c>
      <c r="I4070" s="11">
        <v>73.271889400922007</v>
      </c>
      <c r="J4070" s="3">
        <v>20.276497695852999</v>
      </c>
      <c r="K4070" s="3">
        <v>3.2258064516129998</v>
      </c>
      <c r="L4070" s="8">
        <v>3.2258064516129998</v>
      </c>
    </row>
    <row r="4071" spans="3:12" x14ac:dyDescent="0.2">
      <c r="C4071" s="87"/>
      <c r="D4071" s="89"/>
      <c r="E4071" s="1" t="s">
        <v>25</v>
      </c>
      <c r="F4071" s="2"/>
      <c r="G4071" s="60">
        <v>984</v>
      </c>
      <c r="H4071" s="72" t="str">
        <f t="shared" si="68"/>
        <v xml:space="preserve"> </v>
      </c>
      <c r="I4071" s="11">
        <v>74.796747967480002</v>
      </c>
      <c r="J4071" s="3">
        <v>21.646341463414998</v>
      </c>
      <c r="K4071" s="3">
        <v>2.2357723577240001</v>
      </c>
      <c r="L4071" s="8">
        <v>1.321138211382</v>
      </c>
    </row>
    <row r="4072" spans="3:12" x14ac:dyDescent="0.2">
      <c r="C4072" s="87"/>
      <c r="D4072" s="89"/>
      <c r="E4072" s="1" t="s">
        <v>26</v>
      </c>
      <c r="F4072" s="2"/>
      <c r="G4072" s="60">
        <v>419</v>
      </c>
      <c r="H4072" s="72" t="str">
        <f t="shared" si="68"/>
        <v xml:space="preserve"> </v>
      </c>
      <c r="I4072" s="11">
        <v>73.747016706444001</v>
      </c>
      <c r="J4072" s="3">
        <v>20.763723150358</v>
      </c>
      <c r="K4072" s="3">
        <v>3.1026252983289999</v>
      </c>
      <c r="L4072" s="8">
        <v>2.386634844869</v>
      </c>
    </row>
    <row r="4073" spans="3:12" x14ac:dyDescent="0.2">
      <c r="C4073" s="87"/>
      <c r="D4073" s="88" t="s">
        <v>15</v>
      </c>
      <c r="E4073" s="6" t="s">
        <v>20</v>
      </c>
      <c r="F4073" s="5"/>
      <c r="G4073" s="59">
        <v>182</v>
      </c>
      <c r="H4073" s="71" t="str">
        <f t="shared" si="68"/>
        <v xml:space="preserve"> </v>
      </c>
      <c r="I4073" s="12">
        <v>73.076923076922995</v>
      </c>
      <c r="J4073" s="4">
        <v>23.626373626374001</v>
      </c>
      <c r="K4073" s="4">
        <v>2.7472527472529999</v>
      </c>
      <c r="L4073" s="13">
        <v>0.54945054945100003</v>
      </c>
    </row>
    <row r="4074" spans="3:12" x14ac:dyDescent="0.2">
      <c r="C4074" s="87"/>
      <c r="D4074" s="89"/>
      <c r="E4074" s="1" t="s">
        <v>21</v>
      </c>
      <c r="F4074" s="2"/>
      <c r="G4074" s="60">
        <v>230</v>
      </c>
      <c r="H4074" s="72" t="str">
        <f t="shared" si="68"/>
        <v xml:space="preserve"> </v>
      </c>
      <c r="I4074" s="11">
        <v>70.434782608695997</v>
      </c>
      <c r="J4074" s="3">
        <v>23.913043478260999</v>
      </c>
      <c r="K4074" s="3">
        <v>2.6086956521740001</v>
      </c>
      <c r="L4074" s="8">
        <v>3.0434782608700002</v>
      </c>
    </row>
    <row r="4075" spans="3:12" x14ac:dyDescent="0.2">
      <c r="C4075" s="87"/>
      <c r="D4075" s="89"/>
      <c r="E4075" s="1" t="s">
        <v>22</v>
      </c>
      <c r="F4075" s="2"/>
      <c r="G4075" s="60">
        <v>315</v>
      </c>
      <c r="H4075" s="72" t="str">
        <f t="shared" si="68"/>
        <v xml:space="preserve"> </v>
      </c>
      <c r="I4075" s="11">
        <v>74.285714285713993</v>
      </c>
      <c r="J4075" s="3">
        <v>19.68253968254</v>
      </c>
      <c r="K4075" s="3">
        <v>1.9047619047619999</v>
      </c>
      <c r="L4075" s="8">
        <v>4.1269841269840004</v>
      </c>
    </row>
    <row r="4076" spans="3:12" x14ac:dyDescent="0.2">
      <c r="C4076" s="87"/>
      <c r="D4076" s="89"/>
      <c r="E4076" s="1" t="s">
        <v>23</v>
      </c>
      <c r="F4076" s="2"/>
      <c r="G4076" s="60">
        <v>198</v>
      </c>
      <c r="H4076" s="72" t="str">
        <f t="shared" si="68"/>
        <v xml:space="preserve"> </v>
      </c>
      <c r="I4076" s="11">
        <v>66.161616161615996</v>
      </c>
      <c r="J4076" s="3">
        <v>28.282828282828</v>
      </c>
      <c r="K4076" s="3">
        <v>3.0303030303030001</v>
      </c>
      <c r="L4076" s="8">
        <v>2.5252525252529998</v>
      </c>
    </row>
    <row r="4077" spans="3:12" x14ac:dyDescent="0.2">
      <c r="C4077" s="87"/>
      <c r="D4077" s="89"/>
      <c r="E4077" s="1" t="s">
        <v>24</v>
      </c>
      <c r="F4077" s="2"/>
      <c r="G4077" s="60">
        <v>322</v>
      </c>
      <c r="H4077" s="72" t="str">
        <f t="shared" si="68"/>
        <v xml:space="preserve"> </v>
      </c>
      <c r="I4077" s="11">
        <v>56.521739130435002</v>
      </c>
      <c r="J4077" s="3">
        <v>28.571428571428999</v>
      </c>
      <c r="K4077" s="3">
        <v>11.180124223602</v>
      </c>
      <c r="L4077" s="8">
        <v>3.7267080745340002</v>
      </c>
    </row>
    <row r="4078" spans="3:12" x14ac:dyDescent="0.2">
      <c r="C4078" s="87"/>
      <c r="D4078" s="89"/>
      <c r="E4078" s="1" t="s">
        <v>25</v>
      </c>
      <c r="F4078" s="2"/>
      <c r="G4078" s="60">
        <v>1065</v>
      </c>
      <c r="H4078" s="72" t="str">
        <f t="shared" si="68"/>
        <v xml:space="preserve"> </v>
      </c>
      <c r="I4078" s="11">
        <v>66.572769953052003</v>
      </c>
      <c r="J4078" s="3">
        <v>24.882629107981</v>
      </c>
      <c r="K4078" s="3">
        <v>5.0704225352109997</v>
      </c>
      <c r="L4078" s="8">
        <v>3.474178403756</v>
      </c>
    </row>
    <row r="4079" spans="3:12" x14ac:dyDescent="0.2">
      <c r="C4079" s="87"/>
      <c r="D4079" s="89"/>
      <c r="E4079" s="1" t="s">
        <v>26</v>
      </c>
      <c r="F4079" s="2"/>
      <c r="G4079" s="60">
        <v>520</v>
      </c>
      <c r="H4079" s="72" t="str">
        <f t="shared" si="68"/>
        <v xml:space="preserve"> </v>
      </c>
      <c r="I4079" s="11">
        <v>60.192307692307999</v>
      </c>
      <c r="J4079" s="3">
        <v>28.461538461538002</v>
      </c>
      <c r="K4079" s="3">
        <v>8.0769230769230003</v>
      </c>
      <c r="L4079" s="8">
        <v>3.2692307692310001</v>
      </c>
    </row>
    <row r="4080" spans="3:12" x14ac:dyDescent="0.2">
      <c r="C4080" s="88" t="s">
        <v>27</v>
      </c>
      <c r="D4080" s="88" t="s">
        <v>19</v>
      </c>
      <c r="E4080" s="6" t="s">
        <v>28</v>
      </c>
      <c r="F4080" s="5"/>
      <c r="G4080" s="59">
        <v>147</v>
      </c>
      <c r="H4080" s="71" t="str">
        <f t="shared" si="68"/>
        <v xml:space="preserve"> </v>
      </c>
      <c r="I4080" s="12">
        <v>58.503401360543997</v>
      </c>
      <c r="J4080" s="4">
        <v>31.972789115645998</v>
      </c>
      <c r="K4080" s="4">
        <v>8.1632653061219997</v>
      </c>
      <c r="L4080" s="13">
        <v>1.360544217687</v>
      </c>
    </row>
    <row r="4081" spans="3:12" ht="24" x14ac:dyDescent="0.2">
      <c r="C4081" s="87"/>
      <c r="D4081" s="89"/>
      <c r="E4081" s="1" t="s">
        <v>29</v>
      </c>
      <c r="F4081" s="2"/>
      <c r="G4081" s="60">
        <v>1706</v>
      </c>
      <c r="H4081" s="72" t="str">
        <f t="shared" si="68"/>
        <v xml:space="preserve"> </v>
      </c>
      <c r="I4081" s="11">
        <v>74.150058616647001</v>
      </c>
      <c r="J4081" s="3">
        <v>21.336459554512999</v>
      </c>
      <c r="K4081" s="3">
        <v>2.4618991793670002</v>
      </c>
      <c r="L4081" s="8">
        <v>2.051582649472</v>
      </c>
    </row>
    <row r="4082" spans="3:12" ht="24" x14ac:dyDescent="0.2">
      <c r="C4082" s="87"/>
      <c r="D4082" s="89"/>
      <c r="E4082" s="1" t="s">
        <v>30</v>
      </c>
      <c r="F4082" s="2"/>
      <c r="G4082" s="60">
        <v>137</v>
      </c>
      <c r="H4082" s="72" t="str">
        <f t="shared" si="68"/>
        <v xml:space="preserve"> </v>
      </c>
      <c r="I4082" s="11">
        <v>62.773722627737001</v>
      </c>
      <c r="J4082" s="3">
        <v>27.007299270072998</v>
      </c>
      <c r="K4082" s="3">
        <v>7.299270072993</v>
      </c>
      <c r="L4082" s="8">
        <v>2.9197080291969999</v>
      </c>
    </row>
    <row r="4083" spans="3:12" ht="24" x14ac:dyDescent="0.2">
      <c r="C4083" s="87"/>
      <c r="D4083" s="89"/>
      <c r="E4083" s="1" t="s">
        <v>31</v>
      </c>
      <c r="F4083" s="2"/>
      <c r="G4083" s="60">
        <v>440</v>
      </c>
      <c r="H4083" s="72" t="str">
        <f t="shared" si="68"/>
        <v xml:space="preserve"> </v>
      </c>
      <c r="I4083" s="11">
        <v>64.772727272726996</v>
      </c>
      <c r="J4083" s="3">
        <v>27.045454545455001</v>
      </c>
      <c r="K4083" s="3">
        <v>5.6818181818179996</v>
      </c>
      <c r="L4083" s="8">
        <v>2.5</v>
      </c>
    </row>
    <row r="4084" spans="3:12" x14ac:dyDescent="0.2">
      <c r="C4084" s="87"/>
      <c r="D4084" s="89"/>
      <c r="E4084" s="1" t="s">
        <v>32</v>
      </c>
      <c r="F4084" s="2"/>
      <c r="G4084" s="60">
        <v>5</v>
      </c>
      <c r="H4084" s="72" t="str">
        <f t="shared" si="68"/>
        <v>*</v>
      </c>
      <c r="I4084" s="11">
        <v>80</v>
      </c>
      <c r="J4084" s="7">
        <v>0</v>
      </c>
      <c r="K4084" s="7">
        <v>0</v>
      </c>
      <c r="L4084" s="8">
        <v>20</v>
      </c>
    </row>
    <row r="4085" spans="3:12" x14ac:dyDescent="0.2">
      <c r="C4085" s="87"/>
      <c r="D4085" s="88" t="s">
        <v>14</v>
      </c>
      <c r="E4085" s="6" t="s">
        <v>28</v>
      </c>
      <c r="F4085" s="5"/>
      <c r="G4085" s="59">
        <v>95</v>
      </c>
      <c r="H4085" s="71" t="str">
        <f t="shared" si="68"/>
        <v xml:space="preserve"> </v>
      </c>
      <c r="I4085" s="12">
        <v>58.947368421053</v>
      </c>
      <c r="J4085" s="4">
        <v>30.526315789474001</v>
      </c>
      <c r="K4085" s="4">
        <v>9.4736842105260006</v>
      </c>
      <c r="L4085" s="13">
        <v>1.052631578947</v>
      </c>
    </row>
    <row r="4086" spans="3:12" ht="24" x14ac:dyDescent="0.2">
      <c r="C4086" s="87"/>
      <c r="D4086" s="89"/>
      <c r="E4086" s="1" t="s">
        <v>29</v>
      </c>
      <c r="F4086" s="2"/>
      <c r="G4086" s="60">
        <v>953</v>
      </c>
      <c r="H4086" s="72" t="str">
        <f t="shared" si="68"/>
        <v xml:space="preserve"> </v>
      </c>
      <c r="I4086" s="11">
        <v>76.390346274921001</v>
      </c>
      <c r="J4086" s="3">
        <v>20.671563483736001</v>
      </c>
      <c r="K4086" s="3">
        <v>1.7838405036730001</v>
      </c>
      <c r="L4086" s="8">
        <v>1.1542497376709999</v>
      </c>
    </row>
    <row r="4087" spans="3:12" ht="24" x14ac:dyDescent="0.2">
      <c r="C4087" s="87"/>
      <c r="D4087" s="89"/>
      <c r="E4087" s="1" t="s">
        <v>30</v>
      </c>
      <c r="F4087" s="2"/>
      <c r="G4087" s="60">
        <v>60</v>
      </c>
      <c r="H4087" s="72" t="str">
        <f t="shared" si="68"/>
        <v xml:space="preserve"> </v>
      </c>
      <c r="I4087" s="11">
        <v>66.666666666666998</v>
      </c>
      <c r="J4087" s="3">
        <v>23.333333333333002</v>
      </c>
      <c r="K4087" s="3">
        <v>6.666666666667</v>
      </c>
      <c r="L4087" s="8">
        <v>3.333333333333</v>
      </c>
    </row>
    <row r="4088" spans="3:12" ht="24" x14ac:dyDescent="0.2">
      <c r="C4088" s="87"/>
      <c r="D4088" s="89"/>
      <c r="E4088" s="1" t="s">
        <v>31</v>
      </c>
      <c r="F4088" s="2"/>
      <c r="G4088" s="60">
        <v>77</v>
      </c>
      <c r="H4088" s="72" t="str">
        <f t="shared" si="68"/>
        <v xml:space="preserve"> </v>
      </c>
      <c r="I4088" s="11">
        <v>75.324675324674999</v>
      </c>
      <c r="J4088" s="3">
        <v>24.675324675325001</v>
      </c>
      <c r="K4088" s="7">
        <v>0</v>
      </c>
      <c r="L4088" s="14">
        <v>0</v>
      </c>
    </row>
    <row r="4089" spans="3:12" x14ac:dyDescent="0.2">
      <c r="C4089" s="87"/>
      <c r="D4089" s="89"/>
      <c r="E4089" s="1" t="s">
        <v>32</v>
      </c>
      <c r="F4089" s="2"/>
      <c r="G4089" s="60">
        <v>3</v>
      </c>
      <c r="H4089" s="72" t="str">
        <f t="shared" si="68"/>
        <v>*</v>
      </c>
      <c r="I4089" s="11">
        <v>66.666666666666998</v>
      </c>
      <c r="J4089" s="7">
        <v>0</v>
      </c>
      <c r="K4089" s="7">
        <v>0</v>
      </c>
      <c r="L4089" s="8">
        <v>33.333333333333002</v>
      </c>
    </row>
    <row r="4090" spans="3:12" x14ac:dyDescent="0.2">
      <c r="C4090" s="87"/>
      <c r="D4090" s="88" t="s">
        <v>15</v>
      </c>
      <c r="E4090" s="6" t="s">
        <v>28</v>
      </c>
      <c r="F4090" s="5"/>
      <c r="G4090" s="59">
        <v>52</v>
      </c>
      <c r="H4090" s="71" t="str">
        <f t="shared" si="68"/>
        <v xml:space="preserve"> </v>
      </c>
      <c r="I4090" s="12">
        <v>57.692307692307999</v>
      </c>
      <c r="J4090" s="4">
        <v>34.615384615384997</v>
      </c>
      <c r="K4090" s="4">
        <v>5.7692307692310001</v>
      </c>
      <c r="L4090" s="13">
        <v>1.923076923077</v>
      </c>
    </row>
    <row r="4091" spans="3:12" ht="24" x14ac:dyDescent="0.2">
      <c r="C4091" s="87"/>
      <c r="D4091" s="89"/>
      <c r="E4091" s="1" t="s">
        <v>29</v>
      </c>
      <c r="F4091" s="2"/>
      <c r="G4091" s="60">
        <v>753</v>
      </c>
      <c r="H4091" s="72" t="str">
        <f t="shared" si="68"/>
        <v xml:space="preserve"> </v>
      </c>
      <c r="I4091" s="11">
        <v>71.314741035856997</v>
      </c>
      <c r="J4091" s="3">
        <v>22.177954847277999</v>
      </c>
      <c r="K4091" s="3">
        <v>3.3200531208499999</v>
      </c>
      <c r="L4091" s="8">
        <v>3.187250996016</v>
      </c>
    </row>
    <row r="4092" spans="3:12" ht="24" x14ac:dyDescent="0.2">
      <c r="C4092" s="87"/>
      <c r="D4092" s="89"/>
      <c r="E4092" s="1" t="s">
        <v>30</v>
      </c>
      <c r="F4092" s="2"/>
      <c r="G4092" s="60">
        <v>77</v>
      </c>
      <c r="H4092" s="72" t="str">
        <f t="shared" si="68"/>
        <v xml:space="preserve"> </v>
      </c>
      <c r="I4092" s="11">
        <v>59.740259740260001</v>
      </c>
      <c r="J4092" s="3">
        <v>29.87012987013</v>
      </c>
      <c r="K4092" s="3">
        <v>7.792207792208</v>
      </c>
      <c r="L4092" s="8">
        <v>2.5974025974030002</v>
      </c>
    </row>
    <row r="4093" spans="3:12" ht="24" x14ac:dyDescent="0.2">
      <c r="C4093" s="87"/>
      <c r="D4093" s="89"/>
      <c r="E4093" s="1" t="s">
        <v>31</v>
      </c>
      <c r="F4093" s="2"/>
      <c r="G4093" s="60">
        <v>363</v>
      </c>
      <c r="H4093" s="72" t="str">
        <f t="shared" si="68"/>
        <v xml:space="preserve"> </v>
      </c>
      <c r="I4093" s="11">
        <v>62.534435261707998</v>
      </c>
      <c r="J4093" s="3">
        <v>27.548209366390999</v>
      </c>
      <c r="K4093" s="3">
        <v>6.8870523415980003</v>
      </c>
      <c r="L4093" s="8">
        <v>3.0303030303030001</v>
      </c>
    </row>
    <row r="4094" spans="3:12" x14ac:dyDescent="0.2">
      <c r="C4094" s="87"/>
      <c r="D4094" s="89"/>
      <c r="E4094" s="1" t="s">
        <v>32</v>
      </c>
      <c r="F4094" s="2"/>
      <c r="G4094" s="60">
        <v>2</v>
      </c>
      <c r="H4094" s="72" t="str">
        <f t="shared" si="68"/>
        <v>*</v>
      </c>
      <c r="I4094" s="11">
        <v>100</v>
      </c>
      <c r="J4094" s="7">
        <v>0</v>
      </c>
      <c r="K4094" s="7">
        <v>0</v>
      </c>
      <c r="L4094" s="14">
        <v>0</v>
      </c>
    </row>
    <row r="4095" spans="3:12" x14ac:dyDescent="0.2">
      <c r="C4095" s="88" t="s">
        <v>33</v>
      </c>
      <c r="D4095" s="83" t="s">
        <v>17</v>
      </c>
      <c r="E4095" s="6" t="s">
        <v>34</v>
      </c>
      <c r="F4095" s="5"/>
      <c r="G4095" s="59">
        <v>341</v>
      </c>
      <c r="H4095" s="71" t="str">
        <f t="shared" si="68"/>
        <v xml:space="preserve"> </v>
      </c>
      <c r="I4095" s="12">
        <v>67.155425219940994</v>
      </c>
      <c r="J4095" s="4">
        <v>24.633431085043998</v>
      </c>
      <c r="K4095" s="4">
        <v>4.9853372434020002</v>
      </c>
      <c r="L4095" s="13">
        <v>3.2258064516129998</v>
      </c>
    </row>
    <row r="4096" spans="3:12" x14ac:dyDescent="0.2">
      <c r="C4096" s="87"/>
      <c r="D4096" s="84"/>
      <c r="E4096" s="1" t="s">
        <v>35</v>
      </c>
      <c r="F4096" s="2"/>
      <c r="G4096" s="60">
        <v>1149</v>
      </c>
      <c r="H4096" s="72" t="str">
        <f t="shared" si="68"/>
        <v xml:space="preserve"> </v>
      </c>
      <c r="I4096" s="11">
        <v>71.888598781549007</v>
      </c>
      <c r="J4096" s="3">
        <v>23.150565709312001</v>
      </c>
      <c r="K4096" s="3">
        <v>2.785030461271</v>
      </c>
      <c r="L4096" s="8">
        <v>2.1758050478680002</v>
      </c>
    </row>
    <row r="4097" spans="3:12" ht="24" x14ac:dyDescent="0.2">
      <c r="C4097" s="87"/>
      <c r="D4097" s="84"/>
      <c r="E4097" s="1" t="s">
        <v>36</v>
      </c>
      <c r="F4097" s="2"/>
      <c r="G4097" s="60">
        <v>659</v>
      </c>
      <c r="H4097" s="72" t="str">
        <f t="shared" si="68"/>
        <v xml:space="preserve"> </v>
      </c>
      <c r="I4097" s="11">
        <v>74.051593323217006</v>
      </c>
      <c r="J4097" s="3">
        <v>20.485584218513001</v>
      </c>
      <c r="K4097" s="3">
        <v>3.4901365705609999</v>
      </c>
      <c r="L4097" s="8">
        <v>1.9726858877090001</v>
      </c>
    </row>
    <row r="4098" spans="3:12" x14ac:dyDescent="0.2">
      <c r="C4098" s="87"/>
      <c r="D4098" s="84"/>
      <c r="E4098" s="1" t="s">
        <v>37</v>
      </c>
      <c r="F4098" s="2"/>
      <c r="G4098" s="60">
        <v>274</v>
      </c>
      <c r="H4098" s="72" t="str">
        <f t="shared" si="68"/>
        <v xml:space="preserve"> </v>
      </c>
      <c r="I4098" s="11">
        <v>64.233576642336004</v>
      </c>
      <c r="J4098" s="3">
        <v>28.832116788320999</v>
      </c>
      <c r="K4098" s="3">
        <v>5.8394160583939998</v>
      </c>
      <c r="L4098" s="8">
        <v>1.0948905109489999</v>
      </c>
    </row>
    <row r="4099" spans="3:12" x14ac:dyDescent="0.2">
      <c r="C4099" s="87"/>
      <c r="D4099" s="84"/>
      <c r="E4099" s="1" t="s">
        <v>32</v>
      </c>
      <c r="F4099" s="2"/>
      <c r="G4099" s="60">
        <v>12</v>
      </c>
      <c r="H4099" s="72" t="str">
        <f t="shared" si="68"/>
        <v>*</v>
      </c>
      <c r="I4099" s="11">
        <v>58.333333333333002</v>
      </c>
      <c r="J4099" s="3">
        <v>25</v>
      </c>
      <c r="K4099" s="3">
        <v>8.333333333333</v>
      </c>
      <c r="L4099" s="8">
        <v>8.333333333333</v>
      </c>
    </row>
    <row r="4100" spans="3:12" x14ac:dyDescent="0.2">
      <c r="C4100" s="88" t="s">
        <v>38</v>
      </c>
      <c r="D4100" s="83" t="s">
        <v>17</v>
      </c>
      <c r="E4100" s="6" t="s">
        <v>39</v>
      </c>
      <c r="F4100" s="5"/>
      <c r="G4100" s="59">
        <v>368</v>
      </c>
      <c r="H4100" s="71" t="str">
        <f t="shared" si="68"/>
        <v xml:space="preserve"> </v>
      </c>
      <c r="I4100" s="12">
        <v>62.5</v>
      </c>
      <c r="J4100" s="4">
        <v>30.163043478260999</v>
      </c>
      <c r="K4100" s="4">
        <v>5.9782608695650001</v>
      </c>
      <c r="L4100" s="13">
        <v>1.3586956521739999</v>
      </c>
    </row>
    <row r="4101" spans="3:12" x14ac:dyDescent="0.2">
      <c r="C4101" s="87"/>
      <c r="D4101" s="84"/>
      <c r="E4101" s="1" t="s">
        <v>40</v>
      </c>
      <c r="F4101" s="2"/>
      <c r="G4101" s="60">
        <v>1591</v>
      </c>
      <c r="H4101" s="72" t="str">
        <f t="shared" si="68"/>
        <v xml:space="preserve"> </v>
      </c>
      <c r="I4101" s="11">
        <v>74.481458202387998</v>
      </c>
      <c r="J4101" s="3">
        <v>21.055939660591001</v>
      </c>
      <c r="K4101" s="3">
        <v>2.3884349465739998</v>
      </c>
      <c r="L4101" s="8">
        <v>2.074167190446</v>
      </c>
    </row>
    <row r="4102" spans="3:12" x14ac:dyDescent="0.2">
      <c r="C4102" s="87"/>
      <c r="D4102" s="84"/>
      <c r="E4102" s="1" t="s">
        <v>41</v>
      </c>
      <c r="F4102" s="2"/>
      <c r="G4102" s="60">
        <v>151</v>
      </c>
      <c r="H4102" s="72" t="str">
        <f t="shared" si="68"/>
        <v xml:space="preserve"> </v>
      </c>
      <c r="I4102" s="11">
        <v>84.105960264901</v>
      </c>
      <c r="J4102" s="3">
        <v>14.569536423841001</v>
      </c>
      <c r="K4102" s="7">
        <v>0</v>
      </c>
      <c r="L4102" s="8">
        <v>1.324503311258</v>
      </c>
    </row>
    <row r="4103" spans="3:12" x14ac:dyDescent="0.2">
      <c r="C4103" s="87"/>
      <c r="D4103" s="84"/>
      <c r="E4103" s="1" t="s">
        <v>42</v>
      </c>
      <c r="F4103" s="2"/>
      <c r="G4103" s="60">
        <v>884</v>
      </c>
      <c r="H4103" s="72" t="str">
        <f t="shared" si="68"/>
        <v xml:space="preserve"> </v>
      </c>
      <c r="I4103" s="11">
        <v>72.058823529411995</v>
      </c>
      <c r="J4103" s="3">
        <v>21.606334841629</v>
      </c>
      <c r="K4103" s="3">
        <v>4.1855203619910002</v>
      </c>
      <c r="L4103" s="8">
        <v>2.1493212669680002</v>
      </c>
    </row>
    <row r="4104" spans="3:12" x14ac:dyDescent="0.2">
      <c r="C4104" s="87"/>
      <c r="D4104" s="84"/>
      <c r="E4104" s="1" t="s">
        <v>43</v>
      </c>
      <c r="F4104" s="2"/>
      <c r="G4104" s="60">
        <v>191</v>
      </c>
      <c r="H4104" s="72" t="str">
        <f t="shared" si="68"/>
        <v xml:space="preserve"> </v>
      </c>
      <c r="I4104" s="11">
        <v>67.539267015706997</v>
      </c>
      <c r="J4104" s="3">
        <v>25.654450261779999</v>
      </c>
      <c r="K4104" s="3">
        <v>4.1884816753929996</v>
      </c>
      <c r="L4104" s="8">
        <v>2.6178010471199999</v>
      </c>
    </row>
    <row r="4105" spans="3:12" x14ac:dyDescent="0.2">
      <c r="C4105" s="87"/>
      <c r="D4105" s="84"/>
      <c r="E4105" s="1" t="s">
        <v>44</v>
      </c>
      <c r="F4105" s="2"/>
      <c r="G4105" s="60">
        <v>239</v>
      </c>
      <c r="H4105" s="72" t="str">
        <f t="shared" si="68"/>
        <v xml:space="preserve"> </v>
      </c>
      <c r="I4105" s="11">
        <v>71.966527196653004</v>
      </c>
      <c r="J4105" s="3">
        <v>21.338912133891</v>
      </c>
      <c r="K4105" s="3">
        <v>3.7656903765690002</v>
      </c>
      <c r="L4105" s="8">
        <v>2.9288702928869998</v>
      </c>
    </row>
    <row r="4106" spans="3:12" x14ac:dyDescent="0.2">
      <c r="C4106" s="87"/>
      <c r="D4106" s="84"/>
      <c r="E4106" s="1" t="s">
        <v>45</v>
      </c>
      <c r="F4106" s="2"/>
      <c r="G4106" s="60">
        <v>58</v>
      </c>
      <c r="H4106" s="72" t="str">
        <f t="shared" si="68"/>
        <v xml:space="preserve"> </v>
      </c>
      <c r="I4106" s="11">
        <v>67.241379310344996</v>
      </c>
      <c r="J4106" s="3">
        <v>25.862068965517</v>
      </c>
      <c r="K4106" s="3">
        <v>1.7241379310339999</v>
      </c>
      <c r="L4106" s="8">
        <v>5.1724137931029999</v>
      </c>
    </row>
    <row r="4107" spans="3:12" x14ac:dyDescent="0.2">
      <c r="C4107" s="87"/>
      <c r="D4107" s="84"/>
      <c r="E4107" s="1" t="s">
        <v>46</v>
      </c>
      <c r="F4107" s="2"/>
      <c r="G4107" s="60">
        <v>32</v>
      </c>
      <c r="H4107" s="72" t="str">
        <f t="shared" si="68"/>
        <v>*</v>
      </c>
      <c r="I4107" s="11">
        <v>56.25</v>
      </c>
      <c r="J4107" s="3">
        <v>21.875</v>
      </c>
      <c r="K4107" s="3">
        <v>21.875</v>
      </c>
      <c r="L4107" s="14">
        <v>0</v>
      </c>
    </row>
    <row r="4108" spans="3:12" x14ac:dyDescent="0.2">
      <c r="C4108" s="87"/>
      <c r="D4108" s="84"/>
      <c r="E4108" s="1" t="s">
        <v>32</v>
      </c>
      <c r="F4108" s="2"/>
      <c r="G4108" s="60">
        <v>50</v>
      </c>
      <c r="H4108" s="72" t="str">
        <f t="shared" si="68"/>
        <v xml:space="preserve"> </v>
      </c>
      <c r="I4108" s="11">
        <v>62</v>
      </c>
      <c r="J4108" s="3">
        <v>26</v>
      </c>
      <c r="K4108" s="3">
        <v>4</v>
      </c>
      <c r="L4108" s="8">
        <v>8</v>
      </c>
    </row>
    <row r="4109" spans="3:12" ht="24" x14ac:dyDescent="0.2">
      <c r="C4109" s="88" t="s">
        <v>47</v>
      </c>
      <c r="D4109" s="83" t="s">
        <v>17</v>
      </c>
      <c r="E4109" s="6" t="s">
        <v>48</v>
      </c>
      <c r="F4109" s="5"/>
      <c r="G4109" s="59">
        <v>93</v>
      </c>
      <c r="H4109" s="71" t="str">
        <f t="shared" si="68"/>
        <v xml:space="preserve"> </v>
      </c>
      <c r="I4109" s="12">
        <v>69.892473118279995</v>
      </c>
      <c r="J4109" s="4">
        <v>26.881720430108</v>
      </c>
      <c r="K4109" s="4">
        <v>2.1505376344089999</v>
      </c>
      <c r="L4109" s="13">
        <v>1.0752688172039999</v>
      </c>
    </row>
    <row r="4110" spans="3:12" ht="24" x14ac:dyDescent="0.2">
      <c r="C4110" s="87"/>
      <c r="D4110" s="84"/>
      <c r="E4110" s="1" t="s">
        <v>49</v>
      </c>
      <c r="F4110" s="2"/>
      <c r="G4110" s="60">
        <v>143</v>
      </c>
      <c r="H4110" s="72" t="str">
        <f t="shared" si="68"/>
        <v xml:space="preserve"> </v>
      </c>
      <c r="I4110" s="11">
        <v>65.734265734266003</v>
      </c>
      <c r="J4110" s="3">
        <v>28.671328671329</v>
      </c>
      <c r="K4110" s="3">
        <v>2.0979020979020002</v>
      </c>
      <c r="L4110" s="8">
        <v>3.4965034965030002</v>
      </c>
    </row>
    <row r="4111" spans="3:12" x14ac:dyDescent="0.2">
      <c r="C4111" s="87"/>
      <c r="D4111" s="84"/>
      <c r="E4111" s="1" t="s">
        <v>50</v>
      </c>
      <c r="F4111" s="2"/>
      <c r="G4111" s="60">
        <v>148</v>
      </c>
      <c r="H4111" s="72" t="str">
        <f t="shared" si="68"/>
        <v xml:space="preserve"> </v>
      </c>
      <c r="I4111" s="11">
        <v>81.756756756756999</v>
      </c>
      <c r="J4111" s="3">
        <v>14.864864864865</v>
      </c>
      <c r="K4111" s="3">
        <v>2.0270270270270001</v>
      </c>
      <c r="L4111" s="8">
        <v>1.351351351351</v>
      </c>
    </row>
    <row r="4112" spans="3:12" x14ac:dyDescent="0.2">
      <c r="C4112" s="87"/>
      <c r="D4112" s="84"/>
      <c r="E4112" s="1" t="s">
        <v>51</v>
      </c>
      <c r="F4112" s="2"/>
      <c r="G4112" s="60">
        <v>198</v>
      </c>
      <c r="H4112" s="72" t="str">
        <f t="shared" si="68"/>
        <v xml:space="preserve"> </v>
      </c>
      <c r="I4112" s="11">
        <v>75.757575757576006</v>
      </c>
      <c r="J4112" s="3">
        <v>21.212121212121001</v>
      </c>
      <c r="K4112" s="3">
        <v>2.0202020202019999</v>
      </c>
      <c r="L4112" s="8">
        <v>1.010101010101</v>
      </c>
    </row>
    <row r="4113" spans="3:12" ht="24" x14ac:dyDescent="0.2">
      <c r="C4113" s="87"/>
      <c r="D4113" s="84"/>
      <c r="E4113" s="1" t="s">
        <v>52</v>
      </c>
      <c r="F4113" s="2"/>
      <c r="G4113" s="60">
        <v>318</v>
      </c>
      <c r="H4113" s="72" t="str">
        <f t="shared" si="68"/>
        <v xml:space="preserve"> </v>
      </c>
      <c r="I4113" s="11">
        <v>75.157232704403</v>
      </c>
      <c r="J4113" s="3">
        <v>21.383647798742</v>
      </c>
      <c r="K4113" s="3">
        <v>1.88679245283</v>
      </c>
      <c r="L4113" s="8">
        <v>1.5723270440249999</v>
      </c>
    </row>
    <row r="4114" spans="3:12" ht="24" x14ac:dyDescent="0.2">
      <c r="C4114" s="87"/>
      <c r="D4114" s="84"/>
      <c r="E4114" s="1" t="s">
        <v>53</v>
      </c>
      <c r="F4114" s="2"/>
      <c r="G4114" s="60">
        <v>900</v>
      </c>
      <c r="H4114" s="72" t="str">
        <f t="shared" si="68"/>
        <v xml:space="preserve"> </v>
      </c>
      <c r="I4114" s="11">
        <v>74.333333333333002</v>
      </c>
      <c r="J4114" s="3">
        <v>22</v>
      </c>
      <c r="K4114" s="3">
        <v>2</v>
      </c>
      <c r="L4114" s="8">
        <v>1.666666666667</v>
      </c>
    </row>
    <row r="4115" spans="3:12" ht="24" x14ac:dyDescent="0.2">
      <c r="C4115" s="87"/>
      <c r="D4115" s="84"/>
      <c r="E4115" s="1" t="s">
        <v>54</v>
      </c>
      <c r="F4115" s="2"/>
      <c r="G4115" s="60">
        <v>1493</v>
      </c>
      <c r="H4115" s="72" t="str">
        <f t="shared" si="68"/>
        <v xml:space="preserve"> </v>
      </c>
      <c r="I4115" s="11">
        <v>68.854655056932003</v>
      </c>
      <c r="J4115" s="3">
        <v>24.246483590086999</v>
      </c>
      <c r="K4115" s="3">
        <v>4.6885465505689998</v>
      </c>
      <c r="L4115" s="8">
        <v>2.2103148024110002</v>
      </c>
    </row>
    <row r="4116" spans="3:12" x14ac:dyDescent="0.2">
      <c r="C4116" s="87"/>
      <c r="D4116" s="84"/>
      <c r="E4116" s="1" t="s">
        <v>32</v>
      </c>
      <c r="F4116" s="2"/>
      <c r="G4116" s="60">
        <v>42</v>
      </c>
      <c r="H4116" s="72" t="str">
        <f t="shared" si="68"/>
        <v>*</v>
      </c>
      <c r="I4116" s="11">
        <v>69.047619047618994</v>
      </c>
      <c r="J4116" s="3">
        <v>16.666666666666998</v>
      </c>
      <c r="K4116" s="3">
        <v>2.3809523809519999</v>
      </c>
      <c r="L4116" s="8">
        <v>11.904761904761999</v>
      </c>
    </row>
    <row r="4117" spans="3:12" ht="24" x14ac:dyDescent="0.2">
      <c r="C4117" s="88" t="s">
        <v>55</v>
      </c>
      <c r="D4117" s="83" t="s">
        <v>17</v>
      </c>
      <c r="E4117" s="6" t="s">
        <v>48</v>
      </c>
      <c r="F4117" s="5"/>
      <c r="G4117" s="59">
        <v>118</v>
      </c>
      <c r="H4117" s="71" t="str">
        <f t="shared" si="68"/>
        <v xml:space="preserve"> </v>
      </c>
      <c r="I4117" s="12">
        <v>63.559322033897999</v>
      </c>
      <c r="J4117" s="4">
        <v>26.271186440678001</v>
      </c>
      <c r="K4117" s="4">
        <v>7.6271186440680001</v>
      </c>
      <c r="L4117" s="13">
        <v>2.542372881356</v>
      </c>
    </row>
    <row r="4118" spans="3:12" ht="24" x14ac:dyDescent="0.2">
      <c r="C4118" s="87"/>
      <c r="D4118" s="84"/>
      <c r="E4118" s="1" t="s">
        <v>49</v>
      </c>
      <c r="F4118" s="2"/>
      <c r="G4118" s="60">
        <v>262</v>
      </c>
      <c r="H4118" s="72" t="str">
        <f t="shared" si="68"/>
        <v xml:space="preserve"> </v>
      </c>
      <c r="I4118" s="11">
        <v>66.030534351144993</v>
      </c>
      <c r="J4118" s="3">
        <v>26.335877862595002</v>
      </c>
      <c r="K4118" s="3">
        <v>5.3435114503819996</v>
      </c>
      <c r="L4118" s="8">
        <v>2.2900763358780001</v>
      </c>
    </row>
    <row r="4119" spans="3:12" x14ac:dyDescent="0.2">
      <c r="C4119" s="87"/>
      <c r="D4119" s="84"/>
      <c r="E4119" s="1" t="s">
        <v>50</v>
      </c>
      <c r="F4119" s="2"/>
      <c r="G4119" s="60">
        <v>486</v>
      </c>
      <c r="H4119" s="72" t="str">
        <f t="shared" si="68"/>
        <v xml:space="preserve"> </v>
      </c>
      <c r="I4119" s="11">
        <v>75.720164609053001</v>
      </c>
      <c r="J4119" s="3">
        <v>20.781893004114998</v>
      </c>
      <c r="K4119" s="3">
        <v>2.4691358024690002</v>
      </c>
      <c r="L4119" s="8">
        <v>1.028806584362</v>
      </c>
    </row>
    <row r="4120" spans="3:12" x14ac:dyDescent="0.2">
      <c r="C4120" s="87"/>
      <c r="D4120" s="84"/>
      <c r="E4120" s="1" t="s">
        <v>51</v>
      </c>
      <c r="F4120" s="2"/>
      <c r="G4120" s="60">
        <v>888</v>
      </c>
      <c r="H4120" s="72" t="str">
        <f t="shared" ref="H4120:H4167" si="69">IF(G4120&lt;49,"*"," ")</f>
        <v xml:space="preserve"> </v>
      </c>
      <c r="I4120" s="11">
        <v>74.211711711711999</v>
      </c>
      <c r="J4120" s="3">
        <v>21.621621621622001</v>
      </c>
      <c r="K4120" s="3">
        <v>2.7027027027030002</v>
      </c>
      <c r="L4120" s="8">
        <v>1.4639639639640001</v>
      </c>
    </row>
    <row r="4121" spans="3:12" ht="24" x14ac:dyDescent="0.2">
      <c r="C4121" s="87"/>
      <c r="D4121" s="84"/>
      <c r="E4121" s="1" t="s">
        <v>52</v>
      </c>
      <c r="F4121" s="2"/>
      <c r="G4121" s="60">
        <v>323</v>
      </c>
      <c r="H4121" s="72" t="str">
        <f t="shared" si="69"/>
        <v xml:space="preserve"> </v>
      </c>
      <c r="I4121" s="11">
        <v>70.588235294117993</v>
      </c>
      <c r="J4121" s="3">
        <v>22.600619195046001</v>
      </c>
      <c r="K4121" s="3">
        <v>3.405572755418</v>
      </c>
      <c r="L4121" s="8">
        <v>3.405572755418</v>
      </c>
    </row>
    <row r="4122" spans="3:12" x14ac:dyDescent="0.2">
      <c r="C4122" s="87"/>
      <c r="D4122" s="84"/>
      <c r="E4122" s="1" t="s">
        <v>56</v>
      </c>
      <c r="F4122" s="2"/>
      <c r="G4122" s="60">
        <v>275</v>
      </c>
      <c r="H4122" s="72" t="str">
        <f t="shared" si="69"/>
        <v xml:space="preserve"> </v>
      </c>
      <c r="I4122" s="11">
        <v>62.545454545455001</v>
      </c>
      <c r="J4122" s="3">
        <v>29.454545454544999</v>
      </c>
      <c r="K4122" s="3">
        <v>4.7272727272730002</v>
      </c>
      <c r="L4122" s="8">
        <v>3.2727272727269998</v>
      </c>
    </row>
    <row r="4123" spans="3:12" x14ac:dyDescent="0.2">
      <c r="C4123" s="87"/>
      <c r="D4123" s="84"/>
      <c r="E4123" s="1" t="s">
        <v>57</v>
      </c>
      <c r="F4123" s="2"/>
      <c r="G4123" s="60">
        <v>32</v>
      </c>
      <c r="H4123" s="72" t="str">
        <f t="shared" si="69"/>
        <v>*</v>
      </c>
      <c r="I4123" s="11">
        <v>50</v>
      </c>
      <c r="J4123" s="3">
        <v>34.375</v>
      </c>
      <c r="K4123" s="3">
        <v>9.375</v>
      </c>
      <c r="L4123" s="8">
        <v>6.25</v>
      </c>
    </row>
    <row r="4124" spans="3:12" x14ac:dyDescent="0.2">
      <c r="C4124" s="87"/>
      <c r="D4124" s="84"/>
      <c r="E4124" s="1" t="s">
        <v>32</v>
      </c>
      <c r="F4124" s="2"/>
      <c r="G4124" s="60">
        <v>51</v>
      </c>
      <c r="H4124" s="72" t="str">
        <f t="shared" si="69"/>
        <v xml:space="preserve"> </v>
      </c>
      <c r="I4124" s="11">
        <v>68.627450980391998</v>
      </c>
      <c r="J4124" s="3">
        <v>17.647058823529001</v>
      </c>
      <c r="K4124" s="3">
        <v>5.8823529411760003</v>
      </c>
      <c r="L4124" s="8">
        <v>7.8431372549020004</v>
      </c>
    </row>
    <row r="4125" spans="3:12" x14ac:dyDescent="0.2">
      <c r="C4125" s="88" t="s">
        <v>58</v>
      </c>
      <c r="D4125" s="83" t="s">
        <v>17</v>
      </c>
      <c r="E4125" s="6" t="s">
        <v>59</v>
      </c>
      <c r="F4125" s="5"/>
      <c r="G4125" s="59">
        <v>1814</v>
      </c>
      <c r="H4125" s="71" t="str">
        <f t="shared" si="69"/>
        <v xml:space="preserve"> </v>
      </c>
      <c r="I4125" s="12">
        <v>71.278941565601002</v>
      </c>
      <c r="J4125" s="4">
        <v>23.208379272325999</v>
      </c>
      <c r="K4125" s="4">
        <v>3.2524807056229998</v>
      </c>
      <c r="L4125" s="13">
        <v>2.2601984564499999</v>
      </c>
    </row>
    <row r="4126" spans="3:12" ht="24" x14ac:dyDescent="0.2">
      <c r="C4126" s="87"/>
      <c r="D4126" s="84"/>
      <c r="E4126" s="1" t="s">
        <v>60</v>
      </c>
      <c r="F4126" s="2"/>
      <c r="G4126" s="60">
        <v>307</v>
      </c>
      <c r="H4126" s="72" t="str">
        <f t="shared" si="69"/>
        <v xml:space="preserve"> </v>
      </c>
      <c r="I4126" s="11">
        <v>76.872964169381007</v>
      </c>
      <c r="J4126" s="3">
        <v>19.869706840391</v>
      </c>
      <c r="K4126" s="3">
        <v>1.302931596091</v>
      </c>
      <c r="L4126" s="8">
        <v>1.9543973941370001</v>
      </c>
    </row>
    <row r="4127" spans="3:12" x14ac:dyDescent="0.2">
      <c r="C4127" s="87"/>
      <c r="D4127" s="84"/>
      <c r="E4127" s="1" t="s">
        <v>61</v>
      </c>
      <c r="F4127" s="2"/>
      <c r="G4127" s="60">
        <v>49</v>
      </c>
      <c r="H4127" s="72" t="s">
        <v>678</v>
      </c>
      <c r="I4127" s="11">
        <v>65.306122448980005</v>
      </c>
      <c r="J4127" s="3">
        <v>30.612244897958998</v>
      </c>
      <c r="K4127" s="3">
        <v>2.040816326531</v>
      </c>
      <c r="L4127" s="8">
        <v>2.040816326531</v>
      </c>
    </row>
    <row r="4128" spans="3:12" ht="36" x14ac:dyDescent="0.2">
      <c r="C4128" s="87"/>
      <c r="D4128" s="84"/>
      <c r="E4128" s="1" t="s">
        <v>62</v>
      </c>
      <c r="F4128" s="2"/>
      <c r="G4128" s="60">
        <v>211</v>
      </c>
      <c r="H4128" s="72" t="str">
        <f t="shared" si="69"/>
        <v xml:space="preserve"> </v>
      </c>
      <c r="I4128" s="11">
        <v>64.928909952607</v>
      </c>
      <c r="J4128" s="3">
        <v>26.54028436019</v>
      </c>
      <c r="K4128" s="3">
        <v>7.1090047393360001</v>
      </c>
      <c r="L4128" s="8">
        <v>1.421800947867</v>
      </c>
    </row>
    <row r="4129" spans="3:12" ht="24" x14ac:dyDescent="0.2">
      <c r="C4129" s="87"/>
      <c r="D4129" s="84"/>
      <c r="E4129" s="1" t="s">
        <v>63</v>
      </c>
      <c r="F4129" s="2"/>
      <c r="G4129" s="60">
        <v>8</v>
      </c>
      <c r="H4129" s="72" t="str">
        <f t="shared" si="69"/>
        <v>*</v>
      </c>
      <c r="I4129" s="11">
        <v>87.5</v>
      </c>
      <c r="J4129" s="7">
        <v>0</v>
      </c>
      <c r="K4129" s="3">
        <v>12.5</v>
      </c>
      <c r="L4129" s="14">
        <v>0</v>
      </c>
    </row>
    <row r="4130" spans="3:12" x14ac:dyDescent="0.2">
      <c r="C4130" s="87"/>
      <c r="D4130" s="84"/>
      <c r="E4130" s="1" t="s">
        <v>64</v>
      </c>
      <c r="F4130" s="2"/>
      <c r="G4130" s="60">
        <v>24</v>
      </c>
      <c r="H4130" s="72" t="str">
        <f t="shared" si="69"/>
        <v>*</v>
      </c>
      <c r="I4130" s="11">
        <v>41.666666666666998</v>
      </c>
      <c r="J4130" s="3">
        <v>33.333333333333002</v>
      </c>
      <c r="K4130" s="3">
        <v>25</v>
      </c>
      <c r="L4130" s="14">
        <v>0</v>
      </c>
    </row>
    <row r="4131" spans="3:12" x14ac:dyDescent="0.2">
      <c r="C4131" s="87"/>
      <c r="D4131" s="84"/>
      <c r="E4131" s="1" t="s">
        <v>46</v>
      </c>
      <c r="F4131" s="2"/>
      <c r="G4131" s="60">
        <v>17</v>
      </c>
      <c r="H4131" s="72" t="str">
        <f t="shared" si="69"/>
        <v>*</v>
      </c>
      <c r="I4131" s="11">
        <v>52.941176470587997</v>
      </c>
      <c r="J4131" s="3">
        <v>29.411764705882</v>
      </c>
      <c r="K4131" s="3">
        <v>17.647058823529001</v>
      </c>
      <c r="L4131" s="14">
        <v>0</v>
      </c>
    </row>
    <row r="4132" spans="3:12" x14ac:dyDescent="0.2">
      <c r="C4132" s="87"/>
      <c r="D4132" s="84"/>
      <c r="E4132" s="1" t="s">
        <v>32</v>
      </c>
      <c r="F4132" s="2"/>
      <c r="G4132" s="60">
        <v>5</v>
      </c>
      <c r="H4132" s="72" t="str">
        <f t="shared" si="69"/>
        <v>*</v>
      </c>
      <c r="I4132" s="11">
        <v>40</v>
      </c>
      <c r="J4132" s="3">
        <v>20</v>
      </c>
      <c r="K4132" s="7">
        <v>0</v>
      </c>
      <c r="L4132" s="8">
        <v>40</v>
      </c>
    </row>
    <row r="4133" spans="3:12" x14ac:dyDescent="0.2">
      <c r="C4133" s="87"/>
      <c r="D4133" s="84"/>
      <c r="E4133" s="1" t="s">
        <v>65</v>
      </c>
      <c r="F4133" s="2"/>
      <c r="G4133" s="60">
        <v>2121</v>
      </c>
      <c r="H4133" s="72" t="str">
        <f t="shared" si="69"/>
        <v xml:space="preserve"> </v>
      </c>
      <c r="I4133" s="11">
        <v>72.088637435172004</v>
      </c>
      <c r="J4133" s="3">
        <v>22.725129655823</v>
      </c>
      <c r="K4133" s="3">
        <v>2.970297029703</v>
      </c>
      <c r="L4133" s="8">
        <v>2.2159358793020001</v>
      </c>
    </row>
    <row r="4134" spans="3:12" x14ac:dyDescent="0.2">
      <c r="C4134" s="87"/>
      <c r="D4134" s="84"/>
      <c r="E4134" s="1" t="s">
        <v>66</v>
      </c>
      <c r="F4134" s="2"/>
      <c r="G4134" s="60">
        <v>260</v>
      </c>
      <c r="H4134" s="72" t="str">
        <f t="shared" si="69"/>
        <v xml:space="preserve"> </v>
      </c>
      <c r="I4134" s="11">
        <v>65</v>
      </c>
      <c r="J4134" s="3">
        <v>27.307692307692001</v>
      </c>
      <c r="K4134" s="3">
        <v>6.1538461538459996</v>
      </c>
      <c r="L4134" s="8">
        <v>1.538461538462</v>
      </c>
    </row>
    <row r="4135" spans="3:12" ht="24" x14ac:dyDescent="0.2">
      <c r="C4135" s="88" t="s">
        <v>67</v>
      </c>
      <c r="D4135" s="83" t="s">
        <v>17</v>
      </c>
      <c r="E4135" s="6" t="s">
        <v>68</v>
      </c>
      <c r="F4135" s="5"/>
      <c r="G4135" s="59">
        <v>303</v>
      </c>
      <c r="H4135" s="71" t="str">
        <f t="shared" si="69"/>
        <v xml:space="preserve"> </v>
      </c>
      <c r="I4135" s="12">
        <v>73.927392739273998</v>
      </c>
      <c r="J4135" s="4">
        <v>20.132013201319999</v>
      </c>
      <c r="K4135" s="4">
        <v>3.3003300330030001</v>
      </c>
      <c r="L4135" s="13">
        <v>2.640264026403</v>
      </c>
    </row>
    <row r="4136" spans="3:12" ht="36" x14ac:dyDescent="0.2">
      <c r="C4136" s="87"/>
      <c r="D4136" s="84"/>
      <c r="E4136" s="1" t="s">
        <v>69</v>
      </c>
      <c r="F4136" s="2"/>
      <c r="G4136" s="60">
        <v>1347</v>
      </c>
      <c r="H4136" s="72" t="str">
        <f t="shared" si="69"/>
        <v xml:space="preserve"> </v>
      </c>
      <c r="I4136" s="11">
        <v>74.016332590942994</v>
      </c>
      <c r="J4136" s="3">
        <v>21.009651076466</v>
      </c>
      <c r="K4136" s="3">
        <v>3.1922791388270002</v>
      </c>
      <c r="L4136" s="8">
        <v>1.7817371937640001</v>
      </c>
    </row>
    <row r="4137" spans="3:12" ht="24" x14ac:dyDescent="0.2">
      <c r="C4137" s="87"/>
      <c r="D4137" s="84"/>
      <c r="E4137" s="1" t="s">
        <v>70</v>
      </c>
      <c r="F4137" s="2"/>
      <c r="G4137" s="60">
        <v>596</v>
      </c>
      <c r="H4137" s="72" t="str">
        <f t="shared" si="69"/>
        <v xml:space="preserve"> </v>
      </c>
      <c r="I4137" s="11">
        <v>66.610738255033993</v>
      </c>
      <c r="J4137" s="3">
        <v>27.852348993288999</v>
      </c>
      <c r="K4137" s="3">
        <v>3.5234899328860001</v>
      </c>
      <c r="L4137" s="8">
        <v>2.0134228187919998</v>
      </c>
    </row>
    <row r="4138" spans="3:12" ht="24" x14ac:dyDescent="0.2">
      <c r="C4138" s="87"/>
      <c r="D4138" s="84"/>
      <c r="E4138" s="1" t="s">
        <v>71</v>
      </c>
      <c r="F4138" s="2"/>
      <c r="G4138" s="60">
        <v>181</v>
      </c>
      <c r="H4138" s="72" t="str">
        <f t="shared" si="69"/>
        <v xml:space="preserve"> </v>
      </c>
      <c r="I4138" s="11">
        <v>58.011049723756997</v>
      </c>
      <c r="J4138" s="3">
        <v>30.939226519337002</v>
      </c>
      <c r="K4138" s="3">
        <v>7.7348066298339999</v>
      </c>
      <c r="L4138" s="8">
        <v>3.3149171270719999</v>
      </c>
    </row>
    <row r="4139" spans="3:12" x14ac:dyDescent="0.2">
      <c r="C4139" s="87"/>
      <c r="D4139" s="84"/>
      <c r="E4139" s="1" t="s">
        <v>32</v>
      </c>
      <c r="F4139" s="2"/>
      <c r="G4139" s="60">
        <v>8</v>
      </c>
      <c r="H4139" s="72" t="str">
        <f t="shared" si="69"/>
        <v>*</v>
      </c>
      <c r="I4139" s="11">
        <v>37.5</v>
      </c>
      <c r="J4139" s="3">
        <v>12.5</v>
      </c>
      <c r="K4139" s="3">
        <v>12.5</v>
      </c>
      <c r="L4139" s="8">
        <v>37.5</v>
      </c>
    </row>
    <row r="4140" spans="3:12" ht="24" x14ac:dyDescent="0.2">
      <c r="C4140" s="88" t="s">
        <v>72</v>
      </c>
      <c r="D4140" s="83" t="s">
        <v>17</v>
      </c>
      <c r="E4140" s="6" t="s">
        <v>73</v>
      </c>
      <c r="F4140" s="5"/>
      <c r="G4140" s="59">
        <v>52</v>
      </c>
      <c r="H4140" s="71" t="str">
        <f t="shared" si="69"/>
        <v xml:space="preserve"> </v>
      </c>
      <c r="I4140" s="12">
        <v>51.923076923076998</v>
      </c>
      <c r="J4140" s="4">
        <v>34.615384615384997</v>
      </c>
      <c r="K4140" s="4">
        <v>5.7692307692310001</v>
      </c>
      <c r="L4140" s="13">
        <v>7.6923076923079998</v>
      </c>
    </row>
    <row r="4141" spans="3:12" ht="36" x14ac:dyDescent="0.2">
      <c r="C4141" s="87"/>
      <c r="D4141" s="84"/>
      <c r="E4141" s="1" t="s">
        <v>74</v>
      </c>
      <c r="F4141" s="2"/>
      <c r="G4141" s="60">
        <v>186</v>
      </c>
      <c r="H4141" s="72" t="str">
        <f t="shared" si="69"/>
        <v xml:space="preserve"> </v>
      </c>
      <c r="I4141" s="11">
        <v>56.989247311828002</v>
      </c>
      <c r="J4141" s="3">
        <v>29.032258064516</v>
      </c>
      <c r="K4141" s="3">
        <v>11.827956989246999</v>
      </c>
      <c r="L4141" s="8">
        <v>2.1505376344089999</v>
      </c>
    </row>
    <row r="4142" spans="3:12" ht="36" x14ac:dyDescent="0.2">
      <c r="C4142" s="87"/>
      <c r="D4142" s="84"/>
      <c r="E4142" s="1" t="s">
        <v>75</v>
      </c>
      <c r="F4142" s="2"/>
      <c r="G4142" s="60">
        <v>336</v>
      </c>
      <c r="H4142" s="72" t="str">
        <f t="shared" si="69"/>
        <v xml:space="preserve"> </v>
      </c>
      <c r="I4142" s="11">
        <v>61.011904761905001</v>
      </c>
      <c r="J4142" s="3">
        <v>31.25</v>
      </c>
      <c r="K4142" s="3">
        <v>4.4642857142860004</v>
      </c>
      <c r="L4142" s="8">
        <v>3.2738095238099998</v>
      </c>
    </row>
    <row r="4143" spans="3:12" ht="36" x14ac:dyDescent="0.2">
      <c r="C4143" s="87"/>
      <c r="D4143" s="84"/>
      <c r="E4143" s="1" t="s">
        <v>76</v>
      </c>
      <c r="F4143" s="2"/>
      <c r="G4143" s="60">
        <v>411</v>
      </c>
      <c r="H4143" s="72" t="str">
        <f t="shared" si="69"/>
        <v xml:space="preserve"> </v>
      </c>
      <c r="I4143" s="11">
        <v>66.666666666666998</v>
      </c>
      <c r="J4143" s="3">
        <v>26.034063260341</v>
      </c>
      <c r="K4143" s="3">
        <v>5.1094890510950002</v>
      </c>
      <c r="L4143" s="8">
        <v>2.1897810218979998</v>
      </c>
    </row>
    <row r="4144" spans="3:12" ht="36" x14ac:dyDescent="0.2">
      <c r="C4144" s="87"/>
      <c r="D4144" s="84"/>
      <c r="E4144" s="1" t="s">
        <v>77</v>
      </c>
      <c r="F4144" s="2"/>
      <c r="G4144" s="60">
        <v>425</v>
      </c>
      <c r="H4144" s="72" t="str">
        <f t="shared" si="69"/>
        <v xml:space="preserve"> </v>
      </c>
      <c r="I4144" s="11">
        <v>73.176470588235006</v>
      </c>
      <c r="J4144" s="3">
        <v>24.235294117647001</v>
      </c>
      <c r="K4144" s="3">
        <v>1.411764705882</v>
      </c>
      <c r="L4144" s="8">
        <v>1.1764705882349999</v>
      </c>
    </row>
    <row r="4145" spans="3:12" ht="36" x14ac:dyDescent="0.2">
      <c r="C4145" s="87"/>
      <c r="D4145" s="84"/>
      <c r="E4145" s="1" t="s">
        <v>78</v>
      </c>
      <c r="F4145" s="2"/>
      <c r="G4145" s="60">
        <v>328</v>
      </c>
      <c r="H4145" s="72" t="str">
        <f t="shared" si="69"/>
        <v xml:space="preserve"> </v>
      </c>
      <c r="I4145" s="11">
        <v>78.658536585365994</v>
      </c>
      <c r="J4145" s="3">
        <v>15.853658536585</v>
      </c>
      <c r="K4145" s="3">
        <v>3.0487804878050002</v>
      </c>
      <c r="L4145" s="8">
        <v>2.4390243902440001</v>
      </c>
    </row>
    <row r="4146" spans="3:12" ht="36" x14ac:dyDescent="0.2">
      <c r="C4146" s="87"/>
      <c r="D4146" s="84"/>
      <c r="E4146" s="1" t="s">
        <v>79</v>
      </c>
      <c r="F4146" s="2"/>
      <c r="G4146" s="60">
        <v>294</v>
      </c>
      <c r="H4146" s="72" t="str">
        <f t="shared" si="69"/>
        <v xml:space="preserve"> </v>
      </c>
      <c r="I4146" s="11">
        <v>79.931972789116003</v>
      </c>
      <c r="J4146" s="3">
        <v>19.387755102041002</v>
      </c>
      <c r="K4146" s="3">
        <v>0.34013605442200001</v>
      </c>
      <c r="L4146" s="8">
        <v>0.34013605442200001</v>
      </c>
    </row>
    <row r="4147" spans="3:12" ht="36" x14ac:dyDescent="0.2">
      <c r="C4147" s="87"/>
      <c r="D4147" s="84"/>
      <c r="E4147" s="1" t="s">
        <v>80</v>
      </c>
      <c r="F4147" s="2"/>
      <c r="G4147" s="60">
        <v>194</v>
      </c>
      <c r="H4147" s="72" t="str">
        <f t="shared" si="69"/>
        <v xml:space="preserve"> </v>
      </c>
      <c r="I4147" s="11">
        <v>77.319587628866003</v>
      </c>
      <c r="J4147" s="3">
        <v>19.072164948453999</v>
      </c>
      <c r="K4147" s="3">
        <v>2.5773195876289998</v>
      </c>
      <c r="L4147" s="8">
        <v>1.0309278350519999</v>
      </c>
    </row>
    <row r="4148" spans="3:12" ht="36" x14ac:dyDescent="0.2">
      <c r="C4148" s="87"/>
      <c r="D4148" s="84"/>
      <c r="E4148" s="1" t="s">
        <v>81</v>
      </c>
      <c r="F4148" s="2"/>
      <c r="G4148" s="60">
        <v>50</v>
      </c>
      <c r="H4148" s="72" t="str">
        <f t="shared" si="69"/>
        <v xml:space="preserve"> </v>
      </c>
      <c r="I4148" s="11">
        <v>84</v>
      </c>
      <c r="J4148" s="3">
        <v>12</v>
      </c>
      <c r="K4148" s="3">
        <v>2</v>
      </c>
      <c r="L4148" s="8">
        <v>2</v>
      </c>
    </row>
    <row r="4149" spans="3:12" ht="24" x14ac:dyDescent="0.2">
      <c r="C4149" s="87"/>
      <c r="D4149" s="84"/>
      <c r="E4149" s="1" t="s">
        <v>82</v>
      </c>
      <c r="F4149" s="2"/>
      <c r="G4149" s="60">
        <v>48</v>
      </c>
      <c r="H4149" s="72" t="str">
        <f t="shared" si="69"/>
        <v>*</v>
      </c>
      <c r="I4149" s="11">
        <v>89.583333333333002</v>
      </c>
      <c r="J4149" s="3">
        <v>4.166666666667</v>
      </c>
      <c r="K4149" s="3">
        <v>2.083333333333</v>
      </c>
      <c r="L4149" s="8">
        <v>4.166666666667</v>
      </c>
    </row>
    <row r="4150" spans="3:12" x14ac:dyDescent="0.2">
      <c r="C4150" s="87"/>
      <c r="D4150" s="84"/>
      <c r="E4150" s="1" t="s">
        <v>83</v>
      </c>
      <c r="F4150" s="2"/>
      <c r="G4150" s="60">
        <v>46</v>
      </c>
      <c r="H4150" s="72" t="str">
        <f t="shared" si="69"/>
        <v>*</v>
      </c>
      <c r="I4150" s="11">
        <v>65.217391304347998</v>
      </c>
      <c r="J4150" s="3">
        <v>28.260869565217</v>
      </c>
      <c r="K4150" s="3">
        <v>6.5217391304349999</v>
      </c>
      <c r="L4150" s="14">
        <v>0</v>
      </c>
    </row>
    <row r="4151" spans="3:12" x14ac:dyDescent="0.2">
      <c r="C4151" s="87"/>
      <c r="D4151" s="84"/>
      <c r="E4151" s="1" t="s">
        <v>32</v>
      </c>
      <c r="F4151" s="2"/>
      <c r="G4151" s="60">
        <v>65</v>
      </c>
      <c r="H4151" s="72" t="str">
        <f t="shared" si="69"/>
        <v xml:space="preserve"> </v>
      </c>
      <c r="I4151" s="11">
        <v>69.230769230768999</v>
      </c>
      <c r="J4151" s="3">
        <v>20</v>
      </c>
      <c r="K4151" s="3">
        <v>1.538461538462</v>
      </c>
      <c r="L4151" s="8">
        <v>9.2307692307690008</v>
      </c>
    </row>
    <row r="4152" spans="3:12" x14ac:dyDescent="0.2">
      <c r="C4152" s="88" t="s">
        <v>84</v>
      </c>
      <c r="D4152" s="83" t="s">
        <v>17</v>
      </c>
      <c r="E4152" s="6" t="s">
        <v>85</v>
      </c>
      <c r="F4152" s="5"/>
      <c r="G4152" s="59">
        <v>315</v>
      </c>
      <c r="H4152" s="71" t="str">
        <f t="shared" si="69"/>
        <v xml:space="preserve"> </v>
      </c>
      <c r="I4152" s="12">
        <v>84.761904761905001</v>
      </c>
      <c r="J4152" s="4">
        <v>11.746031746031999</v>
      </c>
      <c r="K4152" s="4">
        <v>1.9047619047619999</v>
      </c>
      <c r="L4152" s="13">
        <v>1.587301587302</v>
      </c>
    </row>
    <row r="4153" spans="3:12" x14ac:dyDescent="0.2">
      <c r="C4153" s="87"/>
      <c r="D4153" s="84"/>
      <c r="E4153" s="1" t="s">
        <v>86</v>
      </c>
      <c r="F4153" s="2"/>
      <c r="G4153" s="60">
        <v>493</v>
      </c>
      <c r="H4153" s="72" t="str">
        <f t="shared" si="69"/>
        <v xml:space="preserve"> </v>
      </c>
      <c r="I4153" s="11">
        <v>77.484787018256</v>
      </c>
      <c r="J4153" s="3">
        <v>18.661257606490999</v>
      </c>
      <c r="K4153" s="3">
        <v>1.6227180527380001</v>
      </c>
      <c r="L4153" s="8">
        <v>2.2312373225150002</v>
      </c>
    </row>
    <row r="4154" spans="3:12" x14ac:dyDescent="0.2">
      <c r="C4154" s="87"/>
      <c r="D4154" s="84"/>
      <c r="E4154" s="1" t="s">
        <v>87</v>
      </c>
      <c r="F4154" s="2"/>
      <c r="G4154" s="60">
        <v>981</v>
      </c>
      <c r="H4154" s="72" t="str">
        <f t="shared" si="69"/>
        <v xml:space="preserve"> </v>
      </c>
      <c r="I4154" s="11">
        <v>71.151885830785005</v>
      </c>
      <c r="J4154" s="3">
        <v>24.872579001019002</v>
      </c>
      <c r="K4154" s="3">
        <v>1.529051987768</v>
      </c>
      <c r="L4154" s="8">
        <v>2.4464831804279998</v>
      </c>
    </row>
    <row r="4155" spans="3:12" x14ac:dyDescent="0.2">
      <c r="C4155" s="87"/>
      <c r="D4155" s="84"/>
      <c r="E4155" s="1" t="s">
        <v>88</v>
      </c>
      <c r="F4155" s="2"/>
      <c r="G4155" s="60">
        <v>525</v>
      </c>
      <c r="H4155" s="72" t="str">
        <f t="shared" si="69"/>
        <v xml:space="preserve"> </v>
      </c>
      <c r="I4155" s="11">
        <v>62.095238095238003</v>
      </c>
      <c r="J4155" s="3">
        <v>29.714285714286</v>
      </c>
      <c r="K4155" s="3">
        <v>6.4761904761900002</v>
      </c>
      <c r="L4155" s="8">
        <v>1.714285714286</v>
      </c>
    </row>
    <row r="4156" spans="3:12" x14ac:dyDescent="0.2">
      <c r="C4156" s="87"/>
      <c r="D4156" s="84"/>
      <c r="E4156" s="1" t="s">
        <v>89</v>
      </c>
      <c r="F4156" s="2"/>
      <c r="G4156" s="60">
        <v>113</v>
      </c>
      <c r="H4156" s="72" t="str">
        <f t="shared" si="69"/>
        <v xml:space="preserve"> </v>
      </c>
      <c r="I4156" s="11">
        <v>41.592920353982002</v>
      </c>
      <c r="J4156" s="3">
        <v>31.858407079646</v>
      </c>
      <c r="K4156" s="3">
        <v>23.008849557522002</v>
      </c>
      <c r="L4156" s="8">
        <v>3.53982300885</v>
      </c>
    </row>
    <row r="4157" spans="3:12" x14ac:dyDescent="0.2">
      <c r="C4157" s="87"/>
      <c r="D4157" s="84"/>
      <c r="E4157" s="1" t="s">
        <v>32</v>
      </c>
      <c r="F4157" s="2"/>
      <c r="G4157" s="60">
        <v>8</v>
      </c>
      <c r="H4157" s="72" t="str">
        <f t="shared" si="69"/>
        <v>*</v>
      </c>
      <c r="I4157" s="11">
        <v>75</v>
      </c>
      <c r="J4157" s="3">
        <v>25</v>
      </c>
      <c r="K4157" s="7">
        <v>0</v>
      </c>
      <c r="L4157" s="14">
        <v>0</v>
      </c>
    </row>
    <row r="4158" spans="3:12" ht="24" x14ac:dyDescent="0.2">
      <c r="C4158" s="88" t="s">
        <v>90</v>
      </c>
      <c r="D4158" s="83" t="s">
        <v>17</v>
      </c>
      <c r="E4158" s="6" t="s">
        <v>91</v>
      </c>
      <c r="F4158" s="5"/>
      <c r="G4158" s="59">
        <v>608</v>
      </c>
      <c r="H4158" s="71" t="str">
        <f t="shared" si="69"/>
        <v xml:space="preserve"> </v>
      </c>
      <c r="I4158" s="12">
        <v>71.217105263158004</v>
      </c>
      <c r="J4158" s="4">
        <v>23.355263157894999</v>
      </c>
      <c r="K4158" s="4">
        <v>3.125</v>
      </c>
      <c r="L4158" s="13">
        <v>2.302631578947</v>
      </c>
    </row>
    <row r="4159" spans="3:12" ht="24" x14ac:dyDescent="0.2">
      <c r="C4159" s="87"/>
      <c r="D4159" s="84"/>
      <c r="E4159" s="1" t="s">
        <v>92</v>
      </c>
      <c r="F4159" s="2"/>
      <c r="G4159" s="60">
        <v>1036</v>
      </c>
      <c r="H4159" s="72" t="str">
        <f t="shared" si="69"/>
        <v xml:space="preserve"> </v>
      </c>
      <c r="I4159" s="11">
        <v>71.621621621621998</v>
      </c>
      <c r="J4159" s="3">
        <v>22.683397683397999</v>
      </c>
      <c r="K4159" s="3">
        <v>3.281853281853</v>
      </c>
      <c r="L4159" s="8">
        <v>2.413127413127</v>
      </c>
    </row>
    <row r="4160" spans="3:12" ht="24" x14ac:dyDescent="0.2">
      <c r="C4160" s="87"/>
      <c r="D4160" s="84"/>
      <c r="E4160" s="1" t="s">
        <v>93</v>
      </c>
      <c r="F4160" s="2"/>
      <c r="G4160" s="60">
        <v>567</v>
      </c>
      <c r="H4160" s="72" t="str">
        <f t="shared" si="69"/>
        <v xml:space="preserve"> </v>
      </c>
      <c r="I4160" s="11">
        <v>70.546737213404</v>
      </c>
      <c r="J4160" s="3">
        <v>22.927689594356</v>
      </c>
      <c r="K4160" s="3">
        <v>4.5855379188710002</v>
      </c>
      <c r="L4160" s="8">
        <v>1.9400352733690001</v>
      </c>
    </row>
    <row r="4161" spans="2:13" x14ac:dyDescent="0.2">
      <c r="C4161" s="87"/>
      <c r="D4161" s="84"/>
      <c r="E4161" s="1" t="s">
        <v>94</v>
      </c>
      <c r="F4161" s="2"/>
      <c r="G4161" s="60">
        <v>224</v>
      </c>
      <c r="H4161" s="72" t="str">
        <f t="shared" si="69"/>
        <v xml:space="preserve"> </v>
      </c>
      <c r="I4161" s="11">
        <v>67.410714285713993</v>
      </c>
      <c r="J4161" s="3">
        <v>26.785714285714</v>
      </c>
      <c r="K4161" s="3">
        <v>4.4642857142860004</v>
      </c>
      <c r="L4161" s="8">
        <v>1.339285714286</v>
      </c>
    </row>
    <row r="4162" spans="2:13" x14ac:dyDescent="0.2">
      <c r="C4162" s="88" t="s">
        <v>95</v>
      </c>
      <c r="D4162" s="83" t="s">
        <v>17</v>
      </c>
      <c r="E4162" s="6" t="s">
        <v>96</v>
      </c>
      <c r="F4162" s="5"/>
      <c r="G4162" s="59">
        <v>308</v>
      </c>
      <c r="H4162" s="71" t="str">
        <f t="shared" si="69"/>
        <v xml:space="preserve"> </v>
      </c>
      <c r="I4162" s="12">
        <v>65.259740259739999</v>
      </c>
      <c r="J4162" s="4">
        <v>26.948051948052001</v>
      </c>
      <c r="K4162" s="4">
        <v>5.1948051948050002</v>
      </c>
      <c r="L4162" s="13">
        <v>2.5974025974030002</v>
      </c>
    </row>
    <row r="4163" spans="2:13" x14ac:dyDescent="0.2">
      <c r="C4163" s="89"/>
      <c r="D4163" s="84"/>
      <c r="E4163" s="1" t="s">
        <v>97</v>
      </c>
      <c r="F4163" s="2"/>
      <c r="G4163" s="60">
        <v>728</v>
      </c>
      <c r="H4163" s="72" t="str">
        <f t="shared" si="69"/>
        <v xml:space="preserve"> </v>
      </c>
      <c r="I4163" s="11">
        <v>74.862637362637003</v>
      </c>
      <c r="J4163" s="3">
        <v>19.505494505495001</v>
      </c>
      <c r="K4163" s="3">
        <v>3.434065934066</v>
      </c>
      <c r="L4163" s="8">
        <v>2.1978021978019999</v>
      </c>
    </row>
    <row r="4164" spans="2:13" ht="24" x14ac:dyDescent="0.2">
      <c r="C4164" s="89"/>
      <c r="D4164" s="84"/>
      <c r="E4164" s="1" t="s">
        <v>98</v>
      </c>
      <c r="F4164" s="2"/>
      <c r="G4164" s="60">
        <v>474</v>
      </c>
      <c r="H4164" s="72" t="str">
        <f t="shared" si="69"/>
        <v xml:space="preserve"> </v>
      </c>
      <c r="I4164" s="11">
        <v>73.206751054852006</v>
      </c>
      <c r="J4164" s="3">
        <v>21.097046413501999</v>
      </c>
      <c r="K4164" s="3">
        <v>4.4303797468350004</v>
      </c>
      <c r="L4164" s="8">
        <v>1.2658227848100001</v>
      </c>
    </row>
    <row r="4165" spans="2:13" x14ac:dyDescent="0.2">
      <c r="C4165" s="89"/>
      <c r="D4165" s="84"/>
      <c r="E4165" s="1" t="s">
        <v>99</v>
      </c>
      <c r="F4165" s="2"/>
      <c r="G4165" s="60">
        <v>402</v>
      </c>
      <c r="H4165" s="72" t="str">
        <f t="shared" si="69"/>
        <v xml:space="preserve"> </v>
      </c>
      <c r="I4165" s="11">
        <v>66.666666666666998</v>
      </c>
      <c r="J4165" s="3">
        <v>28.109452736318001</v>
      </c>
      <c r="K4165" s="3">
        <v>2.4875621890550002</v>
      </c>
      <c r="L4165" s="8">
        <v>2.7363184079599998</v>
      </c>
    </row>
    <row r="4166" spans="2:13" x14ac:dyDescent="0.2">
      <c r="C4166" s="89"/>
      <c r="D4166" s="84"/>
      <c r="E4166" s="1" t="s">
        <v>100</v>
      </c>
      <c r="F4166" s="2"/>
      <c r="G4166" s="60">
        <v>231</v>
      </c>
      <c r="H4166" s="72" t="str">
        <f t="shared" si="69"/>
        <v xml:space="preserve"> </v>
      </c>
      <c r="I4166" s="11">
        <v>70.562770562770993</v>
      </c>
      <c r="J4166" s="3">
        <v>24.242424242424001</v>
      </c>
      <c r="K4166" s="3">
        <v>4.3290043290040003</v>
      </c>
      <c r="L4166" s="8">
        <v>0.86580086580100002</v>
      </c>
    </row>
    <row r="4167" spans="2:13" x14ac:dyDescent="0.2">
      <c r="C4167" s="90"/>
      <c r="D4167" s="85"/>
      <c r="E4167" s="29" t="s">
        <v>101</v>
      </c>
      <c r="F4167" s="28"/>
      <c r="G4167" s="61">
        <v>292</v>
      </c>
      <c r="H4167" s="73" t="str">
        <f t="shared" si="69"/>
        <v xml:space="preserve"> </v>
      </c>
      <c r="I4167" s="35">
        <v>69.178082191781002</v>
      </c>
      <c r="J4167" s="16">
        <v>25</v>
      </c>
      <c r="K4167" s="16">
        <v>2.397260273973</v>
      </c>
      <c r="L4167" s="36">
        <v>3.4246575342469998</v>
      </c>
    </row>
    <row r="4168" spans="2:13" x14ac:dyDescent="0.2">
      <c r="G4168" s="62"/>
      <c r="H4168" s="74"/>
    </row>
    <row r="4169" spans="2:13" x14ac:dyDescent="0.2">
      <c r="B4169" s="25" t="str">
        <f xml:space="preserve"> HYPERLINK("#'目次'!B42", "[36]")</f>
        <v>[36]</v>
      </c>
      <c r="C4169" s="17" t="s">
        <v>315</v>
      </c>
      <c r="G4169" s="62"/>
      <c r="H4169" s="74"/>
    </row>
    <row r="4170" spans="2:13" x14ac:dyDescent="0.2">
      <c r="G4170" s="62"/>
      <c r="H4170" s="74"/>
    </row>
    <row r="4171" spans="2:13" x14ac:dyDescent="0.2">
      <c r="G4171" s="62"/>
      <c r="H4171" s="74"/>
    </row>
    <row r="4172" spans="2:13" x14ac:dyDescent="0.2">
      <c r="C4172" s="17" t="s">
        <v>12</v>
      </c>
      <c r="G4172" s="62"/>
      <c r="H4172" s="74"/>
    </row>
    <row r="4173" spans="2:13" ht="24" x14ac:dyDescent="0.2">
      <c r="C4173" s="91"/>
      <c r="D4173" s="92"/>
      <c r="E4173" s="92"/>
      <c r="F4173" s="92"/>
      <c r="G4173" s="56" t="s">
        <v>13</v>
      </c>
      <c r="H4173" s="68"/>
      <c r="I4173" s="22" t="s">
        <v>316</v>
      </c>
      <c r="J4173" s="10" t="s">
        <v>317</v>
      </c>
      <c r="K4173" s="10" t="s">
        <v>318</v>
      </c>
      <c r="L4173" s="10" t="s">
        <v>319</v>
      </c>
      <c r="M4173" s="23" t="s">
        <v>32</v>
      </c>
    </row>
    <row r="4174" spans="2:13" x14ac:dyDescent="0.2">
      <c r="C4174" s="93"/>
      <c r="D4174" s="94"/>
      <c r="E4174" s="94"/>
      <c r="F4174" s="94"/>
      <c r="G4174" s="57"/>
      <c r="H4174" s="69"/>
      <c r="I4174" s="26"/>
      <c r="J4174" s="9"/>
      <c r="K4174" s="9"/>
      <c r="L4174" s="9"/>
      <c r="M4174" s="24"/>
    </row>
    <row r="4175" spans="2:13" x14ac:dyDescent="0.2">
      <c r="C4175" s="31"/>
      <c r="D4175" s="33"/>
      <c r="E4175" s="32" t="s">
        <v>13</v>
      </c>
      <c r="F4175" s="30"/>
      <c r="G4175" s="58">
        <v>2435</v>
      </c>
      <c r="H4175" s="70" t="str">
        <f t="shared" ref="H4175:H4238" si="70">IF(G4175&lt;49,"*"," ")</f>
        <v xml:space="preserve"> </v>
      </c>
      <c r="I4175" s="15">
        <v>55.770020533881002</v>
      </c>
      <c r="J4175" s="15">
        <v>30.184804928131001</v>
      </c>
      <c r="K4175" s="15">
        <v>7.2689938398359999</v>
      </c>
      <c r="L4175" s="15">
        <v>5.2566735112940002</v>
      </c>
      <c r="M4175" s="34">
        <v>1.5195071868579999</v>
      </c>
    </row>
    <row r="4176" spans="2:13" x14ac:dyDescent="0.2">
      <c r="C4176" s="86" t="s">
        <v>16</v>
      </c>
      <c r="D4176" s="83" t="s">
        <v>17</v>
      </c>
      <c r="E4176" s="6" t="s">
        <v>14</v>
      </c>
      <c r="F4176" s="5"/>
      <c r="G4176" s="59">
        <v>1188</v>
      </c>
      <c r="H4176" s="71" t="str">
        <f t="shared" si="70"/>
        <v xml:space="preserve"> </v>
      </c>
      <c r="I4176" s="12">
        <v>60.185185185184999</v>
      </c>
      <c r="J4176" s="4">
        <v>28.451178451177999</v>
      </c>
      <c r="K4176" s="4">
        <v>6.8181818181820004</v>
      </c>
      <c r="L4176" s="4">
        <v>3.619528619529</v>
      </c>
      <c r="M4176" s="13">
        <v>0.92592592592599998</v>
      </c>
    </row>
    <row r="4177" spans="3:13" x14ac:dyDescent="0.2">
      <c r="C4177" s="87"/>
      <c r="D4177" s="84"/>
      <c r="E4177" s="1" t="s">
        <v>15</v>
      </c>
      <c r="F4177" s="2"/>
      <c r="G4177" s="60">
        <v>1247</v>
      </c>
      <c r="H4177" s="72" t="str">
        <f t="shared" si="70"/>
        <v xml:space="preserve"> </v>
      </c>
      <c r="I4177" s="11">
        <v>51.563753007217002</v>
      </c>
      <c r="J4177" s="3">
        <v>31.836407377705999</v>
      </c>
      <c r="K4177" s="3">
        <v>7.6984763432239998</v>
      </c>
      <c r="L4177" s="3">
        <v>6.8163592622289997</v>
      </c>
      <c r="M4177" s="8">
        <v>2.0850040096229998</v>
      </c>
    </row>
    <row r="4178" spans="3:13" x14ac:dyDescent="0.2">
      <c r="C4178" s="88" t="s">
        <v>18</v>
      </c>
      <c r="D4178" s="88" t="s">
        <v>19</v>
      </c>
      <c r="E4178" s="6" t="s">
        <v>20</v>
      </c>
      <c r="F4178" s="5"/>
      <c r="G4178" s="59">
        <v>386</v>
      </c>
      <c r="H4178" s="71" t="str">
        <f t="shared" si="70"/>
        <v xml:space="preserve"> </v>
      </c>
      <c r="I4178" s="12">
        <v>56.735751295337003</v>
      </c>
      <c r="J4178" s="4">
        <v>31.60621761658</v>
      </c>
      <c r="K4178" s="4">
        <v>7.5129533678760003</v>
      </c>
      <c r="L4178" s="4">
        <v>3.3678756476679998</v>
      </c>
      <c r="M4178" s="13">
        <v>0.77720207253899998</v>
      </c>
    </row>
    <row r="4179" spans="3:13" x14ac:dyDescent="0.2">
      <c r="C4179" s="87"/>
      <c r="D4179" s="89"/>
      <c r="E4179" s="1" t="s">
        <v>21</v>
      </c>
      <c r="F4179" s="2"/>
      <c r="G4179" s="60">
        <v>484</v>
      </c>
      <c r="H4179" s="72" t="str">
        <f t="shared" si="70"/>
        <v xml:space="preserve"> </v>
      </c>
      <c r="I4179" s="11">
        <v>62.809917355372001</v>
      </c>
      <c r="J4179" s="3">
        <v>27.892561983471001</v>
      </c>
      <c r="K4179" s="3">
        <v>6.4049586776860004</v>
      </c>
      <c r="L4179" s="3">
        <v>1.859504132231</v>
      </c>
      <c r="M4179" s="8">
        <v>1.0330578512399999</v>
      </c>
    </row>
    <row r="4180" spans="3:13" x14ac:dyDescent="0.2">
      <c r="C4180" s="87"/>
      <c r="D4180" s="89"/>
      <c r="E4180" s="1" t="s">
        <v>22</v>
      </c>
      <c r="F4180" s="2"/>
      <c r="G4180" s="60">
        <v>626</v>
      </c>
      <c r="H4180" s="72" t="str">
        <f t="shared" si="70"/>
        <v xml:space="preserve"> </v>
      </c>
      <c r="I4180" s="11">
        <v>58.306709265176003</v>
      </c>
      <c r="J4180" s="3">
        <v>29.712460063898</v>
      </c>
      <c r="K4180" s="3">
        <v>7.3482428115019998</v>
      </c>
      <c r="L4180" s="3">
        <v>2.8753993610220001</v>
      </c>
      <c r="M4180" s="8">
        <v>1.757188498403</v>
      </c>
    </row>
    <row r="4181" spans="3:13" x14ac:dyDescent="0.2">
      <c r="C4181" s="87"/>
      <c r="D4181" s="89"/>
      <c r="E4181" s="1" t="s">
        <v>23</v>
      </c>
      <c r="F4181" s="2"/>
      <c r="G4181" s="60">
        <v>400</v>
      </c>
      <c r="H4181" s="72" t="str">
        <f t="shared" si="70"/>
        <v xml:space="preserve"> </v>
      </c>
      <c r="I4181" s="11">
        <v>58.5</v>
      </c>
      <c r="J4181" s="3">
        <v>29</v>
      </c>
      <c r="K4181" s="3">
        <v>7.75</v>
      </c>
      <c r="L4181" s="3">
        <v>3.25</v>
      </c>
      <c r="M4181" s="8">
        <v>1.5</v>
      </c>
    </row>
    <row r="4182" spans="3:13" x14ac:dyDescent="0.2">
      <c r="C4182" s="87"/>
      <c r="D4182" s="89"/>
      <c r="E4182" s="1" t="s">
        <v>24</v>
      </c>
      <c r="F4182" s="2"/>
      <c r="G4182" s="60">
        <v>539</v>
      </c>
      <c r="H4182" s="72" t="str">
        <f t="shared" si="70"/>
        <v xml:space="preserve"> </v>
      </c>
      <c r="I4182" s="11">
        <v>43.784786641929003</v>
      </c>
      <c r="J4182" s="3">
        <v>32.653061224490003</v>
      </c>
      <c r="K4182" s="3">
        <v>7.4211502782930001</v>
      </c>
      <c r="L4182" s="3">
        <v>13.914656771800001</v>
      </c>
      <c r="M4182" s="8">
        <v>2.2263450834879999</v>
      </c>
    </row>
    <row r="4183" spans="3:13" x14ac:dyDescent="0.2">
      <c r="C4183" s="87"/>
      <c r="D4183" s="89"/>
      <c r="E4183" s="1" t="s">
        <v>25</v>
      </c>
      <c r="F4183" s="2"/>
      <c r="G4183" s="60">
        <v>2049</v>
      </c>
      <c r="H4183" s="72" t="str">
        <f t="shared" si="70"/>
        <v xml:space="preserve"> </v>
      </c>
      <c r="I4183" s="11">
        <v>55.588091752074</v>
      </c>
      <c r="J4183" s="3">
        <v>29.917032698878</v>
      </c>
      <c r="K4183" s="3">
        <v>7.2230356271350002</v>
      </c>
      <c r="L4183" s="3">
        <v>5.6124938994629998</v>
      </c>
      <c r="M4183" s="8">
        <v>1.6593460224500001</v>
      </c>
    </row>
    <row r="4184" spans="3:13" x14ac:dyDescent="0.2">
      <c r="C4184" s="87"/>
      <c r="D4184" s="89"/>
      <c r="E4184" s="1" t="s">
        <v>26</v>
      </c>
      <c r="F4184" s="2"/>
      <c r="G4184" s="60">
        <v>939</v>
      </c>
      <c r="H4184" s="72" t="str">
        <f t="shared" si="70"/>
        <v xml:space="preserve"> </v>
      </c>
      <c r="I4184" s="11">
        <v>50.053248136314998</v>
      </c>
      <c r="J4184" s="3">
        <v>31.096911608094</v>
      </c>
      <c r="K4184" s="3">
        <v>7.5612353567630004</v>
      </c>
      <c r="L4184" s="3">
        <v>9.3716719914799995</v>
      </c>
      <c r="M4184" s="8">
        <v>1.9169329073479999</v>
      </c>
    </row>
    <row r="4185" spans="3:13" x14ac:dyDescent="0.2">
      <c r="C4185" s="87"/>
      <c r="D4185" s="88" t="s">
        <v>14</v>
      </c>
      <c r="E4185" s="6" t="s">
        <v>20</v>
      </c>
      <c r="F4185" s="5"/>
      <c r="G4185" s="59">
        <v>204</v>
      </c>
      <c r="H4185" s="71" t="str">
        <f t="shared" si="70"/>
        <v xml:space="preserve"> </v>
      </c>
      <c r="I4185" s="12">
        <v>58.333333333333002</v>
      </c>
      <c r="J4185" s="4">
        <v>27.941176470588001</v>
      </c>
      <c r="K4185" s="4">
        <v>9.3137254901959992</v>
      </c>
      <c r="L4185" s="4">
        <v>3.4313725490200002</v>
      </c>
      <c r="M4185" s="13">
        <v>0.98039215686299996</v>
      </c>
    </row>
    <row r="4186" spans="3:13" x14ac:dyDescent="0.2">
      <c r="C4186" s="87"/>
      <c r="D4186" s="89"/>
      <c r="E4186" s="1" t="s">
        <v>21</v>
      </c>
      <c r="F4186" s="2"/>
      <c r="G4186" s="60">
        <v>254</v>
      </c>
      <c r="H4186" s="72" t="str">
        <f t="shared" si="70"/>
        <v xml:space="preserve"> </v>
      </c>
      <c r="I4186" s="11">
        <v>66.535433070866006</v>
      </c>
      <c r="J4186" s="3">
        <v>26.377952755906001</v>
      </c>
      <c r="K4186" s="3">
        <v>5.5118110236220001</v>
      </c>
      <c r="L4186" s="3">
        <v>1.574803149606</v>
      </c>
      <c r="M4186" s="14">
        <v>0</v>
      </c>
    </row>
    <row r="4187" spans="3:13" x14ac:dyDescent="0.2">
      <c r="C4187" s="87"/>
      <c r="D4187" s="89"/>
      <c r="E4187" s="1" t="s">
        <v>22</v>
      </c>
      <c r="F4187" s="2"/>
      <c r="G4187" s="60">
        <v>311</v>
      </c>
      <c r="H4187" s="72" t="str">
        <f t="shared" si="70"/>
        <v xml:space="preserve"> </v>
      </c>
      <c r="I4187" s="11">
        <v>61.414790996785001</v>
      </c>
      <c r="J4187" s="3">
        <v>27.652733118971</v>
      </c>
      <c r="K4187" s="3">
        <v>7.0739549839229996</v>
      </c>
      <c r="L4187" s="3">
        <v>2.8938906752409999</v>
      </c>
      <c r="M4187" s="8">
        <v>0.96463022507999996</v>
      </c>
    </row>
    <row r="4188" spans="3:13" x14ac:dyDescent="0.2">
      <c r="C4188" s="87"/>
      <c r="D4188" s="89"/>
      <c r="E4188" s="1" t="s">
        <v>23</v>
      </c>
      <c r="F4188" s="2"/>
      <c r="G4188" s="60">
        <v>202</v>
      </c>
      <c r="H4188" s="72" t="str">
        <f t="shared" si="70"/>
        <v xml:space="preserve"> </v>
      </c>
      <c r="I4188" s="11">
        <v>57.920792079207999</v>
      </c>
      <c r="J4188" s="3">
        <v>31.188118811881001</v>
      </c>
      <c r="K4188" s="3">
        <v>6.4356435643559999</v>
      </c>
      <c r="L4188" s="3">
        <v>2.970297029703</v>
      </c>
      <c r="M4188" s="8">
        <v>1.485148514851</v>
      </c>
    </row>
    <row r="4189" spans="3:13" x14ac:dyDescent="0.2">
      <c r="C4189" s="87"/>
      <c r="D4189" s="89"/>
      <c r="E4189" s="1" t="s">
        <v>24</v>
      </c>
      <c r="F4189" s="2"/>
      <c r="G4189" s="60">
        <v>217</v>
      </c>
      <c r="H4189" s="72" t="str">
        <f t="shared" si="70"/>
        <v xml:space="preserve"> </v>
      </c>
      <c r="I4189" s="11">
        <v>54.838709677418997</v>
      </c>
      <c r="J4189" s="3">
        <v>29.953917050691</v>
      </c>
      <c r="K4189" s="3">
        <v>5.9907834101380004</v>
      </c>
      <c r="L4189" s="3">
        <v>7.8341013824879999</v>
      </c>
      <c r="M4189" s="8">
        <v>1.3824884792629999</v>
      </c>
    </row>
    <row r="4190" spans="3:13" x14ac:dyDescent="0.2">
      <c r="C4190" s="87"/>
      <c r="D4190" s="89"/>
      <c r="E4190" s="1" t="s">
        <v>25</v>
      </c>
      <c r="F4190" s="2"/>
      <c r="G4190" s="60">
        <v>984</v>
      </c>
      <c r="H4190" s="72" t="str">
        <f t="shared" si="70"/>
        <v xml:space="preserve"> </v>
      </c>
      <c r="I4190" s="11">
        <v>60.569105691056997</v>
      </c>
      <c r="J4190" s="3">
        <v>28.556910569106002</v>
      </c>
      <c r="K4190" s="3">
        <v>6.3008130081299996</v>
      </c>
      <c r="L4190" s="3">
        <v>3.6585365853659999</v>
      </c>
      <c r="M4190" s="8">
        <v>0.91463414634100004</v>
      </c>
    </row>
    <row r="4191" spans="3:13" x14ac:dyDescent="0.2">
      <c r="C4191" s="87"/>
      <c r="D4191" s="89"/>
      <c r="E4191" s="1" t="s">
        <v>26</v>
      </c>
      <c r="F4191" s="2"/>
      <c r="G4191" s="60">
        <v>419</v>
      </c>
      <c r="H4191" s="72" t="str">
        <f t="shared" si="70"/>
        <v xml:space="preserve"> </v>
      </c>
      <c r="I4191" s="11">
        <v>56.324582338901998</v>
      </c>
      <c r="J4191" s="3">
        <v>30.548926014319999</v>
      </c>
      <c r="K4191" s="3">
        <v>6.2052505966589999</v>
      </c>
      <c r="L4191" s="3">
        <v>5.4892601431979999</v>
      </c>
      <c r="M4191" s="8">
        <v>1.4319809069210001</v>
      </c>
    </row>
    <row r="4192" spans="3:13" x14ac:dyDescent="0.2">
      <c r="C4192" s="87"/>
      <c r="D4192" s="88" t="s">
        <v>15</v>
      </c>
      <c r="E4192" s="6" t="s">
        <v>20</v>
      </c>
      <c r="F4192" s="5"/>
      <c r="G4192" s="59">
        <v>182</v>
      </c>
      <c r="H4192" s="71" t="str">
        <f t="shared" si="70"/>
        <v xml:space="preserve"> </v>
      </c>
      <c r="I4192" s="12">
        <v>54.945054945054999</v>
      </c>
      <c r="J4192" s="4">
        <v>35.714285714286</v>
      </c>
      <c r="K4192" s="4">
        <v>5.4945054945049998</v>
      </c>
      <c r="L4192" s="4">
        <v>3.2967032967029999</v>
      </c>
      <c r="M4192" s="13">
        <v>0.54945054945100003</v>
      </c>
    </row>
    <row r="4193" spans="3:13" x14ac:dyDescent="0.2">
      <c r="C4193" s="87"/>
      <c r="D4193" s="89"/>
      <c r="E4193" s="1" t="s">
        <v>21</v>
      </c>
      <c r="F4193" s="2"/>
      <c r="G4193" s="60">
        <v>230</v>
      </c>
      <c r="H4193" s="72" t="str">
        <f t="shared" si="70"/>
        <v xml:space="preserve"> </v>
      </c>
      <c r="I4193" s="11">
        <v>58.695652173912997</v>
      </c>
      <c r="J4193" s="3">
        <v>29.565217391304</v>
      </c>
      <c r="K4193" s="3">
        <v>7.3913043478259999</v>
      </c>
      <c r="L4193" s="3">
        <v>2.1739130434780001</v>
      </c>
      <c r="M4193" s="8">
        <v>2.1739130434780001</v>
      </c>
    </row>
    <row r="4194" spans="3:13" x14ac:dyDescent="0.2">
      <c r="C4194" s="87"/>
      <c r="D4194" s="89"/>
      <c r="E4194" s="1" t="s">
        <v>22</v>
      </c>
      <c r="F4194" s="2"/>
      <c r="G4194" s="60">
        <v>315</v>
      </c>
      <c r="H4194" s="72" t="str">
        <f t="shared" si="70"/>
        <v xml:space="preserve"> </v>
      </c>
      <c r="I4194" s="11">
        <v>55.238095238094999</v>
      </c>
      <c r="J4194" s="3">
        <v>31.746031746031999</v>
      </c>
      <c r="K4194" s="3">
        <v>7.6190476190479997</v>
      </c>
      <c r="L4194" s="3">
        <v>2.8571428571430002</v>
      </c>
      <c r="M4194" s="8">
        <v>2.5396825396830001</v>
      </c>
    </row>
    <row r="4195" spans="3:13" x14ac:dyDescent="0.2">
      <c r="C4195" s="87"/>
      <c r="D4195" s="89"/>
      <c r="E4195" s="1" t="s">
        <v>23</v>
      </c>
      <c r="F4195" s="2"/>
      <c r="G4195" s="60">
        <v>198</v>
      </c>
      <c r="H4195" s="72" t="str">
        <f t="shared" si="70"/>
        <v xml:space="preserve"> </v>
      </c>
      <c r="I4195" s="11">
        <v>59.090909090909001</v>
      </c>
      <c r="J4195" s="3">
        <v>26.767676767676999</v>
      </c>
      <c r="K4195" s="3">
        <v>9.0909090909089993</v>
      </c>
      <c r="L4195" s="3">
        <v>3.535353535354</v>
      </c>
      <c r="M4195" s="8">
        <v>1.5151515151520001</v>
      </c>
    </row>
    <row r="4196" spans="3:13" x14ac:dyDescent="0.2">
      <c r="C4196" s="87"/>
      <c r="D4196" s="89"/>
      <c r="E4196" s="1" t="s">
        <v>24</v>
      </c>
      <c r="F4196" s="2"/>
      <c r="G4196" s="60">
        <v>322</v>
      </c>
      <c r="H4196" s="72" t="str">
        <f t="shared" si="70"/>
        <v xml:space="preserve"> </v>
      </c>
      <c r="I4196" s="11">
        <v>36.335403726708002</v>
      </c>
      <c r="J4196" s="3">
        <v>34.472049689441</v>
      </c>
      <c r="K4196" s="3">
        <v>8.3850931677019993</v>
      </c>
      <c r="L4196" s="3">
        <v>18.012422360247999</v>
      </c>
      <c r="M4196" s="8">
        <v>2.7950310559010001</v>
      </c>
    </row>
    <row r="4197" spans="3:13" x14ac:dyDescent="0.2">
      <c r="C4197" s="87"/>
      <c r="D4197" s="89"/>
      <c r="E4197" s="1" t="s">
        <v>25</v>
      </c>
      <c r="F4197" s="2"/>
      <c r="G4197" s="60">
        <v>1065</v>
      </c>
      <c r="H4197" s="72" t="str">
        <f t="shared" si="70"/>
        <v xml:space="preserve"> </v>
      </c>
      <c r="I4197" s="11">
        <v>50.985915492958</v>
      </c>
      <c r="J4197" s="3">
        <v>31.173708920188002</v>
      </c>
      <c r="K4197" s="3">
        <v>8.0751173708920003</v>
      </c>
      <c r="L4197" s="3">
        <v>7.4178403755869997</v>
      </c>
      <c r="M4197" s="8">
        <v>2.347417840376</v>
      </c>
    </row>
    <row r="4198" spans="3:13" x14ac:dyDescent="0.2">
      <c r="C4198" s="87"/>
      <c r="D4198" s="89"/>
      <c r="E4198" s="1" t="s">
        <v>26</v>
      </c>
      <c r="F4198" s="2"/>
      <c r="G4198" s="60">
        <v>520</v>
      </c>
      <c r="H4198" s="72" t="str">
        <f t="shared" si="70"/>
        <v xml:space="preserve"> </v>
      </c>
      <c r="I4198" s="11">
        <v>45</v>
      </c>
      <c r="J4198" s="3">
        <v>31.538461538461998</v>
      </c>
      <c r="K4198" s="3">
        <v>8.6538461538460005</v>
      </c>
      <c r="L4198" s="3">
        <v>12.5</v>
      </c>
      <c r="M4198" s="8">
        <v>2.3076923076920002</v>
      </c>
    </row>
    <row r="4199" spans="3:13" x14ac:dyDescent="0.2">
      <c r="C4199" s="88" t="s">
        <v>27</v>
      </c>
      <c r="D4199" s="88" t="s">
        <v>19</v>
      </c>
      <c r="E4199" s="6" t="s">
        <v>28</v>
      </c>
      <c r="F4199" s="5"/>
      <c r="G4199" s="59">
        <v>147</v>
      </c>
      <c r="H4199" s="71" t="str">
        <f t="shared" si="70"/>
        <v xml:space="preserve"> </v>
      </c>
      <c r="I4199" s="12">
        <v>45.578231292517003</v>
      </c>
      <c r="J4199" s="4">
        <v>36.734693877551003</v>
      </c>
      <c r="K4199" s="4">
        <v>5.4421768707479998</v>
      </c>
      <c r="L4199" s="4">
        <v>11.564625850340001</v>
      </c>
      <c r="M4199" s="13">
        <v>0.68027210884400002</v>
      </c>
    </row>
    <row r="4200" spans="3:13" ht="24" x14ac:dyDescent="0.2">
      <c r="C4200" s="87"/>
      <c r="D4200" s="89"/>
      <c r="E4200" s="1" t="s">
        <v>29</v>
      </c>
      <c r="F4200" s="2"/>
      <c r="G4200" s="60">
        <v>1706</v>
      </c>
      <c r="H4200" s="72" t="str">
        <f t="shared" si="70"/>
        <v xml:space="preserve"> </v>
      </c>
      <c r="I4200" s="11">
        <v>59.554513481828998</v>
      </c>
      <c r="J4200" s="3">
        <v>29.015240328253</v>
      </c>
      <c r="K4200" s="3">
        <v>7.0339976553339998</v>
      </c>
      <c r="L4200" s="3">
        <v>2.8722157092609999</v>
      </c>
      <c r="M4200" s="8">
        <v>1.5240328253219999</v>
      </c>
    </row>
    <row r="4201" spans="3:13" ht="24" x14ac:dyDescent="0.2">
      <c r="C4201" s="87"/>
      <c r="D4201" s="89"/>
      <c r="E4201" s="1" t="s">
        <v>30</v>
      </c>
      <c r="F4201" s="2"/>
      <c r="G4201" s="60">
        <v>137</v>
      </c>
      <c r="H4201" s="72" t="str">
        <f t="shared" si="70"/>
        <v xml:space="preserve"> </v>
      </c>
      <c r="I4201" s="11">
        <v>54.744525547445001</v>
      </c>
      <c r="J4201" s="3">
        <v>27.007299270072998</v>
      </c>
      <c r="K4201" s="3">
        <v>9.4890510948909998</v>
      </c>
      <c r="L4201" s="3">
        <v>6.5693430656930003</v>
      </c>
      <c r="M4201" s="8">
        <v>2.1897810218979998</v>
      </c>
    </row>
    <row r="4202" spans="3:13" ht="24" x14ac:dyDescent="0.2">
      <c r="C4202" s="87"/>
      <c r="D4202" s="89"/>
      <c r="E4202" s="1" t="s">
        <v>31</v>
      </c>
      <c r="F4202" s="2"/>
      <c r="G4202" s="60">
        <v>440</v>
      </c>
      <c r="H4202" s="72" t="str">
        <f t="shared" si="70"/>
        <v xml:space="preserve"> </v>
      </c>
      <c r="I4202" s="11">
        <v>45.227272727272997</v>
      </c>
      <c r="J4202" s="3">
        <v>33.181818181818002</v>
      </c>
      <c r="K4202" s="3">
        <v>8.1818181818180005</v>
      </c>
      <c r="L4202" s="3">
        <v>12.045454545455</v>
      </c>
      <c r="M4202" s="8">
        <v>1.363636363636</v>
      </c>
    </row>
    <row r="4203" spans="3:13" x14ac:dyDescent="0.2">
      <c r="C4203" s="87"/>
      <c r="D4203" s="89"/>
      <c r="E4203" s="1" t="s">
        <v>32</v>
      </c>
      <c r="F4203" s="2"/>
      <c r="G4203" s="60">
        <v>5</v>
      </c>
      <c r="H4203" s="72" t="str">
        <f t="shared" si="70"/>
        <v>*</v>
      </c>
      <c r="I4203" s="11">
        <v>20</v>
      </c>
      <c r="J4203" s="3">
        <v>60</v>
      </c>
      <c r="K4203" s="7">
        <v>0</v>
      </c>
      <c r="L4203" s="7">
        <v>0</v>
      </c>
      <c r="M4203" s="8">
        <v>20</v>
      </c>
    </row>
    <row r="4204" spans="3:13" x14ac:dyDescent="0.2">
      <c r="C4204" s="87"/>
      <c r="D4204" s="88" t="s">
        <v>14</v>
      </c>
      <c r="E4204" s="6" t="s">
        <v>28</v>
      </c>
      <c r="F4204" s="5"/>
      <c r="G4204" s="59">
        <v>95</v>
      </c>
      <c r="H4204" s="71" t="str">
        <f t="shared" si="70"/>
        <v xml:space="preserve"> </v>
      </c>
      <c r="I4204" s="12">
        <v>49.473684210526002</v>
      </c>
      <c r="J4204" s="4">
        <v>33.684210526316001</v>
      </c>
      <c r="K4204" s="4">
        <v>6.3157894736840001</v>
      </c>
      <c r="L4204" s="4">
        <v>10.526315789473999</v>
      </c>
      <c r="M4204" s="27">
        <v>0</v>
      </c>
    </row>
    <row r="4205" spans="3:13" ht="24" x14ac:dyDescent="0.2">
      <c r="C4205" s="87"/>
      <c r="D4205" s="89"/>
      <c r="E4205" s="1" t="s">
        <v>29</v>
      </c>
      <c r="F4205" s="2"/>
      <c r="G4205" s="60">
        <v>953</v>
      </c>
      <c r="H4205" s="72" t="str">
        <f t="shared" si="70"/>
        <v xml:space="preserve"> </v>
      </c>
      <c r="I4205" s="11">
        <v>61.594963273871997</v>
      </c>
      <c r="J4205" s="3">
        <v>28.016789087092999</v>
      </c>
      <c r="K4205" s="3">
        <v>6.9254984260230001</v>
      </c>
      <c r="L4205" s="3">
        <v>2.5183630640080001</v>
      </c>
      <c r="M4205" s="8">
        <v>0.944386149003</v>
      </c>
    </row>
    <row r="4206" spans="3:13" ht="24" x14ac:dyDescent="0.2">
      <c r="C4206" s="87"/>
      <c r="D4206" s="89"/>
      <c r="E4206" s="1" t="s">
        <v>30</v>
      </c>
      <c r="F4206" s="2"/>
      <c r="G4206" s="60">
        <v>60</v>
      </c>
      <c r="H4206" s="72" t="str">
        <f t="shared" si="70"/>
        <v xml:space="preserve"> </v>
      </c>
      <c r="I4206" s="11">
        <v>58.333333333333002</v>
      </c>
      <c r="J4206" s="3">
        <v>28.333333333333002</v>
      </c>
      <c r="K4206" s="3">
        <v>5</v>
      </c>
      <c r="L4206" s="3">
        <v>6.666666666667</v>
      </c>
      <c r="M4206" s="8">
        <v>1.666666666667</v>
      </c>
    </row>
    <row r="4207" spans="3:13" ht="24" x14ac:dyDescent="0.2">
      <c r="C4207" s="87"/>
      <c r="D4207" s="89"/>
      <c r="E4207" s="1" t="s">
        <v>31</v>
      </c>
      <c r="F4207" s="2"/>
      <c r="G4207" s="60">
        <v>77</v>
      </c>
      <c r="H4207" s="72" t="str">
        <f t="shared" si="70"/>
        <v xml:space="preserve"> </v>
      </c>
      <c r="I4207" s="11">
        <v>58.441558441558001</v>
      </c>
      <c r="J4207" s="3">
        <v>27.272727272727</v>
      </c>
      <c r="K4207" s="3">
        <v>7.792207792208</v>
      </c>
      <c r="L4207" s="3">
        <v>6.4935064935059996</v>
      </c>
      <c r="M4207" s="14">
        <v>0</v>
      </c>
    </row>
    <row r="4208" spans="3:13" x14ac:dyDescent="0.2">
      <c r="C4208" s="87"/>
      <c r="D4208" s="89"/>
      <c r="E4208" s="1" t="s">
        <v>32</v>
      </c>
      <c r="F4208" s="2"/>
      <c r="G4208" s="60">
        <v>3</v>
      </c>
      <c r="H4208" s="72" t="str">
        <f t="shared" si="70"/>
        <v>*</v>
      </c>
      <c r="I4208" s="11">
        <v>33.333333333333002</v>
      </c>
      <c r="J4208" s="3">
        <v>33.333333333333002</v>
      </c>
      <c r="K4208" s="7">
        <v>0</v>
      </c>
      <c r="L4208" s="7">
        <v>0</v>
      </c>
      <c r="M4208" s="8">
        <v>33.333333333333002</v>
      </c>
    </row>
    <row r="4209" spans="3:13" x14ac:dyDescent="0.2">
      <c r="C4209" s="87"/>
      <c r="D4209" s="88" t="s">
        <v>15</v>
      </c>
      <c r="E4209" s="6" t="s">
        <v>28</v>
      </c>
      <c r="F4209" s="5"/>
      <c r="G4209" s="59">
        <v>52</v>
      </c>
      <c r="H4209" s="71" t="str">
        <f t="shared" si="70"/>
        <v xml:space="preserve"> </v>
      </c>
      <c r="I4209" s="12">
        <v>38.461538461537998</v>
      </c>
      <c r="J4209" s="4">
        <v>42.307692307692001</v>
      </c>
      <c r="K4209" s="4">
        <v>3.8461538461539999</v>
      </c>
      <c r="L4209" s="4">
        <v>13.461538461538</v>
      </c>
      <c r="M4209" s="13">
        <v>1.923076923077</v>
      </c>
    </row>
    <row r="4210" spans="3:13" ht="24" x14ac:dyDescent="0.2">
      <c r="C4210" s="87"/>
      <c r="D4210" s="89"/>
      <c r="E4210" s="1" t="s">
        <v>29</v>
      </c>
      <c r="F4210" s="2"/>
      <c r="G4210" s="60">
        <v>753</v>
      </c>
      <c r="H4210" s="72" t="str">
        <f t="shared" si="70"/>
        <v xml:space="preserve"> </v>
      </c>
      <c r="I4210" s="11">
        <v>56.972111553784998</v>
      </c>
      <c r="J4210" s="3">
        <v>30.278884462151002</v>
      </c>
      <c r="K4210" s="3">
        <v>7.1713147410360003</v>
      </c>
      <c r="L4210" s="3">
        <v>3.3200531208499999</v>
      </c>
      <c r="M4210" s="8">
        <v>2.2576361221779999</v>
      </c>
    </row>
    <row r="4211" spans="3:13" ht="24" x14ac:dyDescent="0.2">
      <c r="C4211" s="87"/>
      <c r="D4211" s="89"/>
      <c r="E4211" s="1" t="s">
        <v>30</v>
      </c>
      <c r="F4211" s="2"/>
      <c r="G4211" s="60">
        <v>77</v>
      </c>
      <c r="H4211" s="72" t="str">
        <f t="shared" si="70"/>
        <v xml:space="preserve"> </v>
      </c>
      <c r="I4211" s="11">
        <v>51.948051948051997</v>
      </c>
      <c r="J4211" s="3">
        <v>25.974025974025999</v>
      </c>
      <c r="K4211" s="3">
        <v>12.987012987012999</v>
      </c>
      <c r="L4211" s="3">
        <v>6.4935064935059996</v>
      </c>
      <c r="M4211" s="8">
        <v>2.5974025974030002</v>
      </c>
    </row>
    <row r="4212" spans="3:13" ht="24" x14ac:dyDescent="0.2">
      <c r="C4212" s="87"/>
      <c r="D4212" s="89"/>
      <c r="E4212" s="1" t="s">
        <v>31</v>
      </c>
      <c r="F4212" s="2"/>
      <c r="G4212" s="60">
        <v>363</v>
      </c>
      <c r="H4212" s="72" t="str">
        <f t="shared" si="70"/>
        <v xml:space="preserve"> </v>
      </c>
      <c r="I4212" s="11">
        <v>42.424242424242003</v>
      </c>
      <c r="J4212" s="3">
        <v>34.435261707989</v>
      </c>
      <c r="K4212" s="3">
        <v>8.2644628099169992</v>
      </c>
      <c r="L4212" s="3">
        <v>13.223140495868</v>
      </c>
      <c r="M4212" s="8">
        <v>1.6528925619829999</v>
      </c>
    </row>
    <row r="4213" spans="3:13" x14ac:dyDescent="0.2">
      <c r="C4213" s="87"/>
      <c r="D4213" s="89"/>
      <c r="E4213" s="1" t="s">
        <v>32</v>
      </c>
      <c r="F4213" s="2"/>
      <c r="G4213" s="60">
        <v>2</v>
      </c>
      <c r="H4213" s="72" t="str">
        <f t="shared" si="70"/>
        <v>*</v>
      </c>
      <c r="I4213" s="21">
        <v>0</v>
      </c>
      <c r="J4213" s="3">
        <v>100</v>
      </c>
      <c r="K4213" s="7">
        <v>0</v>
      </c>
      <c r="L4213" s="7">
        <v>0</v>
      </c>
      <c r="M4213" s="14">
        <v>0</v>
      </c>
    </row>
    <row r="4214" spans="3:13" x14ac:dyDescent="0.2">
      <c r="C4214" s="88" t="s">
        <v>33</v>
      </c>
      <c r="D4214" s="83" t="s">
        <v>17</v>
      </c>
      <c r="E4214" s="6" t="s">
        <v>34</v>
      </c>
      <c r="F4214" s="5"/>
      <c r="G4214" s="59">
        <v>341</v>
      </c>
      <c r="H4214" s="71" t="str">
        <f t="shared" si="70"/>
        <v xml:space="preserve"> </v>
      </c>
      <c r="I4214" s="12">
        <v>50.439882697946999</v>
      </c>
      <c r="J4214" s="4">
        <v>34.897360703811998</v>
      </c>
      <c r="K4214" s="4">
        <v>8.7976539589440002</v>
      </c>
      <c r="L4214" s="4">
        <v>4.9853372434020002</v>
      </c>
      <c r="M4214" s="13">
        <v>0.87976539589400005</v>
      </c>
    </row>
    <row r="4215" spans="3:13" x14ac:dyDescent="0.2">
      <c r="C4215" s="87"/>
      <c r="D4215" s="84"/>
      <c r="E4215" s="1" t="s">
        <v>35</v>
      </c>
      <c r="F4215" s="2"/>
      <c r="G4215" s="60">
        <v>1149</v>
      </c>
      <c r="H4215" s="72" t="str">
        <f t="shared" si="70"/>
        <v xml:space="preserve"> </v>
      </c>
      <c r="I4215" s="11">
        <v>58.050478677111002</v>
      </c>
      <c r="J4215" s="3">
        <v>28.28546562228</v>
      </c>
      <c r="K4215" s="3">
        <v>7.4847693646650004</v>
      </c>
      <c r="L4215" s="3">
        <v>4.2645778938210004</v>
      </c>
      <c r="M4215" s="8">
        <v>1.9147084421239999</v>
      </c>
    </row>
    <row r="4216" spans="3:13" ht="24" x14ac:dyDescent="0.2">
      <c r="C4216" s="87"/>
      <c r="D4216" s="84"/>
      <c r="E4216" s="1" t="s">
        <v>36</v>
      </c>
      <c r="F4216" s="2"/>
      <c r="G4216" s="60">
        <v>659</v>
      </c>
      <c r="H4216" s="72" t="str">
        <f t="shared" si="70"/>
        <v xml:space="preserve"> </v>
      </c>
      <c r="I4216" s="11">
        <v>57.207890743550998</v>
      </c>
      <c r="J4216" s="3">
        <v>29.590288315630001</v>
      </c>
      <c r="K4216" s="3">
        <v>6.0698027314110004</v>
      </c>
      <c r="L4216" s="3">
        <v>5.6145675265549997</v>
      </c>
      <c r="M4216" s="8">
        <v>1.5174506828530001</v>
      </c>
    </row>
    <row r="4217" spans="3:13" x14ac:dyDescent="0.2">
      <c r="C4217" s="87"/>
      <c r="D4217" s="84"/>
      <c r="E4217" s="1" t="s">
        <v>37</v>
      </c>
      <c r="F4217" s="2"/>
      <c r="G4217" s="60">
        <v>274</v>
      </c>
      <c r="H4217" s="72" t="str">
        <f t="shared" si="70"/>
        <v xml:space="preserve"> </v>
      </c>
      <c r="I4217" s="11">
        <v>50.364963503650003</v>
      </c>
      <c r="J4217" s="3">
        <v>33.211678832117002</v>
      </c>
      <c r="K4217" s="3">
        <v>7.299270072993</v>
      </c>
      <c r="L4217" s="3">
        <v>8.7591240875909993</v>
      </c>
      <c r="M4217" s="8">
        <v>0.36496350365000002</v>
      </c>
    </row>
    <row r="4218" spans="3:13" x14ac:dyDescent="0.2">
      <c r="C4218" s="87"/>
      <c r="D4218" s="84"/>
      <c r="E4218" s="1" t="s">
        <v>32</v>
      </c>
      <c r="F4218" s="2"/>
      <c r="G4218" s="60">
        <v>12</v>
      </c>
      <c r="H4218" s="72" t="str">
        <f t="shared" si="70"/>
        <v>*</v>
      </c>
      <c r="I4218" s="11">
        <v>33.333333333333002</v>
      </c>
      <c r="J4218" s="3">
        <v>41.666666666666998</v>
      </c>
      <c r="K4218" s="3">
        <v>8.333333333333</v>
      </c>
      <c r="L4218" s="3">
        <v>8.333333333333</v>
      </c>
      <c r="M4218" s="8">
        <v>8.333333333333</v>
      </c>
    </row>
    <row r="4219" spans="3:13" x14ac:dyDescent="0.2">
      <c r="C4219" s="88" t="s">
        <v>38</v>
      </c>
      <c r="D4219" s="83" t="s">
        <v>17</v>
      </c>
      <c r="E4219" s="6" t="s">
        <v>39</v>
      </c>
      <c r="F4219" s="5"/>
      <c r="G4219" s="59">
        <v>368</v>
      </c>
      <c r="H4219" s="71" t="str">
        <f t="shared" si="70"/>
        <v xml:space="preserve"> </v>
      </c>
      <c r="I4219" s="12">
        <v>48.641304347826001</v>
      </c>
      <c r="J4219" s="4">
        <v>33.967391304347998</v>
      </c>
      <c r="K4219" s="4">
        <v>8.9673913043480002</v>
      </c>
      <c r="L4219" s="4">
        <v>7.6086956521740001</v>
      </c>
      <c r="M4219" s="13">
        <v>0.81521739130399995</v>
      </c>
    </row>
    <row r="4220" spans="3:13" x14ac:dyDescent="0.2">
      <c r="C4220" s="87"/>
      <c r="D4220" s="84"/>
      <c r="E4220" s="1" t="s">
        <v>40</v>
      </c>
      <c r="F4220" s="2"/>
      <c r="G4220" s="60">
        <v>1591</v>
      </c>
      <c r="H4220" s="72" t="str">
        <f t="shared" si="70"/>
        <v xml:space="preserve"> </v>
      </c>
      <c r="I4220" s="11">
        <v>59.459459459458998</v>
      </c>
      <c r="J4220" s="3">
        <v>29.289754871149999</v>
      </c>
      <c r="K4220" s="3">
        <v>6.8510370835950001</v>
      </c>
      <c r="L4220" s="3">
        <v>2.7655562539280001</v>
      </c>
      <c r="M4220" s="8">
        <v>1.634192331867</v>
      </c>
    </row>
    <row r="4221" spans="3:13" x14ac:dyDescent="0.2">
      <c r="C4221" s="87"/>
      <c r="D4221" s="84"/>
      <c r="E4221" s="1" t="s">
        <v>41</v>
      </c>
      <c r="F4221" s="2"/>
      <c r="G4221" s="60">
        <v>151</v>
      </c>
      <c r="H4221" s="72" t="str">
        <f t="shared" si="70"/>
        <v xml:space="preserve"> </v>
      </c>
      <c r="I4221" s="11">
        <v>66.887417218543007</v>
      </c>
      <c r="J4221" s="3">
        <v>25.827814569535999</v>
      </c>
      <c r="K4221" s="3">
        <v>3.9735099337749999</v>
      </c>
      <c r="L4221" s="3">
        <v>2.6490066225170001</v>
      </c>
      <c r="M4221" s="8">
        <v>0.66225165562900001</v>
      </c>
    </row>
    <row r="4222" spans="3:13" x14ac:dyDescent="0.2">
      <c r="C4222" s="87"/>
      <c r="D4222" s="84"/>
      <c r="E4222" s="1" t="s">
        <v>42</v>
      </c>
      <c r="F4222" s="2"/>
      <c r="G4222" s="60">
        <v>884</v>
      </c>
      <c r="H4222" s="72" t="str">
        <f t="shared" si="70"/>
        <v xml:space="preserve"> </v>
      </c>
      <c r="I4222" s="11">
        <v>54.864253393665003</v>
      </c>
      <c r="J4222" s="3">
        <v>31.108597285068001</v>
      </c>
      <c r="K4222" s="3">
        <v>6.9004524886879999</v>
      </c>
      <c r="L4222" s="3">
        <v>5.8823529411760003</v>
      </c>
      <c r="M4222" s="8">
        <v>1.2443438914030001</v>
      </c>
    </row>
    <row r="4223" spans="3:13" x14ac:dyDescent="0.2">
      <c r="C4223" s="87"/>
      <c r="D4223" s="84"/>
      <c r="E4223" s="1" t="s">
        <v>43</v>
      </c>
      <c r="F4223" s="2"/>
      <c r="G4223" s="60">
        <v>191</v>
      </c>
      <c r="H4223" s="72" t="str">
        <f t="shared" si="70"/>
        <v xml:space="preserve"> </v>
      </c>
      <c r="I4223" s="11">
        <v>52.356020942408001</v>
      </c>
      <c r="J4223" s="3">
        <v>32.460732984293003</v>
      </c>
      <c r="K4223" s="3">
        <v>5.7591623036649997</v>
      </c>
      <c r="L4223" s="3">
        <v>7.3298429319369998</v>
      </c>
      <c r="M4223" s="8">
        <v>2.0942408376959998</v>
      </c>
    </row>
    <row r="4224" spans="3:13" x14ac:dyDescent="0.2">
      <c r="C4224" s="87"/>
      <c r="D4224" s="84"/>
      <c r="E4224" s="1" t="s">
        <v>44</v>
      </c>
      <c r="F4224" s="2"/>
      <c r="G4224" s="60">
        <v>239</v>
      </c>
      <c r="H4224" s="72" t="str">
        <f t="shared" si="70"/>
        <v xml:space="preserve"> </v>
      </c>
      <c r="I4224" s="11">
        <v>56.485355648536</v>
      </c>
      <c r="J4224" s="3">
        <v>33.054393305439</v>
      </c>
      <c r="K4224" s="3">
        <v>4.1841004184099999</v>
      </c>
      <c r="L4224" s="3">
        <v>5.0209205020920002</v>
      </c>
      <c r="M4224" s="8">
        <v>1.2552301255230001</v>
      </c>
    </row>
    <row r="4225" spans="3:13" x14ac:dyDescent="0.2">
      <c r="C4225" s="87"/>
      <c r="D4225" s="84"/>
      <c r="E4225" s="1" t="s">
        <v>45</v>
      </c>
      <c r="F4225" s="2"/>
      <c r="G4225" s="60">
        <v>58</v>
      </c>
      <c r="H4225" s="72" t="str">
        <f t="shared" si="70"/>
        <v xml:space="preserve"> </v>
      </c>
      <c r="I4225" s="11">
        <v>48.275862068965999</v>
      </c>
      <c r="J4225" s="3">
        <v>43.103448275862</v>
      </c>
      <c r="K4225" s="3">
        <v>3.4482758620689999</v>
      </c>
      <c r="L4225" s="3">
        <v>3.4482758620689999</v>
      </c>
      <c r="M4225" s="8">
        <v>1.7241379310339999</v>
      </c>
    </row>
    <row r="4226" spans="3:13" x14ac:dyDescent="0.2">
      <c r="C4226" s="87"/>
      <c r="D4226" s="84"/>
      <c r="E4226" s="1" t="s">
        <v>46</v>
      </c>
      <c r="F4226" s="2"/>
      <c r="G4226" s="60">
        <v>32</v>
      </c>
      <c r="H4226" s="72" t="str">
        <f t="shared" si="70"/>
        <v>*</v>
      </c>
      <c r="I4226" s="11">
        <v>25</v>
      </c>
      <c r="J4226" s="3">
        <v>21.875</v>
      </c>
      <c r="K4226" s="3">
        <v>12.5</v>
      </c>
      <c r="L4226" s="3">
        <v>40.625</v>
      </c>
      <c r="M4226" s="14">
        <v>0</v>
      </c>
    </row>
    <row r="4227" spans="3:13" x14ac:dyDescent="0.2">
      <c r="C4227" s="87"/>
      <c r="D4227" s="84"/>
      <c r="E4227" s="1" t="s">
        <v>32</v>
      </c>
      <c r="F4227" s="2"/>
      <c r="G4227" s="60">
        <v>50</v>
      </c>
      <c r="H4227" s="72" t="str">
        <f t="shared" si="70"/>
        <v xml:space="preserve"> </v>
      </c>
      <c r="I4227" s="11">
        <v>48</v>
      </c>
      <c r="J4227" s="3">
        <v>26</v>
      </c>
      <c r="K4227" s="3">
        <v>10</v>
      </c>
      <c r="L4227" s="3">
        <v>12</v>
      </c>
      <c r="M4227" s="8">
        <v>4</v>
      </c>
    </row>
    <row r="4228" spans="3:13" ht="24" x14ac:dyDescent="0.2">
      <c r="C4228" s="88" t="s">
        <v>47</v>
      </c>
      <c r="D4228" s="83" t="s">
        <v>17</v>
      </c>
      <c r="E4228" s="6" t="s">
        <v>48</v>
      </c>
      <c r="F4228" s="5"/>
      <c r="G4228" s="59">
        <v>93</v>
      </c>
      <c r="H4228" s="71" t="str">
        <f t="shared" si="70"/>
        <v xml:space="preserve"> </v>
      </c>
      <c r="I4228" s="12">
        <v>61.290322580644997</v>
      </c>
      <c r="J4228" s="4">
        <v>31.182795698924998</v>
      </c>
      <c r="K4228" s="4">
        <v>5.3763440860219998</v>
      </c>
      <c r="L4228" s="4">
        <v>1.0752688172039999</v>
      </c>
      <c r="M4228" s="13">
        <v>1.0752688172039999</v>
      </c>
    </row>
    <row r="4229" spans="3:13" ht="24" x14ac:dyDescent="0.2">
      <c r="C4229" s="87"/>
      <c r="D4229" s="84"/>
      <c r="E4229" s="1" t="s">
        <v>49</v>
      </c>
      <c r="F4229" s="2"/>
      <c r="G4229" s="60">
        <v>143</v>
      </c>
      <c r="H4229" s="72" t="str">
        <f t="shared" si="70"/>
        <v xml:space="preserve"> </v>
      </c>
      <c r="I4229" s="11">
        <v>48.951048951049003</v>
      </c>
      <c r="J4229" s="3">
        <v>37.762237762238001</v>
      </c>
      <c r="K4229" s="3">
        <v>6.9930069930069996</v>
      </c>
      <c r="L4229" s="3">
        <v>4.1958041958040004</v>
      </c>
      <c r="M4229" s="8">
        <v>2.0979020979020002</v>
      </c>
    </row>
    <row r="4230" spans="3:13" x14ac:dyDescent="0.2">
      <c r="C4230" s="87"/>
      <c r="D4230" s="84"/>
      <c r="E4230" s="1" t="s">
        <v>50</v>
      </c>
      <c r="F4230" s="2"/>
      <c r="G4230" s="60">
        <v>148</v>
      </c>
      <c r="H4230" s="72" t="str">
        <f t="shared" si="70"/>
        <v xml:space="preserve"> </v>
      </c>
      <c r="I4230" s="11">
        <v>62.162162162161998</v>
      </c>
      <c r="J4230" s="3">
        <v>29.72972972973</v>
      </c>
      <c r="K4230" s="3">
        <v>4.0540540540540002</v>
      </c>
      <c r="L4230" s="3">
        <v>3.3783783783780001</v>
      </c>
      <c r="M4230" s="8">
        <v>0.67567567567599995</v>
      </c>
    </row>
    <row r="4231" spans="3:13" x14ac:dyDescent="0.2">
      <c r="C4231" s="87"/>
      <c r="D4231" s="84"/>
      <c r="E4231" s="1" t="s">
        <v>51</v>
      </c>
      <c r="F4231" s="2"/>
      <c r="G4231" s="60">
        <v>198</v>
      </c>
      <c r="H4231" s="72" t="str">
        <f t="shared" si="70"/>
        <v xml:space="preserve"> </v>
      </c>
      <c r="I4231" s="11">
        <v>64.646464646465006</v>
      </c>
      <c r="J4231" s="3">
        <v>27.272727272727</v>
      </c>
      <c r="K4231" s="3">
        <v>6.0606060606060002</v>
      </c>
      <c r="L4231" s="3">
        <v>1.5151515151520001</v>
      </c>
      <c r="M4231" s="8">
        <v>0.50505050505100002</v>
      </c>
    </row>
    <row r="4232" spans="3:13" ht="24" x14ac:dyDescent="0.2">
      <c r="C4232" s="87"/>
      <c r="D4232" s="84"/>
      <c r="E4232" s="1" t="s">
        <v>52</v>
      </c>
      <c r="F4232" s="2"/>
      <c r="G4232" s="60">
        <v>318</v>
      </c>
      <c r="H4232" s="72" t="str">
        <f t="shared" si="70"/>
        <v xml:space="preserve"> </v>
      </c>
      <c r="I4232" s="11">
        <v>68.867924528301998</v>
      </c>
      <c r="J4232" s="3">
        <v>23.584905660377</v>
      </c>
      <c r="K4232" s="3">
        <v>5.0314465408810003</v>
      </c>
      <c r="L4232" s="3">
        <v>1.5723270440249999</v>
      </c>
      <c r="M4232" s="8">
        <v>0.94339622641499998</v>
      </c>
    </row>
    <row r="4233" spans="3:13" ht="24" x14ac:dyDescent="0.2">
      <c r="C4233" s="87"/>
      <c r="D4233" s="84"/>
      <c r="E4233" s="1" t="s">
        <v>53</v>
      </c>
      <c r="F4233" s="2"/>
      <c r="G4233" s="60">
        <v>900</v>
      </c>
      <c r="H4233" s="72" t="str">
        <f t="shared" si="70"/>
        <v xml:space="preserve"> </v>
      </c>
      <c r="I4233" s="11">
        <v>62.888888888888999</v>
      </c>
      <c r="J4233" s="3">
        <v>28.444444444443999</v>
      </c>
      <c r="K4233" s="3">
        <v>5.4444444444439997</v>
      </c>
      <c r="L4233" s="3">
        <v>2.2222222222219998</v>
      </c>
      <c r="M4233" s="8">
        <v>1</v>
      </c>
    </row>
    <row r="4234" spans="3:13" ht="24" x14ac:dyDescent="0.2">
      <c r="C4234" s="87"/>
      <c r="D4234" s="84"/>
      <c r="E4234" s="1" t="s">
        <v>54</v>
      </c>
      <c r="F4234" s="2"/>
      <c r="G4234" s="60">
        <v>1493</v>
      </c>
      <c r="H4234" s="72" t="str">
        <f t="shared" si="70"/>
        <v xml:space="preserve"> </v>
      </c>
      <c r="I4234" s="11">
        <v>51.707970529135999</v>
      </c>
      <c r="J4234" s="3">
        <v>31.145344943068</v>
      </c>
      <c r="K4234" s="3">
        <v>8.3724045545879999</v>
      </c>
      <c r="L4234" s="3">
        <v>7.0997990622909999</v>
      </c>
      <c r="M4234" s="8">
        <v>1.6744809109180001</v>
      </c>
    </row>
    <row r="4235" spans="3:13" x14ac:dyDescent="0.2">
      <c r="C4235" s="87"/>
      <c r="D4235" s="84"/>
      <c r="E4235" s="1" t="s">
        <v>32</v>
      </c>
      <c r="F4235" s="2"/>
      <c r="G4235" s="60">
        <v>42</v>
      </c>
      <c r="H4235" s="72" t="str">
        <f t="shared" si="70"/>
        <v>*</v>
      </c>
      <c r="I4235" s="11">
        <v>47.619047619047997</v>
      </c>
      <c r="J4235" s="3">
        <v>33.333333333333002</v>
      </c>
      <c r="K4235" s="3">
        <v>7.1428571428570002</v>
      </c>
      <c r="L4235" s="3">
        <v>4.7619047619049999</v>
      </c>
      <c r="M4235" s="8">
        <v>7.1428571428570002</v>
      </c>
    </row>
    <row r="4236" spans="3:13" ht="24" x14ac:dyDescent="0.2">
      <c r="C4236" s="88" t="s">
        <v>55</v>
      </c>
      <c r="D4236" s="83" t="s">
        <v>17</v>
      </c>
      <c r="E4236" s="6" t="s">
        <v>48</v>
      </c>
      <c r="F4236" s="5"/>
      <c r="G4236" s="59">
        <v>118</v>
      </c>
      <c r="H4236" s="71" t="str">
        <f t="shared" si="70"/>
        <v xml:space="preserve"> </v>
      </c>
      <c r="I4236" s="12">
        <v>44.067796610168998</v>
      </c>
      <c r="J4236" s="4">
        <v>33.898305084745999</v>
      </c>
      <c r="K4236" s="4">
        <v>7.6271186440680001</v>
      </c>
      <c r="L4236" s="4">
        <v>10.169491525424</v>
      </c>
      <c r="M4236" s="13">
        <v>4.2372881355930003</v>
      </c>
    </row>
    <row r="4237" spans="3:13" ht="24" x14ac:dyDescent="0.2">
      <c r="C4237" s="87"/>
      <c r="D4237" s="84"/>
      <c r="E4237" s="1" t="s">
        <v>49</v>
      </c>
      <c r="F4237" s="2"/>
      <c r="G4237" s="60">
        <v>262</v>
      </c>
      <c r="H4237" s="72" t="str">
        <f t="shared" si="70"/>
        <v xml:space="preserve"> </v>
      </c>
      <c r="I4237" s="11">
        <v>46.183206106870003</v>
      </c>
      <c r="J4237" s="3">
        <v>35.114503816793999</v>
      </c>
      <c r="K4237" s="3">
        <v>7.6335877862599997</v>
      </c>
      <c r="L4237" s="3">
        <v>8.7786259541980005</v>
      </c>
      <c r="M4237" s="8">
        <v>2.2900763358780001</v>
      </c>
    </row>
    <row r="4238" spans="3:13" x14ac:dyDescent="0.2">
      <c r="C4238" s="87"/>
      <c r="D4238" s="84"/>
      <c r="E4238" s="1" t="s">
        <v>50</v>
      </c>
      <c r="F4238" s="2"/>
      <c r="G4238" s="60">
        <v>486</v>
      </c>
      <c r="H4238" s="72" t="str">
        <f t="shared" si="70"/>
        <v xml:space="preserve"> </v>
      </c>
      <c r="I4238" s="11">
        <v>57.613168724280001</v>
      </c>
      <c r="J4238" s="3">
        <v>34.362139917695004</v>
      </c>
      <c r="K4238" s="3">
        <v>4.7325102880659999</v>
      </c>
      <c r="L4238" s="3">
        <v>3.086419753086</v>
      </c>
      <c r="M4238" s="8">
        <v>0.205761316872</v>
      </c>
    </row>
    <row r="4239" spans="3:13" x14ac:dyDescent="0.2">
      <c r="C4239" s="87"/>
      <c r="D4239" s="84"/>
      <c r="E4239" s="1" t="s">
        <v>51</v>
      </c>
      <c r="F4239" s="2"/>
      <c r="G4239" s="60">
        <v>888</v>
      </c>
      <c r="H4239" s="72" t="str">
        <f t="shared" ref="H4239:H4286" si="71">IF(G4239&lt;49,"*"," ")</f>
        <v xml:space="preserve"> </v>
      </c>
      <c r="I4239" s="11">
        <v>64.414414414413997</v>
      </c>
      <c r="J4239" s="3">
        <v>24.662162162162002</v>
      </c>
      <c r="K4239" s="3">
        <v>6.4189189189190001</v>
      </c>
      <c r="L4239" s="3">
        <v>3.6036036036039998</v>
      </c>
      <c r="M4239" s="8">
        <v>0.90090090090099995</v>
      </c>
    </row>
    <row r="4240" spans="3:13" ht="24" x14ac:dyDescent="0.2">
      <c r="C4240" s="87"/>
      <c r="D4240" s="84"/>
      <c r="E4240" s="1" t="s">
        <v>52</v>
      </c>
      <c r="F4240" s="2"/>
      <c r="G4240" s="60">
        <v>323</v>
      </c>
      <c r="H4240" s="72" t="str">
        <f t="shared" si="71"/>
        <v xml:space="preserve"> </v>
      </c>
      <c r="I4240" s="11">
        <v>56.037151702785998</v>
      </c>
      <c r="J4240" s="3">
        <v>28.482972136223001</v>
      </c>
      <c r="K4240" s="3">
        <v>8.9783281733750009</v>
      </c>
      <c r="L4240" s="3">
        <v>4.6439628482969999</v>
      </c>
      <c r="M4240" s="8">
        <v>1.8575851393189999</v>
      </c>
    </row>
    <row r="4241" spans="3:13" x14ac:dyDescent="0.2">
      <c r="C4241" s="87"/>
      <c r="D4241" s="84"/>
      <c r="E4241" s="1" t="s">
        <v>56</v>
      </c>
      <c r="F4241" s="2"/>
      <c r="G4241" s="60">
        <v>275</v>
      </c>
      <c r="H4241" s="72" t="str">
        <f t="shared" si="71"/>
        <v xml:space="preserve"> </v>
      </c>
      <c r="I4241" s="11">
        <v>43.272727272727003</v>
      </c>
      <c r="J4241" s="3">
        <v>36</v>
      </c>
      <c r="K4241" s="3">
        <v>9.8181818181819995</v>
      </c>
      <c r="L4241" s="3">
        <v>8.3636363636359992</v>
      </c>
      <c r="M4241" s="8">
        <v>2.5454545454550002</v>
      </c>
    </row>
    <row r="4242" spans="3:13" x14ac:dyDescent="0.2">
      <c r="C4242" s="87"/>
      <c r="D4242" s="84"/>
      <c r="E4242" s="1" t="s">
        <v>57</v>
      </c>
      <c r="F4242" s="2"/>
      <c r="G4242" s="60">
        <v>32</v>
      </c>
      <c r="H4242" s="72" t="str">
        <f t="shared" si="71"/>
        <v>*</v>
      </c>
      <c r="I4242" s="11">
        <v>28.125</v>
      </c>
      <c r="J4242" s="3">
        <v>37.5</v>
      </c>
      <c r="K4242" s="3">
        <v>15.625</v>
      </c>
      <c r="L4242" s="3">
        <v>18.75</v>
      </c>
      <c r="M4242" s="14">
        <v>0</v>
      </c>
    </row>
    <row r="4243" spans="3:13" x14ac:dyDescent="0.2">
      <c r="C4243" s="87"/>
      <c r="D4243" s="84"/>
      <c r="E4243" s="1" t="s">
        <v>32</v>
      </c>
      <c r="F4243" s="2"/>
      <c r="G4243" s="60">
        <v>51</v>
      </c>
      <c r="H4243" s="72" t="str">
        <f t="shared" si="71"/>
        <v xml:space="preserve"> </v>
      </c>
      <c r="I4243" s="11">
        <v>47.058823529412003</v>
      </c>
      <c r="J4243" s="3">
        <v>27.450980392157</v>
      </c>
      <c r="K4243" s="3">
        <v>13.725490196078001</v>
      </c>
      <c r="L4243" s="3">
        <v>3.9215686274510002</v>
      </c>
      <c r="M4243" s="8">
        <v>7.8431372549020004</v>
      </c>
    </row>
    <row r="4244" spans="3:13" x14ac:dyDescent="0.2">
      <c r="C4244" s="88" t="s">
        <v>58</v>
      </c>
      <c r="D4244" s="83" t="s">
        <v>17</v>
      </c>
      <c r="E4244" s="6" t="s">
        <v>59</v>
      </c>
      <c r="F4244" s="5"/>
      <c r="G4244" s="59">
        <v>1814</v>
      </c>
      <c r="H4244" s="71" t="str">
        <f t="shared" si="71"/>
        <v xml:space="preserve"> </v>
      </c>
      <c r="I4244" s="12">
        <v>56.284454244762998</v>
      </c>
      <c r="J4244" s="4">
        <v>31.091510474090001</v>
      </c>
      <c r="K4244" s="4">
        <v>6.7805953693500003</v>
      </c>
      <c r="L4244" s="4">
        <v>4.4101433296580002</v>
      </c>
      <c r="M4244" s="13">
        <v>1.433296582139</v>
      </c>
    </row>
    <row r="4245" spans="3:13" ht="24" x14ac:dyDescent="0.2">
      <c r="C4245" s="87"/>
      <c r="D4245" s="84"/>
      <c r="E4245" s="1" t="s">
        <v>60</v>
      </c>
      <c r="F4245" s="2"/>
      <c r="G4245" s="60">
        <v>307</v>
      </c>
      <c r="H4245" s="72" t="str">
        <f t="shared" si="71"/>
        <v xml:space="preserve"> </v>
      </c>
      <c r="I4245" s="11">
        <v>63.192182410423001</v>
      </c>
      <c r="J4245" s="3">
        <v>25.407166123779</v>
      </c>
      <c r="K4245" s="3">
        <v>6.840390879479</v>
      </c>
      <c r="L4245" s="3">
        <v>3.2573289902279998</v>
      </c>
      <c r="M4245" s="8">
        <v>1.302931596091</v>
      </c>
    </row>
    <row r="4246" spans="3:13" x14ac:dyDescent="0.2">
      <c r="C4246" s="87"/>
      <c r="D4246" s="84"/>
      <c r="E4246" s="1" t="s">
        <v>61</v>
      </c>
      <c r="F4246" s="2"/>
      <c r="G4246" s="60">
        <v>49</v>
      </c>
      <c r="H4246" s="72" t="s">
        <v>678</v>
      </c>
      <c r="I4246" s="11">
        <v>48.979591836734997</v>
      </c>
      <c r="J4246" s="3">
        <v>32.653061224490003</v>
      </c>
      <c r="K4246" s="3">
        <v>6.1224489795919999</v>
      </c>
      <c r="L4246" s="3">
        <v>10.204081632653001</v>
      </c>
      <c r="M4246" s="8">
        <v>2.040816326531</v>
      </c>
    </row>
    <row r="4247" spans="3:13" ht="36" x14ac:dyDescent="0.2">
      <c r="C4247" s="87"/>
      <c r="D4247" s="84"/>
      <c r="E4247" s="1" t="s">
        <v>62</v>
      </c>
      <c r="F4247" s="2"/>
      <c r="G4247" s="60">
        <v>211</v>
      </c>
      <c r="H4247" s="72" t="str">
        <f t="shared" si="71"/>
        <v xml:space="preserve"> </v>
      </c>
      <c r="I4247" s="11">
        <v>51.658767772512</v>
      </c>
      <c r="J4247" s="3">
        <v>28.909952606634999</v>
      </c>
      <c r="K4247" s="3">
        <v>11.848341232227</v>
      </c>
      <c r="L4247" s="3">
        <v>5.6872037914689999</v>
      </c>
      <c r="M4247" s="8">
        <v>1.895734597156</v>
      </c>
    </row>
    <row r="4248" spans="3:13" ht="24" x14ac:dyDescent="0.2">
      <c r="C4248" s="87"/>
      <c r="D4248" s="84"/>
      <c r="E4248" s="1" t="s">
        <v>63</v>
      </c>
      <c r="F4248" s="2"/>
      <c r="G4248" s="60">
        <v>8</v>
      </c>
      <c r="H4248" s="72" t="str">
        <f t="shared" si="71"/>
        <v>*</v>
      </c>
      <c r="I4248" s="11">
        <v>62.5</v>
      </c>
      <c r="J4248" s="3">
        <v>37.5</v>
      </c>
      <c r="K4248" s="7">
        <v>0</v>
      </c>
      <c r="L4248" s="7">
        <v>0</v>
      </c>
      <c r="M4248" s="14">
        <v>0</v>
      </c>
    </row>
    <row r="4249" spans="3:13" x14ac:dyDescent="0.2">
      <c r="C4249" s="87"/>
      <c r="D4249" s="84"/>
      <c r="E4249" s="1" t="s">
        <v>64</v>
      </c>
      <c r="F4249" s="2"/>
      <c r="G4249" s="60">
        <v>24</v>
      </c>
      <c r="H4249" s="72" t="str">
        <f t="shared" si="71"/>
        <v>*</v>
      </c>
      <c r="I4249" s="21">
        <v>0</v>
      </c>
      <c r="J4249" s="3">
        <v>16.666666666666998</v>
      </c>
      <c r="K4249" s="3">
        <v>16.666666666666998</v>
      </c>
      <c r="L4249" s="3">
        <v>66.666666666666998</v>
      </c>
      <c r="M4249" s="14">
        <v>0</v>
      </c>
    </row>
    <row r="4250" spans="3:13" x14ac:dyDescent="0.2">
      <c r="C4250" s="87"/>
      <c r="D4250" s="84"/>
      <c r="E4250" s="1" t="s">
        <v>46</v>
      </c>
      <c r="F4250" s="2"/>
      <c r="G4250" s="60">
        <v>17</v>
      </c>
      <c r="H4250" s="72" t="str">
        <f t="shared" si="71"/>
        <v>*</v>
      </c>
      <c r="I4250" s="11">
        <v>23.529411764706001</v>
      </c>
      <c r="J4250" s="3">
        <v>41.176470588234999</v>
      </c>
      <c r="K4250" s="3">
        <v>5.8823529411760003</v>
      </c>
      <c r="L4250" s="3">
        <v>29.411764705882</v>
      </c>
      <c r="M4250" s="14">
        <v>0</v>
      </c>
    </row>
    <row r="4251" spans="3:13" x14ac:dyDescent="0.2">
      <c r="C4251" s="87"/>
      <c r="D4251" s="84"/>
      <c r="E4251" s="1" t="s">
        <v>32</v>
      </c>
      <c r="F4251" s="2"/>
      <c r="G4251" s="60">
        <v>5</v>
      </c>
      <c r="H4251" s="72" t="str">
        <f t="shared" si="71"/>
        <v>*</v>
      </c>
      <c r="I4251" s="11">
        <v>20</v>
      </c>
      <c r="J4251" s="3">
        <v>40</v>
      </c>
      <c r="K4251" s="7">
        <v>0</v>
      </c>
      <c r="L4251" s="7">
        <v>0</v>
      </c>
      <c r="M4251" s="8">
        <v>40</v>
      </c>
    </row>
    <row r="4252" spans="3:13" x14ac:dyDescent="0.2">
      <c r="C4252" s="87"/>
      <c r="D4252" s="84"/>
      <c r="E4252" s="1" t="s">
        <v>65</v>
      </c>
      <c r="F4252" s="2"/>
      <c r="G4252" s="60">
        <v>2121</v>
      </c>
      <c r="H4252" s="72" t="str">
        <f t="shared" si="71"/>
        <v xml:space="preserve"> </v>
      </c>
      <c r="I4252" s="11">
        <v>57.284299858556999</v>
      </c>
      <c r="J4252" s="3">
        <v>30.26874115983</v>
      </c>
      <c r="K4252" s="3">
        <v>6.7892503536069997</v>
      </c>
      <c r="L4252" s="3">
        <v>4.2432814710039999</v>
      </c>
      <c r="M4252" s="8">
        <v>1.4144271570010001</v>
      </c>
    </row>
    <row r="4253" spans="3:13" x14ac:dyDescent="0.2">
      <c r="C4253" s="87"/>
      <c r="D4253" s="84"/>
      <c r="E4253" s="1" t="s">
        <v>66</v>
      </c>
      <c r="F4253" s="2"/>
      <c r="G4253" s="60">
        <v>260</v>
      </c>
      <c r="H4253" s="72" t="str">
        <f t="shared" si="71"/>
        <v xml:space="preserve"> </v>
      </c>
      <c r="I4253" s="11">
        <v>51.153846153845997</v>
      </c>
      <c r="J4253" s="3">
        <v>29.615384615385</v>
      </c>
      <c r="K4253" s="3">
        <v>10.769230769230999</v>
      </c>
      <c r="L4253" s="3">
        <v>6.5384615384620002</v>
      </c>
      <c r="M4253" s="8">
        <v>1.923076923077</v>
      </c>
    </row>
    <row r="4254" spans="3:13" ht="24" x14ac:dyDescent="0.2">
      <c r="C4254" s="88" t="s">
        <v>67</v>
      </c>
      <c r="D4254" s="83" t="s">
        <v>17</v>
      </c>
      <c r="E4254" s="6" t="s">
        <v>68</v>
      </c>
      <c r="F4254" s="5"/>
      <c r="G4254" s="59">
        <v>303</v>
      </c>
      <c r="H4254" s="71" t="str">
        <f t="shared" si="71"/>
        <v xml:space="preserve"> </v>
      </c>
      <c r="I4254" s="12">
        <v>67.986798679868002</v>
      </c>
      <c r="J4254" s="4">
        <v>21.782178217822</v>
      </c>
      <c r="K4254" s="4">
        <v>4.6204620462049997</v>
      </c>
      <c r="L4254" s="4">
        <v>3.6303630363039998</v>
      </c>
      <c r="M4254" s="13">
        <v>1.9801980198019999</v>
      </c>
    </row>
    <row r="4255" spans="3:13" ht="36" x14ac:dyDescent="0.2">
      <c r="C4255" s="87"/>
      <c r="D4255" s="84"/>
      <c r="E4255" s="1" t="s">
        <v>69</v>
      </c>
      <c r="F4255" s="2"/>
      <c r="G4255" s="60">
        <v>1347</v>
      </c>
      <c r="H4255" s="72" t="str">
        <f t="shared" si="71"/>
        <v xml:space="preserve"> </v>
      </c>
      <c r="I4255" s="11">
        <v>58.129175946548003</v>
      </c>
      <c r="J4255" s="3">
        <v>30.586488492947002</v>
      </c>
      <c r="K4255" s="3">
        <v>6.013363028953</v>
      </c>
      <c r="L4255" s="3">
        <v>4.1573867854489999</v>
      </c>
      <c r="M4255" s="8">
        <v>1.113585746102</v>
      </c>
    </row>
    <row r="4256" spans="3:13" ht="24" x14ac:dyDescent="0.2">
      <c r="C4256" s="87"/>
      <c r="D4256" s="84"/>
      <c r="E4256" s="1" t="s">
        <v>70</v>
      </c>
      <c r="F4256" s="2"/>
      <c r="G4256" s="60">
        <v>596</v>
      </c>
      <c r="H4256" s="72" t="str">
        <f t="shared" si="71"/>
        <v xml:space="preserve"> </v>
      </c>
      <c r="I4256" s="11">
        <v>49.161073825503003</v>
      </c>
      <c r="J4256" s="3">
        <v>33.221476510066999</v>
      </c>
      <c r="K4256" s="3">
        <v>9.8993288590600006</v>
      </c>
      <c r="L4256" s="3">
        <v>5.704697986577</v>
      </c>
      <c r="M4256" s="8">
        <v>2.0134228187919998</v>
      </c>
    </row>
    <row r="4257" spans="3:13" ht="24" x14ac:dyDescent="0.2">
      <c r="C4257" s="87"/>
      <c r="D4257" s="84"/>
      <c r="E4257" s="1" t="s">
        <v>71</v>
      </c>
      <c r="F4257" s="2"/>
      <c r="G4257" s="60">
        <v>181</v>
      </c>
      <c r="H4257" s="72" t="str">
        <f t="shared" si="71"/>
        <v xml:space="preserve"> </v>
      </c>
      <c r="I4257" s="11">
        <v>39.779005524862001</v>
      </c>
      <c r="J4257" s="3">
        <v>32.044198895028003</v>
      </c>
      <c r="K4257" s="3">
        <v>12.707182320442</v>
      </c>
      <c r="L4257" s="3">
        <v>14.364640883978</v>
      </c>
      <c r="M4257" s="8">
        <v>1.1049723756909999</v>
      </c>
    </row>
    <row r="4258" spans="3:13" x14ac:dyDescent="0.2">
      <c r="C4258" s="87"/>
      <c r="D4258" s="84"/>
      <c r="E4258" s="1" t="s">
        <v>32</v>
      </c>
      <c r="F4258" s="2"/>
      <c r="G4258" s="60">
        <v>8</v>
      </c>
      <c r="H4258" s="72" t="str">
        <f t="shared" si="71"/>
        <v>*</v>
      </c>
      <c r="I4258" s="11">
        <v>50</v>
      </c>
      <c r="J4258" s="3">
        <v>12.5</v>
      </c>
      <c r="K4258" s="7">
        <v>0</v>
      </c>
      <c r="L4258" s="3">
        <v>12.5</v>
      </c>
      <c r="M4258" s="8">
        <v>25</v>
      </c>
    </row>
    <row r="4259" spans="3:13" ht="24" x14ac:dyDescent="0.2">
      <c r="C4259" s="88" t="s">
        <v>72</v>
      </c>
      <c r="D4259" s="83" t="s">
        <v>17</v>
      </c>
      <c r="E4259" s="6" t="s">
        <v>73</v>
      </c>
      <c r="F4259" s="5"/>
      <c r="G4259" s="59">
        <v>52</v>
      </c>
      <c r="H4259" s="71" t="str">
        <f t="shared" si="71"/>
        <v xml:space="preserve"> </v>
      </c>
      <c r="I4259" s="12">
        <v>48.076923076923002</v>
      </c>
      <c r="J4259" s="4">
        <v>30.769230769231001</v>
      </c>
      <c r="K4259" s="4">
        <v>7.6923076923079998</v>
      </c>
      <c r="L4259" s="4">
        <v>7.6923076923079998</v>
      </c>
      <c r="M4259" s="13">
        <v>5.7692307692310001</v>
      </c>
    </row>
    <row r="4260" spans="3:13" ht="36" x14ac:dyDescent="0.2">
      <c r="C4260" s="87"/>
      <c r="D4260" s="84"/>
      <c r="E4260" s="1" t="s">
        <v>74</v>
      </c>
      <c r="F4260" s="2"/>
      <c r="G4260" s="60">
        <v>186</v>
      </c>
      <c r="H4260" s="72" t="str">
        <f t="shared" si="71"/>
        <v xml:space="preserve"> </v>
      </c>
      <c r="I4260" s="11">
        <v>44.623655913977998</v>
      </c>
      <c r="J4260" s="3">
        <v>27.956989247311999</v>
      </c>
      <c r="K4260" s="3">
        <v>8.0645161290320004</v>
      </c>
      <c r="L4260" s="3">
        <v>17.741935483871</v>
      </c>
      <c r="M4260" s="8">
        <v>1.6129032258060001</v>
      </c>
    </row>
    <row r="4261" spans="3:13" ht="36" x14ac:dyDescent="0.2">
      <c r="C4261" s="87"/>
      <c r="D4261" s="84"/>
      <c r="E4261" s="1" t="s">
        <v>75</v>
      </c>
      <c r="F4261" s="2"/>
      <c r="G4261" s="60">
        <v>336</v>
      </c>
      <c r="H4261" s="72" t="str">
        <f t="shared" si="71"/>
        <v xml:space="preserve"> </v>
      </c>
      <c r="I4261" s="11">
        <v>43.154761904761997</v>
      </c>
      <c r="J4261" s="3">
        <v>36.607142857143003</v>
      </c>
      <c r="K4261" s="3">
        <v>10.714285714286</v>
      </c>
      <c r="L4261" s="3">
        <v>7.7380952380950001</v>
      </c>
      <c r="M4261" s="8">
        <v>1.785714285714</v>
      </c>
    </row>
    <row r="4262" spans="3:13" ht="36" x14ac:dyDescent="0.2">
      <c r="C4262" s="87"/>
      <c r="D4262" s="84"/>
      <c r="E4262" s="1" t="s">
        <v>76</v>
      </c>
      <c r="F4262" s="2"/>
      <c r="G4262" s="60">
        <v>411</v>
      </c>
      <c r="H4262" s="72" t="str">
        <f t="shared" si="71"/>
        <v xml:space="preserve"> </v>
      </c>
      <c r="I4262" s="11">
        <v>49.635036496349997</v>
      </c>
      <c r="J4262" s="3">
        <v>34.793187347931998</v>
      </c>
      <c r="K4262" s="3">
        <v>7.299270072993</v>
      </c>
      <c r="L4262" s="3">
        <v>6.0827250608270003</v>
      </c>
      <c r="M4262" s="8">
        <v>2.1897810218979998</v>
      </c>
    </row>
    <row r="4263" spans="3:13" ht="36" x14ac:dyDescent="0.2">
      <c r="C4263" s="87"/>
      <c r="D4263" s="84"/>
      <c r="E4263" s="1" t="s">
        <v>77</v>
      </c>
      <c r="F4263" s="2"/>
      <c r="G4263" s="60">
        <v>425</v>
      </c>
      <c r="H4263" s="72" t="str">
        <f t="shared" si="71"/>
        <v xml:space="preserve"> </v>
      </c>
      <c r="I4263" s="11">
        <v>56.705882352941003</v>
      </c>
      <c r="J4263" s="3">
        <v>31.058823529411999</v>
      </c>
      <c r="K4263" s="3">
        <v>8.2352941176469994</v>
      </c>
      <c r="L4263" s="3">
        <v>3.0588235294119999</v>
      </c>
      <c r="M4263" s="8">
        <v>0.94117647058800002</v>
      </c>
    </row>
    <row r="4264" spans="3:13" ht="36" x14ac:dyDescent="0.2">
      <c r="C4264" s="87"/>
      <c r="D4264" s="84"/>
      <c r="E4264" s="1" t="s">
        <v>78</v>
      </c>
      <c r="F4264" s="2"/>
      <c r="G4264" s="60">
        <v>328</v>
      </c>
      <c r="H4264" s="72" t="str">
        <f t="shared" si="71"/>
        <v xml:space="preserve"> </v>
      </c>
      <c r="I4264" s="11">
        <v>64.024390243902005</v>
      </c>
      <c r="J4264" s="3">
        <v>26.219512195122</v>
      </c>
      <c r="K4264" s="3">
        <v>4.8780487804880002</v>
      </c>
      <c r="L4264" s="3">
        <v>3.0487804878050002</v>
      </c>
      <c r="M4264" s="8">
        <v>1.829268292683</v>
      </c>
    </row>
    <row r="4265" spans="3:13" ht="36" x14ac:dyDescent="0.2">
      <c r="C4265" s="87"/>
      <c r="D4265" s="84"/>
      <c r="E4265" s="1" t="s">
        <v>79</v>
      </c>
      <c r="F4265" s="2"/>
      <c r="G4265" s="60">
        <v>294</v>
      </c>
      <c r="H4265" s="72" t="str">
        <f t="shared" si="71"/>
        <v xml:space="preserve"> </v>
      </c>
      <c r="I4265" s="11">
        <v>68.707482993197004</v>
      </c>
      <c r="J4265" s="3">
        <v>24.149659863945999</v>
      </c>
      <c r="K4265" s="3">
        <v>5.1020408163270003</v>
      </c>
      <c r="L4265" s="3">
        <v>1.360544217687</v>
      </c>
      <c r="M4265" s="8">
        <v>0.68027210884400002</v>
      </c>
    </row>
    <row r="4266" spans="3:13" ht="36" x14ac:dyDescent="0.2">
      <c r="C4266" s="87"/>
      <c r="D4266" s="84"/>
      <c r="E4266" s="1" t="s">
        <v>80</v>
      </c>
      <c r="F4266" s="2"/>
      <c r="G4266" s="60">
        <v>194</v>
      </c>
      <c r="H4266" s="72" t="str">
        <f t="shared" si="71"/>
        <v xml:space="preserve"> </v>
      </c>
      <c r="I4266" s="11">
        <v>68.556701030927996</v>
      </c>
      <c r="J4266" s="3">
        <v>23.195876288659999</v>
      </c>
      <c r="K4266" s="3">
        <v>5.6701030927840002</v>
      </c>
      <c r="L4266" s="3">
        <v>1.5463917525769999</v>
      </c>
      <c r="M4266" s="8">
        <v>1.0309278350519999</v>
      </c>
    </row>
    <row r="4267" spans="3:13" ht="36" x14ac:dyDescent="0.2">
      <c r="C4267" s="87"/>
      <c r="D4267" s="84"/>
      <c r="E4267" s="1" t="s">
        <v>81</v>
      </c>
      <c r="F4267" s="2"/>
      <c r="G4267" s="60">
        <v>50</v>
      </c>
      <c r="H4267" s="72" t="str">
        <f t="shared" si="71"/>
        <v xml:space="preserve"> </v>
      </c>
      <c r="I4267" s="11">
        <v>62</v>
      </c>
      <c r="J4267" s="3">
        <v>28</v>
      </c>
      <c r="K4267" s="3">
        <v>6</v>
      </c>
      <c r="L4267" s="3">
        <v>2</v>
      </c>
      <c r="M4267" s="8">
        <v>2</v>
      </c>
    </row>
    <row r="4268" spans="3:13" ht="24" x14ac:dyDescent="0.2">
      <c r="C4268" s="87"/>
      <c r="D4268" s="84"/>
      <c r="E4268" s="1" t="s">
        <v>82</v>
      </c>
      <c r="F4268" s="2"/>
      <c r="G4268" s="60">
        <v>48</v>
      </c>
      <c r="H4268" s="72" t="str">
        <f t="shared" si="71"/>
        <v>*</v>
      </c>
      <c r="I4268" s="11">
        <v>70.833333333333002</v>
      </c>
      <c r="J4268" s="3">
        <v>22.916666666666998</v>
      </c>
      <c r="K4268" s="3">
        <v>6.25</v>
      </c>
      <c r="L4268" s="7">
        <v>0</v>
      </c>
      <c r="M4268" s="14">
        <v>0</v>
      </c>
    </row>
    <row r="4269" spans="3:13" x14ac:dyDescent="0.2">
      <c r="C4269" s="87"/>
      <c r="D4269" s="84"/>
      <c r="E4269" s="1" t="s">
        <v>83</v>
      </c>
      <c r="F4269" s="2"/>
      <c r="G4269" s="60">
        <v>46</v>
      </c>
      <c r="H4269" s="72" t="str">
        <f t="shared" si="71"/>
        <v>*</v>
      </c>
      <c r="I4269" s="11">
        <v>39.130434782609001</v>
      </c>
      <c r="J4269" s="3">
        <v>43.478260869564998</v>
      </c>
      <c r="K4269" s="3">
        <v>6.5217391304349999</v>
      </c>
      <c r="L4269" s="3">
        <v>10.869565217390999</v>
      </c>
      <c r="M4269" s="14">
        <v>0</v>
      </c>
    </row>
    <row r="4270" spans="3:13" x14ac:dyDescent="0.2">
      <c r="C4270" s="87"/>
      <c r="D4270" s="84"/>
      <c r="E4270" s="1" t="s">
        <v>32</v>
      </c>
      <c r="F4270" s="2"/>
      <c r="G4270" s="60">
        <v>65</v>
      </c>
      <c r="H4270" s="72" t="str">
        <f t="shared" si="71"/>
        <v xml:space="preserve"> </v>
      </c>
      <c r="I4270" s="11">
        <v>49.230769230768999</v>
      </c>
      <c r="J4270" s="3">
        <v>33.846153846154003</v>
      </c>
      <c r="K4270" s="3">
        <v>9.2307692307690008</v>
      </c>
      <c r="L4270" s="3">
        <v>6.1538461538459996</v>
      </c>
      <c r="M4270" s="8">
        <v>1.538461538462</v>
      </c>
    </row>
    <row r="4271" spans="3:13" x14ac:dyDescent="0.2">
      <c r="C4271" s="88" t="s">
        <v>84</v>
      </c>
      <c r="D4271" s="83" t="s">
        <v>17</v>
      </c>
      <c r="E4271" s="6" t="s">
        <v>85</v>
      </c>
      <c r="F4271" s="5"/>
      <c r="G4271" s="59">
        <v>315</v>
      </c>
      <c r="H4271" s="71" t="str">
        <f t="shared" si="71"/>
        <v xml:space="preserve"> </v>
      </c>
      <c r="I4271" s="12">
        <v>76.825396825396993</v>
      </c>
      <c r="J4271" s="4">
        <v>18.412698412697999</v>
      </c>
      <c r="K4271" s="4">
        <v>3.1746031746029999</v>
      </c>
      <c r="L4271" s="4">
        <v>0.63492063492100004</v>
      </c>
      <c r="M4271" s="13">
        <v>0.95238095238099996</v>
      </c>
    </row>
    <row r="4272" spans="3:13" x14ac:dyDescent="0.2">
      <c r="C4272" s="87"/>
      <c r="D4272" s="84"/>
      <c r="E4272" s="1" t="s">
        <v>86</v>
      </c>
      <c r="F4272" s="2"/>
      <c r="G4272" s="60">
        <v>493</v>
      </c>
      <c r="H4272" s="72" t="str">
        <f t="shared" si="71"/>
        <v xml:space="preserve"> </v>
      </c>
      <c r="I4272" s="11">
        <v>68.965517241379004</v>
      </c>
      <c r="J4272" s="3">
        <v>25.152129817443999</v>
      </c>
      <c r="K4272" s="3">
        <v>3.2454361054769998</v>
      </c>
      <c r="L4272" s="3">
        <v>1.6227180527380001</v>
      </c>
      <c r="M4272" s="8">
        <v>1.014198782961</v>
      </c>
    </row>
    <row r="4273" spans="2:13" x14ac:dyDescent="0.2">
      <c r="C4273" s="87"/>
      <c r="D4273" s="84"/>
      <c r="E4273" s="1" t="s">
        <v>87</v>
      </c>
      <c r="F4273" s="2"/>
      <c r="G4273" s="60">
        <v>981</v>
      </c>
      <c r="H4273" s="72" t="str">
        <f t="shared" si="71"/>
        <v xml:space="preserve"> </v>
      </c>
      <c r="I4273" s="11">
        <v>56.676860346585002</v>
      </c>
      <c r="J4273" s="3">
        <v>32.823649337410998</v>
      </c>
      <c r="K4273" s="3">
        <v>6.3200815494390001</v>
      </c>
      <c r="L4273" s="3">
        <v>2.6503567787970002</v>
      </c>
      <c r="M4273" s="8">
        <v>1.529051987768</v>
      </c>
    </row>
    <row r="4274" spans="2:13" x14ac:dyDescent="0.2">
      <c r="C4274" s="87"/>
      <c r="D4274" s="84"/>
      <c r="E4274" s="1" t="s">
        <v>88</v>
      </c>
      <c r="F4274" s="2"/>
      <c r="G4274" s="60">
        <v>525</v>
      </c>
      <c r="H4274" s="72" t="str">
        <f t="shared" si="71"/>
        <v xml:space="preserve"> </v>
      </c>
      <c r="I4274" s="11">
        <v>37.714285714286</v>
      </c>
      <c r="J4274" s="3">
        <v>36.190476190475998</v>
      </c>
      <c r="K4274" s="3">
        <v>14.47619047619</v>
      </c>
      <c r="L4274" s="3">
        <v>9.5238095238099998</v>
      </c>
      <c r="M4274" s="8">
        <v>2.0952380952379999</v>
      </c>
    </row>
    <row r="4275" spans="2:13" x14ac:dyDescent="0.2">
      <c r="C4275" s="87"/>
      <c r="D4275" s="84"/>
      <c r="E4275" s="1" t="s">
        <v>89</v>
      </c>
      <c r="F4275" s="2"/>
      <c r="G4275" s="60">
        <v>113</v>
      </c>
      <c r="H4275" s="72" t="str">
        <f t="shared" si="71"/>
        <v xml:space="preserve"> </v>
      </c>
      <c r="I4275" s="11">
        <v>15.929203539823</v>
      </c>
      <c r="J4275" s="3">
        <v>34.513274336282997</v>
      </c>
      <c r="K4275" s="3">
        <v>10.619469026549</v>
      </c>
      <c r="L4275" s="3">
        <v>36.283185840708001</v>
      </c>
      <c r="M4275" s="8">
        <v>2.654867256637</v>
      </c>
    </row>
    <row r="4276" spans="2:13" x14ac:dyDescent="0.2">
      <c r="C4276" s="87"/>
      <c r="D4276" s="84"/>
      <c r="E4276" s="1" t="s">
        <v>32</v>
      </c>
      <c r="F4276" s="2"/>
      <c r="G4276" s="60">
        <v>8</v>
      </c>
      <c r="H4276" s="72" t="str">
        <f t="shared" si="71"/>
        <v>*</v>
      </c>
      <c r="I4276" s="11">
        <v>50</v>
      </c>
      <c r="J4276" s="3">
        <v>25</v>
      </c>
      <c r="K4276" s="3">
        <v>12.5</v>
      </c>
      <c r="L4276" s="3">
        <v>12.5</v>
      </c>
      <c r="M4276" s="14">
        <v>0</v>
      </c>
    </row>
    <row r="4277" spans="2:13" ht="24" x14ac:dyDescent="0.2">
      <c r="C4277" s="88" t="s">
        <v>90</v>
      </c>
      <c r="D4277" s="83" t="s">
        <v>17</v>
      </c>
      <c r="E4277" s="6" t="s">
        <v>91</v>
      </c>
      <c r="F4277" s="5"/>
      <c r="G4277" s="59">
        <v>608</v>
      </c>
      <c r="H4277" s="71" t="str">
        <f t="shared" si="71"/>
        <v xml:space="preserve"> </v>
      </c>
      <c r="I4277" s="12">
        <v>57.730263157895003</v>
      </c>
      <c r="J4277" s="4">
        <v>27.960526315789</v>
      </c>
      <c r="K4277" s="4">
        <v>7.8947368421049999</v>
      </c>
      <c r="L4277" s="4">
        <v>5.4276315789470004</v>
      </c>
      <c r="M4277" s="13">
        <v>0.98684210526299998</v>
      </c>
    </row>
    <row r="4278" spans="2:13" ht="24" x14ac:dyDescent="0.2">
      <c r="C4278" s="87"/>
      <c r="D4278" s="84"/>
      <c r="E4278" s="1" t="s">
        <v>92</v>
      </c>
      <c r="F4278" s="2"/>
      <c r="G4278" s="60">
        <v>1036</v>
      </c>
      <c r="H4278" s="72" t="str">
        <f t="shared" si="71"/>
        <v xml:space="preserve"> </v>
      </c>
      <c r="I4278" s="11">
        <v>55.212355212355</v>
      </c>
      <c r="J4278" s="3">
        <v>31.274131274131001</v>
      </c>
      <c r="K4278" s="3">
        <v>6.9498069498069999</v>
      </c>
      <c r="L4278" s="3">
        <v>4.9227799227800002</v>
      </c>
      <c r="M4278" s="8">
        <v>1.640926640927</v>
      </c>
    </row>
    <row r="4279" spans="2:13" ht="24" x14ac:dyDescent="0.2">
      <c r="C4279" s="87"/>
      <c r="D4279" s="84"/>
      <c r="E4279" s="1" t="s">
        <v>93</v>
      </c>
      <c r="F4279" s="2"/>
      <c r="G4279" s="60">
        <v>567</v>
      </c>
      <c r="H4279" s="72" t="str">
        <f t="shared" si="71"/>
        <v xml:space="preserve"> </v>
      </c>
      <c r="I4279" s="11">
        <v>54.850088183422002</v>
      </c>
      <c r="J4279" s="3">
        <v>29.982363315697</v>
      </c>
      <c r="K4279" s="3">
        <v>7.9365079365079998</v>
      </c>
      <c r="L4279" s="3">
        <v>5.4673721340389996</v>
      </c>
      <c r="M4279" s="8">
        <v>1.7636684303350001</v>
      </c>
    </row>
    <row r="4280" spans="2:13" x14ac:dyDescent="0.2">
      <c r="C4280" s="87"/>
      <c r="D4280" s="84"/>
      <c r="E4280" s="1" t="s">
        <v>94</v>
      </c>
      <c r="F4280" s="2"/>
      <c r="G4280" s="60">
        <v>224</v>
      </c>
      <c r="H4280" s="72" t="str">
        <f t="shared" si="71"/>
        <v xml:space="preserve"> </v>
      </c>
      <c r="I4280" s="11">
        <v>55.357142857143003</v>
      </c>
      <c r="J4280" s="3">
        <v>31.696428571428999</v>
      </c>
      <c r="K4280" s="3">
        <v>5.3571428571429998</v>
      </c>
      <c r="L4280" s="3">
        <v>5.8035714285709998</v>
      </c>
      <c r="M4280" s="8">
        <v>1.785714285714</v>
      </c>
    </row>
    <row r="4281" spans="2:13" x14ac:dyDescent="0.2">
      <c r="C4281" s="88" t="s">
        <v>95</v>
      </c>
      <c r="D4281" s="83" t="s">
        <v>17</v>
      </c>
      <c r="E4281" s="6" t="s">
        <v>96</v>
      </c>
      <c r="F4281" s="5"/>
      <c r="G4281" s="59">
        <v>308</v>
      </c>
      <c r="H4281" s="71" t="str">
        <f t="shared" si="71"/>
        <v xml:space="preserve"> </v>
      </c>
      <c r="I4281" s="12">
        <v>47.402597402597003</v>
      </c>
      <c r="J4281" s="4">
        <v>37.662337662337997</v>
      </c>
      <c r="K4281" s="4">
        <v>8.1168831168830007</v>
      </c>
      <c r="L4281" s="4">
        <v>4.8701298701300004</v>
      </c>
      <c r="M4281" s="13">
        <v>1.948051948052</v>
      </c>
    </row>
    <row r="4282" spans="2:13" x14ac:dyDescent="0.2">
      <c r="C4282" s="89"/>
      <c r="D4282" s="84"/>
      <c r="E4282" s="1" t="s">
        <v>97</v>
      </c>
      <c r="F4282" s="2"/>
      <c r="G4282" s="60">
        <v>728</v>
      </c>
      <c r="H4282" s="72" t="str">
        <f t="shared" si="71"/>
        <v xml:space="preserve"> </v>
      </c>
      <c r="I4282" s="11">
        <v>61.263736263736</v>
      </c>
      <c r="J4282" s="3">
        <v>27.335164835164999</v>
      </c>
      <c r="K4282" s="3">
        <v>5.0824175824179996</v>
      </c>
      <c r="L4282" s="3">
        <v>4.8076923076920002</v>
      </c>
      <c r="M4282" s="8">
        <v>1.5109890109890001</v>
      </c>
    </row>
    <row r="4283" spans="2:13" ht="24" x14ac:dyDescent="0.2">
      <c r="C4283" s="89"/>
      <c r="D4283" s="84"/>
      <c r="E4283" s="1" t="s">
        <v>98</v>
      </c>
      <c r="F4283" s="2"/>
      <c r="G4283" s="60">
        <v>474</v>
      </c>
      <c r="H4283" s="72" t="str">
        <f t="shared" si="71"/>
        <v xml:space="preserve"> </v>
      </c>
      <c r="I4283" s="11">
        <v>53.375527426159998</v>
      </c>
      <c r="J4283" s="3">
        <v>32.278481012657998</v>
      </c>
      <c r="K4283" s="3">
        <v>7.8059071729960001</v>
      </c>
      <c r="L4283" s="3">
        <v>5.907172995781</v>
      </c>
      <c r="M4283" s="8">
        <v>0.63291139240500005</v>
      </c>
    </row>
    <row r="4284" spans="2:13" x14ac:dyDescent="0.2">
      <c r="C4284" s="89"/>
      <c r="D4284" s="84"/>
      <c r="E4284" s="1" t="s">
        <v>99</v>
      </c>
      <c r="F4284" s="2"/>
      <c r="G4284" s="60">
        <v>402</v>
      </c>
      <c r="H4284" s="72" t="str">
        <f t="shared" si="71"/>
        <v xml:space="preserve"> </v>
      </c>
      <c r="I4284" s="11">
        <v>53.980099502488002</v>
      </c>
      <c r="J4284" s="3">
        <v>28.109452736318001</v>
      </c>
      <c r="K4284" s="3">
        <v>9.4527363184080002</v>
      </c>
      <c r="L4284" s="3">
        <v>6.4676616915420002</v>
      </c>
      <c r="M4284" s="8">
        <v>1.9900497512440001</v>
      </c>
    </row>
    <row r="4285" spans="2:13" x14ac:dyDescent="0.2">
      <c r="C4285" s="89"/>
      <c r="D4285" s="84"/>
      <c r="E4285" s="1" t="s">
        <v>100</v>
      </c>
      <c r="F4285" s="2"/>
      <c r="G4285" s="60">
        <v>231</v>
      </c>
      <c r="H4285" s="72" t="str">
        <f t="shared" si="71"/>
        <v xml:space="preserve"> </v>
      </c>
      <c r="I4285" s="11">
        <v>57.575757575757997</v>
      </c>
      <c r="J4285" s="3">
        <v>28.138528138527999</v>
      </c>
      <c r="K4285" s="3">
        <v>6.0606060606060002</v>
      </c>
      <c r="L4285" s="3">
        <v>7.3593073593070004</v>
      </c>
      <c r="M4285" s="8">
        <v>0.86580086580100002</v>
      </c>
    </row>
    <row r="4286" spans="2:13" x14ac:dyDescent="0.2">
      <c r="C4286" s="90"/>
      <c r="D4286" s="85"/>
      <c r="E4286" s="29" t="s">
        <v>101</v>
      </c>
      <c r="F4286" s="28"/>
      <c r="G4286" s="61">
        <v>292</v>
      </c>
      <c r="H4286" s="73" t="str">
        <f t="shared" si="71"/>
        <v xml:space="preserve"> </v>
      </c>
      <c r="I4286" s="35">
        <v>55.821917808218998</v>
      </c>
      <c r="J4286" s="16">
        <v>30.479452054795001</v>
      </c>
      <c r="K4286" s="16">
        <v>8.9041095890409991</v>
      </c>
      <c r="L4286" s="16">
        <v>2.397260273973</v>
      </c>
      <c r="M4286" s="36">
        <v>2.397260273973</v>
      </c>
    </row>
    <row r="4287" spans="2:13" x14ac:dyDescent="0.2">
      <c r="G4287" s="62"/>
      <c r="H4287" s="74"/>
    </row>
    <row r="4288" spans="2:13" x14ac:dyDescent="0.2">
      <c r="B4288" s="25" t="str">
        <f xml:space="preserve"> HYPERLINK("#'目次'!B43", "[37]")</f>
        <v>[37]</v>
      </c>
      <c r="C4288" s="17" t="s">
        <v>322</v>
      </c>
      <c r="G4288" s="62"/>
      <c r="H4288" s="74"/>
    </row>
    <row r="4289" spans="3:24" x14ac:dyDescent="0.2">
      <c r="G4289" s="62"/>
      <c r="H4289" s="74"/>
    </row>
    <row r="4290" spans="3:24" x14ac:dyDescent="0.2">
      <c r="G4290" s="62"/>
      <c r="H4290" s="74"/>
    </row>
    <row r="4291" spans="3:24" x14ac:dyDescent="0.2">
      <c r="C4291" s="17" t="s">
        <v>12</v>
      </c>
      <c r="G4291" s="62"/>
      <c r="H4291" s="74"/>
    </row>
    <row r="4292" spans="3:24" ht="60" x14ac:dyDescent="0.2">
      <c r="C4292" s="91"/>
      <c r="D4292" s="92"/>
      <c r="E4292" s="92"/>
      <c r="F4292" s="92"/>
      <c r="G4292" s="56" t="s">
        <v>13</v>
      </c>
      <c r="H4292" s="68"/>
      <c r="I4292" s="22" t="s">
        <v>323</v>
      </c>
      <c r="J4292" s="10" t="s">
        <v>324</v>
      </c>
      <c r="K4292" s="10" t="s">
        <v>325</v>
      </c>
      <c r="L4292" s="10" t="s">
        <v>326</v>
      </c>
      <c r="M4292" s="10" t="s">
        <v>327</v>
      </c>
      <c r="N4292" s="10" t="s">
        <v>328</v>
      </c>
      <c r="O4292" s="10" t="s">
        <v>329</v>
      </c>
      <c r="P4292" s="10" t="s">
        <v>330</v>
      </c>
      <c r="Q4292" s="10" t="s">
        <v>331</v>
      </c>
      <c r="R4292" s="10" t="s">
        <v>332</v>
      </c>
      <c r="S4292" s="10" t="s">
        <v>333</v>
      </c>
      <c r="T4292" s="10" t="s">
        <v>334</v>
      </c>
      <c r="U4292" s="10" t="s">
        <v>335</v>
      </c>
      <c r="V4292" s="10" t="s">
        <v>46</v>
      </c>
      <c r="W4292" s="10" t="s">
        <v>336</v>
      </c>
      <c r="X4292" s="23" t="s">
        <v>32</v>
      </c>
    </row>
    <row r="4293" spans="3:24" x14ac:dyDescent="0.2">
      <c r="C4293" s="93"/>
      <c r="D4293" s="94"/>
      <c r="E4293" s="94"/>
      <c r="F4293" s="94"/>
      <c r="G4293" s="57"/>
      <c r="H4293" s="69"/>
      <c r="I4293" s="26"/>
      <c r="J4293" s="9"/>
      <c r="K4293" s="9"/>
      <c r="L4293" s="9"/>
      <c r="M4293" s="9"/>
      <c r="N4293" s="9"/>
      <c r="O4293" s="9"/>
      <c r="P4293" s="9"/>
      <c r="Q4293" s="9"/>
      <c r="R4293" s="9"/>
      <c r="S4293" s="9"/>
      <c r="T4293" s="9"/>
      <c r="U4293" s="9"/>
      <c r="V4293" s="9"/>
      <c r="W4293" s="9"/>
      <c r="X4293" s="24"/>
    </row>
    <row r="4294" spans="3:24" x14ac:dyDescent="0.2">
      <c r="C4294" s="31"/>
      <c r="D4294" s="33"/>
      <c r="E4294" s="32" t="s">
        <v>13</v>
      </c>
      <c r="F4294" s="30"/>
      <c r="G4294" s="58">
        <v>2435</v>
      </c>
      <c r="H4294" s="70" t="str">
        <f t="shared" ref="H4294:H4357" si="72">IF(G4294&lt;49,"*"," ")</f>
        <v xml:space="preserve"> </v>
      </c>
      <c r="I4294" s="15">
        <v>16.878850102668999</v>
      </c>
      <c r="J4294" s="15">
        <v>15.359342915811</v>
      </c>
      <c r="K4294" s="15">
        <v>4.6817248459960004</v>
      </c>
      <c r="L4294" s="15">
        <v>3.4907597535930002</v>
      </c>
      <c r="M4294" s="15">
        <v>2.0944558521559999</v>
      </c>
      <c r="N4294" s="15">
        <v>3.4086242299789999</v>
      </c>
      <c r="O4294" s="15">
        <v>17.371663244353002</v>
      </c>
      <c r="P4294" s="15">
        <v>4.9281314168380002</v>
      </c>
      <c r="Q4294" s="15">
        <v>7.6386036960989996</v>
      </c>
      <c r="R4294" s="15">
        <v>4.2299794661190004</v>
      </c>
      <c r="S4294" s="15">
        <v>7.5975359342919999</v>
      </c>
      <c r="T4294" s="15">
        <v>17.125256673511</v>
      </c>
      <c r="U4294" s="15">
        <v>25.995893223818999</v>
      </c>
      <c r="V4294" s="15">
        <v>3.9425051334700001</v>
      </c>
      <c r="W4294" s="15">
        <v>40.698151950719001</v>
      </c>
      <c r="X4294" s="34">
        <v>4.2299794661190004</v>
      </c>
    </row>
    <row r="4295" spans="3:24" x14ac:dyDescent="0.2">
      <c r="C4295" s="86" t="s">
        <v>16</v>
      </c>
      <c r="D4295" s="83" t="s">
        <v>17</v>
      </c>
      <c r="E4295" s="6" t="s">
        <v>14</v>
      </c>
      <c r="F4295" s="5"/>
      <c r="G4295" s="59">
        <v>1188</v>
      </c>
      <c r="H4295" s="71" t="str">
        <f t="shared" si="72"/>
        <v xml:space="preserve"> </v>
      </c>
      <c r="I4295" s="12">
        <v>13.468013468013</v>
      </c>
      <c r="J4295" s="4">
        <v>14.646464646465001</v>
      </c>
      <c r="K4295" s="4">
        <v>4.7979797979800001</v>
      </c>
      <c r="L4295" s="4">
        <v>3.282828282828</v>
      </c>
      <c r="M4295" s="4">
        <v>2.6936026936030002</v>
      </c>
      <c r="N4295" s="4">
        <v>4.4612794612790001</v>
      </c>
      <c r="O4295" s="4">
        <v>17.676767676768002</v>
      </c>
      <c r="P4295" s="4">
        <v>2.9461279461280001</v>
      </c>
      <c r="Q4295" s="4">
        <v>6.3131313131309996</v>
      </c>
      <c r="R4295" s="4">
        <v>3.4511784511779999</v>
      </c>
      <c r="S4295" s="4">
        <v>10.101010101010001</v>
      </c>
      <c r="T4295" s="4">
        <v>20.202020202020002</v>
      </c>
      <c r="U4295" s="4">
        <v>23.821548821549001</v>
      </c>
      <c r="V4295" s="4">
        <v>3.198653198653</v>
      </c>
      <c r="W4295" s="4">
        <v>44.360269360269001</v>
      </c>
      <c r="X4295" s="13">
        <v>2.5252525252529998</v>
      </c>
    </row>
    <row r="4296" spans="3:24" x14ac:dyDescent="0.2">
      <c r="C4296" s="87"/>
      <c r="D4296" s="84"/>
      <c r="E4296" s="1" t="s">
        <v>15</v>
      </c>
      <c r="F4296" s="2"/>
      <c r="G4296" s="60">
        <v>1247</v>
      </c>
      <c r="H4296" s="72" t="str">
        <f t="shared" si="72"/>
        <v xml:space="preserve"> </v>
      </c>
      <c r="I4296" s="11">
        <v>20.128307939054</v>
      </c>
      <c r="J4296" s="3">
        <v>16.038492381716001</v>
      </c>
      <c r="K4296" s="3">
        <v>4.5709703287889996</v>
      </c>
      <c r="L4296" s="3">
        <v>3.688853247795</v>
      </c>
      <c r="M4296" s="3">
        <v>1.523656776263</v>
      </c>
      <c r="N4296" s="3">
        <v>2.405773857257</v>
      </c>
      <c r="O4296" s="3">
        <v>17.080994386528001</v>
      </c>
      <c r="P4296" s="3">
        <v>6.8163592622289997</v>
      </c>
      <c r="Q4296" s="3">
        <v>8.9013632718520004</v>
      </c>
      <c r="R4296" s="3">
        <v>4.9719326383320004</v>
      </c>
      <c r="S4296" s="3">
        <v>5.212510024058</v>
      </c>
      <c r="T4296" s="3">
        <v>14.194065757819001</v>
      </c>
      <c r="U4296" s="3">
        <v>28.067361668002999</v>
      </c>
      <c r="V4296" s="3">
        <v>4.6511627906979998</v>
      </c>
      <c r="W4296" s="3">
        <v>37.209302325581</v>
      </c>
      <c r="X4296" s="8">
        <v>5.8540497193260004</v>
      </c>
    </row>
    <row r="4297" spans="3:24" x14ac:dyDescent="0.2">
      <c r="C4297" s="88" t="s">
        <v>18</v>
      </c>
      <c r="D4297" s="88" t="s">
        <v>19</v>
      </c>
      <c r="E4297" s="6" t="s">
        <v>20</v>
      </c>
      <c r="F4297" s="5"/>
      <c r="G4297" s="59">
        <v>386</v>
      </c>
      <c r="H4297" s="71" t="str">
        <f t="shared" si="72"/>
        <v xml:space="preserve"> </v>
      </c>
      <c r="I4297" s="12">
        <v>11.398963730569999</v>
      </c>
      <c r="J4297" s="4">
        <v>13.989637305699</v>
      </c>
      <c r="K4297" s="4">
        <v>3.3678756476679998</v>
      </c>
      <c r="L4297" s="4">
        <v>3.8860103626939999</v>
      </c>
      <c r="M4297" s="4">
        <v>3.1088082901549998</v>
      </c>
      <c r="N4297" s="4">
        <v>3.8860103626939999</v>
      </c>
      <c r="O4297" s="4">
        <v>20.207253886010001</v>
      </c>
      <c r="P4297" s="4">
        <v>2.8497409326419998</v>
      </c>
      <c r="Q4297" s="4">
        <v>5.4404145077720001</v>
      </c>
      <c r="R4297" s="4">
        <v>2.0725388601039998</v>
      </c>
      <c r="S4297" s="4">
        <v>10.362694300517999</v>
      </c>
      <c r="T4297" s="4">
        <v>13.212435233161001</v>
      </c>
      <c r="U4297" s="4">
        <v>17.098445595855001</v>
      </c>
      <c r="V4297" s="4">
        <v>3.1088082901549998</v>
      </c>
      <c r="W4297" s="4">
        <v>49.222797927461002</v>
      </c>
      <c r="X4297" s="13">
        <v>2.0725388601039998</v>
      </c>
    </row>
    <row r="4298" spans="3:24" x14ac:dyDescent="0.2">
      <c r="C4298" s="87"/>
      <c r="D4298" s="89"/>
      <c r="E4298" s="1" t="s">
        <v>21</v>
      </c>
      <c r="F4298" s="2"/>
      <c r="G4298" s="60">
        <v>484</v>
      </c>
      <c r="H4298" s="72" t="str">
        <f t="shared" si="72"/>
        <v xml:space="preserve"> </v>
      </c>
      <c r="I4298" s="11">
        <v>14.256198347107</v>
      </c>
      <c r="J4298" s="3">
        <v>14.256198347107</v>
      </c>
      <c r="K4298" s="3">
        <v>3.512396694215</v>
      </c>
      <c r="L4298" s="3">
        <v>4.1322314049589997</v>
      </c>
      <c r="M4298" s="3">
        <v>1.6528925619829999</v>
      </c>
      <c r="N4298" s="3">
        <v>3.512396694215</v>
      </c>
      <c r="O4298" s="3">
        <v>19.008264462810001</v>
      </c>
      <c r="P4298" s="3">
        <v>2.6859504132229999</v>
      </c>
      <c r="Q4298" s="3">
        <v>5.5785123966940002</v>
      </c>
      <c r="R4298" s="3">
        <v>1.859504132231</v>
      </c>
      <c r="S4298" s="3">
        <v>9.7107438016530008</v>
      </c>
      <c r="T4298" s="3">
        <v>18.181818181817999</v>
      </c>
      <c r="U4298" s="3">
        <v>21.694214876033001</v>
      </c>
      <c r="V4298" s="3">
        <v>3.719008264463</v>
      </c>
      <c r="W4298" s="3">
        <v>45.867768595040999</v>
      </c>
      <c r="X4298" s="8">
        <v>3.512396694215</v>
      </c>
    </row>
    <row r="4299" spans="3:24" x14ac:dyDescent="0.2">
      <c r="C4299" s="87"/>
      <c r="D4299" s="89"/>
      <c r="E4299" s="1" t="s">
        <v>22</v>
      </c>
      <c r="F4299" s="2"/>
      <c r="G4299" s="60">
        <v>626</v>
      </c>
      <c r="H4299" s="72" t="str">
        <f t="shared" si="72"/>
        <v xml:space="preserve"> </v>
      </c>
      <c r="I4299" s="11">
        <v>12.939297124601</v>
      </c>
      <c r="J4299" s="3">
        <v>15.495207667732</v>
      </c>
      <c r="K4299" s="3">
        <v>4.472843450479</v>
      </c>
      <c r="L4299" s="3">
        <v>3.1948881789139998</v>
      </c>
      <c r="M4299" s="3">
        <v>2.23642172524</v>
      </c>
      <c r="N4299" s="3">
        <v>2.8753993610220001</v>
      </c>
      <c r="O4299" s="3">
        <v>17.731629392971001</v>
      </c>
      <c r="P4299" s="3">
        <v>4.153354632588</v>
      </c>
      <c r="Q4299" s="3">
        <v>6.3897763578270004</v>
      </c>
      <c r="R4299" s="3">
        <v>4.9520766773159997</v>
      </c>
      <c r="S4299" s="3">
        <v>6.0702875399360003</v>
      </c>
      <c r="T4299" s="3">
        <v>18.051118210862999</v>
      </c>
      <c r="U4299" s="3">
        <v>24.760383386581001</v>
      </c>
      <c r="V4299" s="3">
        <v>2.7156549520770001</v>
      </c>
      <c r="W4299" s="3">
        <v>42.332268370606997</v>
      </c>
      <c r="X4299" s="8">
        <v>4.153354632588</v>
      </c>
    </row>
    <row r="4300" spans="3:24" x14ac:dyDescent="0.2">
      <c r="C4300" s="87"/>
      <c r="D4300" s="89"/>
      <c r="E4300" s="1" t="s">
        <v>23</v>
      </c>
      <c r="F4300" s="2"/>
      <c r="G4300" s="60">
        <v>400</v>
      </c>
      <c r="H4300" s="72" t="str">
        <f t="shared" si="72"/>
        <v xml:space="preserve"> </v>
      </c>
      <c r="I4300" s="11">
        <v>18.25</v>
      </c>
      <c r="J4300" s="3">
        <v>14.5</v>
      </c>
      <c r="K4300" s="3">
        <v>4</v>
      </c>
      <c r="L4300" s="3">
        <v>3.25</v>
      </c>
      <c r="M4300" s="3">
        <v>1.75</v>
      </c>
      <c r="N4300" s="3">
        <v>4.5</v>
      </c>
      <c r="O4300" s="3">
        <v>17.75</v>
      </c>
      <c r="P4300" s="3">
        <v>3.75</v>
      </c>
      <c r="Q4300" s="3">
        <v>10</v>
      </c>
      <c r="R4300" s="3">
        <v>5</v>
      </c>
      <c r="S4300" s="3">
        <v>8.5</v>
      </c>
      <c r="T4300" s="3">
        <v>18</v>
      </c>
      <c r="U4300" s="3">
        <v>29</v>
      </c>
      <c r="V4300" s="3">
        <v>1.75</v>
      </c>
      <c r="W4300" s="3">
        <v>37.5</v>
      </c>
      <c r="X4300" s="8">
        <v>6</v>
      </c>
    </row>
    <row r="4301" spans="3:24" x14ac:dyDescent="0.2">
      <c r="C4301" s="87"/>
      <c r="D4301" s="89"/>
      <c r="E4301" s="1" t="s">
        <v>24</v>
      </c>
      <c r="F4301" s="2"/>
      <c r="G4301" s="60">
        <v>539</v>
      </c>
      <c r="H4301" s="72" t="str">
        <f t="shared" si="72"/>
        <v xml:space="preserve"> </v>
      </c>
      <c r="I4301" s="11">
        <v>26.716141001855</v>
      </c>
      <c r="J4301" s="3">
        <v>17.810760667903999</v>
      </c>
      <c r="K4301" s="3">
        <v>7.4211502782930001</v>
      </c>
      <c r="L4301" s="3">
        <v>3.1539888682749999</v>
      </c>
      <c r="M4301" s="3">
        <v>1.855287569573</v>
      </c>
      <c r="N4301" s="3">
        <v>2.7829313543600001</v>
      </c>
      <c r="O4301" s="3">
        <v>13.172541743969999</v>
      </c>
      <c r="P4301" s="3">
        <v>10.204081632653001</v>
      </c>
      <c r="Q4301" s="3">
        <v>10.760667903525</v>
      </c>
      <c r="R4301" s="3">
        <v>6.4935064935059996</v>
      </c>
      <c r="S4301" s="3">
        <v>4.8237476808909996</v>
      </c>
      <c r="T4301" s="3">
        <v>17.254174397031999</v>
      </c>
      <c r="U4301" s="3">
        <v>35.435992578849998</v>
      </c>
      <c r="V4301" s="3">
        <v>7.792207792208</v>
      </c>
      <c r="W4301" s="3">
        <v>30.426716141002</v>
      </c>
      <c r="X4301" s="8">
        <v>5.1948051948050002</v>
      </c>
    </row>
    <row r="4302" spans="3:24" x14ac:dyDescent="0.2">
      <c r="C4302" s="87"/>
      <c r="D4302" s="89"/>
      <c r="E4302" s="1" t="s">
        <v>25</v>
      </c>
      <c r="F4302" s="2"/>
      <c r="G4302" s="60">
        <v>2049</v>
      </c>
      <c r="H4302" s="72" t="str">
        <f t="shared" si="72"/>
        <v xml:space="preserve"> </v>
      </c>
      <c r="I4302" s="11">
        <v>17.911176183504001</v>
      </c>
      <c r="J4302" s="3">
        <v>15.617374328941001</v>
      </c>
      <c r="K4302" s="3">
        <v>4.9292337725720001</v>
      </c>
      <c r="L4302" s="3">
        <v>3.4163006344559999</v>
      </c>
      <c r="M4302" s="3">
        <v>1.90336749634</v>
      </c>
      <c r="N4302" s="3">
        <v>3.3186920449000001</v>
      </c>
      <c r="O4302" s="3">
        <v>16.837481698388999</v>
      </c>
      <c r="P4302" s="3">
        <v>5.3196681307959999</v>
      </c>
      <c r="Q4302" s="3">
        <v>8.0527086383600004</v>
      </c>
      <c r="R4302" s="3">
        <v>4.6364080039040001</v>
      </c>
      <c r="S4302" s="3">
        <v>7.0766227428009998</v>
      </c>
      <c r="T4302" s="3">
        <v>17.862371888725999</v>
      </c>
      <c r="U4302" s="3">
        <v>27.672035139091999</v>
      </c>
      <c r="V4302" s="3">
        <v>4.099560761347</v>
      </c>
      <c r="W4302" s="3">
        <v>39.092240117129997</v>
      </c>
      <c r="X4302" s="8">
        <v>4.6364080039040001</v>
      </c>
    </row>
    <row r="4303" spans="3:24" x14ac:dyDescent="0.2">
      <c r="C4303" s="87"/>
      <c r="D4303" s="89"/>
      <c r="E4303" s="1" t="s">
        <v>26</v>
      </c>
      <c r="F4303" s="2"/>
      <c r="G4303" s="60">
        <v>939</v>
      </c>
      <c r="H4303" s="72" t="str">
        <f t="shared" si="72"/>
        <v xml:space="preserve"> </v>
      </c>
      <c r="I4303" s="11">
        <v>23.109691160809</v>
      </c>
      <c r="J4303" s="3">
        <v>16.400425985091001</v>
      </c>
      <c r="K4303" s="3">
        <v>5.9637912673060001</v>
      </c>
      <c r="L4303" s="3">
        <v>3.1948881789139998</v>
      </c>
      <c r="M4303" s="3">
        <v>1.8104366347180001</v>
      </c>
      <c r="N4303" s="3">
        <v>3.5143769968049998</v>
      </c>
      <c r="O4303" s="3">
        <v>15.122470713525001</v>
      </c>
      <c r="P4303" s="3">
        <v>7.454739084132</v>
      </c>
      <c r="Q4303" s="3">
        <v>10.436634717784999</v>
      </c>
      <c r="R4303" s="3">
        <v>5.8572949946749997</v>
      </c>
      <c r="S4303" s="3">
        <v>6.3897763578270004</v>
      </c>
      <c r="T4303" s="3">
        <v>17.571884984025999</v>
      </c>
      <c r="U4303" s="3">
        <v>32.694355697551003</v>
      </c>
      <c r="V4303" s="3">
        <v>5.2183173588920004</v>
      </c>
      <c r="W4303" s="3">
        <v>33.439829605964</v>
      </c>
      <c r="X4303" s="8">
        <v>5.5378061767839997</v>
      </c>
    </row>
    <row r="4304" spans="3:24" x14ac:dyDescent="0.2">
      <c r="C4304" s="87"/>
      <c r="D4304" s="88" t="s">
        <v>14</v>
      </c>
      <c r="E4304" s="6" t="s">
        <v>20</v>
      </c>
      <c r="F4304" s="5"/>
      <c r="G4304" s="59">
        <v>204</v>
      </c>
      <c r="H4304" s="71" t="str">
        <f t="shared" si="72"/>
        <v xml:space="preserve"> </v>
      </c>
      <c r="I4304" s="12">
        <v>9.3137254901959992</v>
      </c>
      <c r="J4304" s="4">
        <v>12.745098039216</v>
      </c>
      <c r="K4304" s="4">
        <v>3.9215686274510002</v>
      </c>
      <c r="L4304" s="4">
        <v>3.4313725490200002</v>
      </c>
      <c r="M4304" s="4">
        <v>4.9019607843140003</v>
      </c>
      <c r="N4304" s="4">
        <v>5.3921568627449998</v>
      </c>
      <c r="O4304" s="4">
        <v>22.058823529411999</v>
      </c>
      <c r="P4304" s="4">
        <v>1.9607843137250001</v>
      </c>
      <c r="Q4304" s="4">
        <v>4.4117647058819998</v>
      </c>
      <c r="R4304" s="4">
        <v>2.4509803921570001</v>
      </c>
      <c r="S4304" s="4">
        <v>11.764705882353001</v>
      </c>
      <c r="T4304" s="4">
        <v>17.156862745098</v>
      </c>
      <c r="U4304" s="4">
        <v>19.607843137254999</v>
      </c>
      <c r="V4304" s="4">
        <v>2.9411764705880001</v>
      </c>
      <c r="W4304" s="4">
        <v>48.039215686275</v>
      </c>
      <c r="X4304" s="13">
        <v>2.4509803921570001</v>
      </c>
    </row>
    <row r="4305" spans="3:24" x14ac:dyDescent="0.2">
      <c r="C4305" s="87"/>
      <c r="D4305" s="89"/>
      <c r="E4305" s="1" t="s">
        <v>21</v>
      </c>
      <c r="F4305" s="2"/>
      <c r="G4305" s="60">
        <v>254</v>
      </c>
      <c r="H4305" s="72" t="str">
        <f t="shared" si="72"/>
        <v xml:space="preserve"> </v>
      </c>
      <c r="I4305" s="11">
        <v>11.417322834646001</v>
      </c>
      <c r="J4305" s="3">
        <v>13.779527559054999</v>
      </c>
      <c r="K4305" s="3">
        <v>3.9370078740159999</v>
      </c>
      <c r="L4305" s="3">
        <v>3.9370078740159999</v>
      </c>
      <c r="M4305" s="3">
        <v>2.3622047244090001</v>
      </c>
      <c r="N4305" s="3">
        <v>4.3307086614169998</v>
      </c>
      <c r="O4305" s="3">
        <v>16.929133858267999</v>
      </c>
      <c r="P4305" s="3">
        <v>2.3622047244090001</v>
      </c>
      <c r="Q4305" s="3">
        <v>5.9055118110239997</v>
      </c>
      <c r="R4305" s="3">
        <v>1.968503937008</v>
      </c>
      <c r="S4305" s="3">
        <v>13.779527559054999</v>
      </c>
      <c r="T4305" s="3">
        <v>20.078740157479999</v>
      </c>
      <c r="U4305" s="3">
        <v>19.685039370079</v>
      </c>
      <c r="V4305" s="3">
        <v>3.1496062992130001</v>
      </c>
      <c r="W4305" s="3">
        <v>49.606299212598003</v>
      </c>
      <c r="X4305" s="8">
        <v>1.574803149606</v>
      </c>
    </row>
    <row r="4306" spans="3:24" x14ac:dyDescent="0.2">
      <c r="C4306" s="87"/>
      <c r="D4306" s="89"/>
      <c r="E4306" s="1" t="s">
        <v>22</v>
      </c>
      <c r="F4306" s="2"/>
      <c r="G4306" s="60">
        <v>311</v>
      </c>
      <c r="H4306" s="72" t="str">
        <f t="shared" si="72"/>
        <v xml:space="preserve"> </v>
      </c>
      <c r="I4306" s="11">
        <v>9.324758842444</v>
      </c>
      <c r="J4306" s="3">
        <v>14.790996784566</v>
      </c>
      <c r="K4306" s="3">
        <v>5.1446945337620003</v>
      </c>
      <c r="L4306" s="3">
        <v>2.8938906752409999</v>
      </c>
      <c r="M4306" s="3">
        <v>2.250803858521</v>
      </c>
      <c r="N4306" s="3">
        <v>2.8938906752409999</v>
      </c>
      <c r="O4306" s="3">
        <v>15.434083601286</v>
      </c>
      <c r="P4306" s="3">
        <v>1.2861736334410001</v>
      </c>
      <c r="Q4306" s="3">
        <v>4.1800643086819997</v>
      </c>
      <c r="R4306" s="3">
        <v>2.8938906752409999</v>
      </c>
      <c r="S4306" s="3">
        <v>5.7877813504819997</v>
      </c>
      <c r="T4306" s="3">
        <v>20.900321543408001</v>
      </c>
      <c r="U4306" s="3">
        <v>20.578778135048001</v>
      </c>
      <c r="V4306" s="3">
        <v>2.8938906752409999</v>
      </c>
      <c r="W4306" s="3">
        <v>48.553054662378997</v>
      </c>
      <c r="X4306" s="8">
        <v>1.2861736334410001</v>
      </c>
    </row>
    <row r="4307" spans="3:24" x14ac:dyDescent="0.2">
      <c r="C4307" s="87"/>
      <c r="D4307" s="89"/>
      <c r="E4307" s="1" t="s">
        <v>23</v>
      </c>
      <c r="F4307" s="2"/>
      <c r="G4307" s="60">
        <v>202</v>
      </c>
      <c r="H4307" s="72" t="str">
        <f t="shared" si="72"/>
        <v xml:space="preserve"> </v>
      </c>
      <c r="I4307" s="11">
        <v>14.851485148515</v>
      </c>
      <c r="J4307" s="3">
        <v>14.851485148515</v>
      </c>
      <c r="K4307" s="3">
        <v>3.4653465346529999</v>
      </c>
      <c r="L4307" s="3">
        <v>3.4653465346529999</v>
      </c>
      <c r="M4307" s="3">
        <v>1.9801980198019999</v>
      </c>
      <c r="N4307" s="3">
        <v>6.4356435643559999</v>
      </c>
      <c r="O4307" s="3">
        <v>19.306930693068999</v>
      </c>
      <c r="P4307" s="3">
        <v>2.4752475247520001</v>
      </c>
      <c r="Q4307" s="3">
        <v>6.9306930693069999</v>
      </c>
      <c r="R4307" s="3">
        <v>2.970297029703</v>
      </c>
      <c r="S4307" s="3">
        <v>12.376237623762</v>
      </c>
      <c r="T4307" s="3">
        <v>21.782178217822</v>
      </c>
      <c r="U4307" s="3">
        <v>28.217821782178</v>
      </c>
      <c r="V4307" s="3">
        <v>0.99009900990099997</v>
      </c>
      <c r="W4307" s="3">
        <v>39.603960396040002</v>
      </c>
      <c r="X4307" s="8">
        <v>4.4554455445540002</v>
      </c>
    </row>
    <row r="4308" spans="3:24" x14ac:dyDescent="0.2">
      <c r="C4308" s="87"/>
      <c r="D4308" s="89"/>
      <c r="E4308" s="1" t="s">
        <v>24</v>
      </c>
      <c r="F4308" s="2"/>
      <c r="G4308" s="60">
        <v>217</v>
      </c>
      <c r="H4308" s="72" t="str">
        <f t="shared" si="72"/>
        <v xml:space="preserve"> </v>
      </c>
      <c r="I4308" s="11">
        <v>24.423963133640999</v>
      </c>
      <c r="J4308" s="3">
        <v>17.050691244239999</v>
      </c>
      <c r="K4308" s="3">
        <v>7.3732718894009999</v>
      </c>
      <c r="L4308" s="3">
        <v>2.7649769585250001</v>
      </c>
      <c r="M4308" s="3">
        <v>2.3041474654380001</v>
      </c>
      <c r="N4308" s="3">
        <v>4.147465437788</v>
      </c>
      <c r="O4308" s="3">
        <v>16.129032258064999</v>
      </c>
      <c r="P4308" s="3">
        <v>7.3732718894009999</v>
      </c>
      <c r="Q4308" s="3">
        <v>11.059907834101001</v>
      </c>
      <c r="R4308" s="3">
        <v>7.3732718894009999</v>
      </c>
      <c r="S4308" s="3">
        <v>8.2949308755760001</v>
      </c>
      <c r="T4308" s="3">
        <v>20.73732718894</v>
      </c>
      <c r="U4308" s="3">
        <v>33.179723502304</v>
      </c>
      <c r="V4308" s="3">
        <v>5.9907834101380004</v>
      </c>
      <c r="W4308" s="3">
        <v>33.179723502304</v>
      </c>
      <c r="X4308" s="8">
        <v>3.6866359446999999</v>
      </c>
    </row>
    <row r="4309" spans="3:24" x14ac:dyDescent="0.2">
      <c r="C4309" s="87"/>
      <c r="D4309" s="89"/>
      <c r="E4309" s="1" t="s">
        <v>25</v>
      </c>
      <c r="F4309" s="2"/>
      <c r="G4309" s="60">
        <v>984</v>
      </c>
      <c r="H4309" s="72" t="str">
        <f t="shared" si="72"/>
        <v xml:space="preserve"> </v>
      </c>
      <c r="I4309" s="11">
        <v>14.329268292683</v>
      </c>
      <c r="J4309" s="3">
        <v>15.040650406504</v>
      </c>
      <c r="K4309" s="3">
        <v>4.9796747967480002</v>
      </c>
      <c r="L4309" s="3">
        <v>3.2520325203249998</v>
      </c>
      <c r="M4309" s="3">
        <v>2.2357723577240001</v>
      </c>
      <c r="N4309" s="3">
        <v>4.268292682927</v>
      </c>
      <c r="O4309" s="3">
        <v>16.768292682927001</v>
      </c>
      <c r="P4309" s="3">
        <v>3.1504065040649998</v>
      </c>
      <c r="Q4309" s="3">
        <v>6.7073170731709997</v>
      </c>
      <c r="R4309" s="3">
        <v>3.6585365853659999</v>
      </c>
      <c r="S4309" s="3">
        <v>9.7560975609760003</v>
      </c>
      <c r="T4309" s="3">
        <v>20.833333333333002</v>
      </c>
      <c r="U4309" s="3">
        <v>24.695121951219999</v>
      </c>
      <c r="V4309" s="3">
        <v>3.2520325203249998</v>
      </c>
      <c r="W4309" s="3">
        <v>43.597560975610001</v>
      </c>
      <c r="X4309" s="8">
        <v>2.5406504065040001</v>
      </c>
    </row>
    <row r="4310" spans="3:24" x14ac:dyDescent="0.2">
      <c r="C4310" s="87"/>
      <c r="D4310" s="89"/>
      <c r="E4310" s="1" t="s">
        <v>26</v>
      </c>
      <c r="F4310" s="2"/>
      <c r="G4310" s="60">
        <v>419</v>
      </c>
      <c r="H4310" s="72" t="str">
        <f t="shared" si="72"/>
        <v xml:space="preserve"> </v>
      </c>
      <c r="I4310" s="11">
        <v>19.809069212411</v>
      </c>
      <c r="J4310" s="3">
        <v>15.990453460621</v>
      </c>
      <c r="K4310" s="3">
        <v>5.4892601431979999</v>
      </c>
      <c r="L4310" s="3">
        <v>3.1026252983289999</v>
      </c>
      <c r="M4310" s="3">
        <v>2.1479713603819999</v>
      </c>
      <c r="N4310" s="3">
        <v>5.2505966587110002</v>
      </c>
      <c r="O4310" s="3">
        <v>17.661097852028998</v>
      </c>
      <c r="P4310" s="3">
        <v>5.0119331742239996</v>
      </c>
      <c r="Q4310" s="3">
        <v>9.0692124105010006</v>
      </c>
      <c r="R4310" s="3">
        <v>5.2505966587110002</v>
      </c>
      <c r="S4310" s="3">
        <v>10.262529832936</v>
      </c>
      <c r="T4310" s="3">
        <v>21.241050119332002</v>
      </c>
      <c r="U4310" s="3">
        <v>30.787589498807002</v>
      </c>
      <c r="V4310" s="3">
        <v>3.5799522673030002</v>
      </c>
      <c r="W4310" s="3">
        <v>36.276849642004997</v>
      </c>
      <c r="X4310" s="8">
        <v>4.057279236277</v>
      </c>
    </row>
    <row r="4311" spans="3:24" x14ac:dyDescent="0.2">
      <c r="C4311" s="87"/>
      <c r="D4311" s="88" t="s">
        <v>15</v>
      </c>
      <c r="E4311" s="6" t="s">
        <v>20</v>
      </c>
      <c r="F4311" s="5"/>
      <c r="G4311" s="59">
        <v>182</v>
      </c>
      <c r="H4311" s="71" t="str">
        <f t="shared" si="72"/>
        <v xml:space="preserve"> </v>
      </c>
      <c r="I4311" s="12">
        <v>13.736263736264</v>
      </c>
      <c r="J4311" s="4">
        <v>15.384615384615</v>
      </c>
      <c r="K4311" s="4">
        <v>2.7472527472529999</v>
      </c>
      <c r="L4311" s="4">
        <v>4.3956043956039998</v>
      </c>
      <c r="M4311" s="4">
        <v>1.098901098901</v>
      </c>
      <c r="N4311" s="4">
        <v>2.1978021978019999</v>
      </c>
      <c r="O4311" s="4">
        <v>18.131868131868</v>
      </c>
      <c r="P4311" s="4">
        <v>3.8461538461539999</v>
      </c>
      <c r="Q4311" s="4">
        <v>6.5934065934069999</v>
      </c>
      <c r="R4311" s="4">
        <v>1.648351648352</v>
      </c>
      <c r="S4311" s="4">
        <v>8.7912087912089998</v>
      </c>
      <c r="T4311" s="4">
        <v>8.7912087912089998</v>
      </c>
      <c r="U4311" s="4">
        <v>14.285714285714</v>
      </c>
      <c r="V4311" s="4">
        <v>3.2967032967029999</v>
      </c>
      <c r="W4311" s="4">
        <v>50.549450549451002</v>
      </c>
      <c r="X4311" s="13">
        <v>1.648351648352</v>
      </c>
    </row>
    <row r="4312" spans="3:24" x14ac:dyDescent="0.2">
      <c r="C4312" s="87"/>
      <c r="D4312" s="89"/>
      <c r="E4312" s="1" t="s">
        <v>21</v>
      </c>
      <c r="F4312" s="2"/>
      <c r="G4312" s="60">
        <v>230</v>
      </c>
      <c r="H4312" s="72" t="str">
        <f t="shared" si="72"/>
        <v xml:space="preserve"> </v>
      </c>
      <c r="I4312" s="11">
        <v>17.391304347826001</v>
      </c>
      <c r="J4312" s="3">
        <v>14.782608695652</v>
      </c>
      <c r="K4312" s="3">
        <v>3.0434782608700002</v>
      </c>
      <c r="L4312" s="3">
        <v>4.3478260869570002</v>
      </c>
      <c r="M4312" s="3">
        <v>0.86956521739100001</v>
      </c>
      <c r="N4312" s="3">
        <v>2.6086956521740001</v>
      </c>
      <c r="O4312" s="3">
        <v>21.304347826087</v>
      </c>
      <c r="P4312" s="3">
        <v>3.0434782608700002</v>
      </c>
      <c r="Q4312" s="3">
        <v>5.2173913043480002</v>
      </c>
      <c r="R4312" s="3">
        <v>1.7391304347829999</v>
      </c>
      <c r="S4312" s="3">
        <v>5.2173913043480002</v>
      </c>
      <c r="T4312" s="3">
        <v>16.086956521739001</v>
      </c>
      <c r="U4312" s="3">
        <v>23.913043478260999</v>
      </c>
      <c r="V4312" s="3">
        <v>4.3478260869570002</v>
      </c>
      <c r="W4312" s="3">
        <v>41.739130434783</v>
      </c>
      <c r="X4312" s="8">
        <v>5.6521739130429998</v>
      </c>
    </row>
    <row r="4313" spans="3:24" x14ac:dyDescent="0.2">
      <c r="C4313" s="87"/>
      <c r="D4313" s="89"/>
      <c r="E4313" s="1" t="s">
        <v>22</v>
      </c>
      <c r="F4313" s="2"/>
      <c r="G4313" s="60">
        <v>315</v>
      </c>
      <c r="H4313" s="72" t="str">
        <f t="shared" si="72"/>
        <v xml:space="preserve"> </v>
      </c>
      <c r="I4313" s="11">
        <v>16.507936507937</v>
      </c>
      <c r="J4313" s="3">
        <v>16.190476190476002</v>
      </c>
      <c r="K4313" s="3">
        <v>3.8095238095239998</v>
      </c>
      <c r="L4313" s="3">
        <v>3.492063492063</v>
      </c>
      <c r="M4313" s="3">
        <v>2.2222222222219998</v>
      </c>
      <c r="N4313" s="3">
        <v>2.8571428571430002</v>
      </c>
      <c r="O4313" s="3">
        <v>20</v>
      </c>
      <c r="P4313" s="3">
        <v>6.9841269841270002</v>
      </c>
      <c r="Q4313" s="3">
        <v>8.5714285714289993</v>
      </c>
      <c r="R4313" s="3">
        <v>6.9841269841270002</v>
      </c>
      <c r="S4313" s="3">
        <v>6.3492063492059998</v>
      </c>
      <c r="T4313" s="3">
        <v>15.238095238094999</v>
      </c>
      <c r="U4313" s="3">
        <v>28.888888888888999</v>
      </c>
      <c r="V4313" s="3">
        <v>2.5396825396830001</v>
      </c>
      <c r="W4313" s="3">
        <v>36.190476190475998</v>
      </c>
      <c r="X4313" s="8">
        <v>6.9841269841270002</v>
      </c>
    </row>
    <row r="4314" spans="3:24" x14ac:dyDescent="0.2">
      <c r="C4314" s="87"/>
      <c r="D4314" s="89"/>
      <c r="E4314" s="1" t="s">
        <v>23</v>
      </c>
      <c r="F4314" s="2"/>
      <c r="G4314" s="60">
        <v>198</v>
      </c>
      <c r="H4314" s="72" t="str">
        <f t="shared" si="72"/>
        <v xml:space="preserve"> </v>
      </c>
      <c r="I4314" s="11">
        <v>21.717171717172</v>
      </c>
      <c r="J4314" s="3">
        <v>14.141414141414</v>
      </c>
      <c r="K4314" s="3">
        <v>4.5454545454549997</v>
      </c>
      <c r="L4314" s="3">
        <v>3.0303030303030001</v>
      </c>
      <c r="M4314" s="3">
        <v>1.5151515151520001</v>
      </c>
      <c r="N4314" s="3">
        <v>2.5252525252529998</v>
      </c>
      <c r="O4314" s="3">
        <v>16.161616161615999</v>
      </c>
      <c r="P4314" s="3">
        <v>5.0505050505050004</v>
      </c>
      <c r="Q4314" s="3">
        <v>13.131313131313</v>
      </c>
      <c r="R4314" s="3">
        <v>7.0707070707069999</v>
      </c>
      <c r="S4314" s="3">
        <v>4.5454545454549997</v>
      </c>
      <c r="T4314" s="3">
        <v>14.141414141414</v>
      </c>
      <c r="U4314" s="3">
        <v>29.797979797979998</v>
      </c>
      <c r="V4314" s="3">
        <v>2.5252525252529998</v>
      </c>
      <c r="W4314" s="3">
        <v>35.353535353535001</v>
      </c>
      <c r="X4314" s="8">
        <v>7.5757575757579998</v>
      </c>
    </row>
    <row r="4315" spans="3:24" x14ac:dyDescent="0.2">
      <c r="C4315" s="87"/>
      <c r="D4315" s="89"/>
      <c r="E4315" s="1" t="s">
        <v>24</v>
      </c>
      <c r="F4315" s="2"/>
      <c r="G4315" s="60">
        <v>322</v>
      </c>
      <c r="H4315" s="72" t="str">
        <f t="shared" si="72"/>
        <v xml:space="preserve"> </v>
      </c>
      <c r="I4315" s="11">
        <v>28.260869565217</v>
      </c>
      <c r="J4315" s="3">
        <v>18.322981366459999</v>
      </c>
      <c r="K4315" s="3">
        <v>7.4534161490680004</v>
      </c>
      <c r="L4315" s="3">
        <v>3.416149068323</v>
      </c>
      <c r="M4315" s="3">
        <v>1.5527950310559999</v>
      </c>
      <c r="N4315" s="3">
        <v>1.8633540372670001</v>
      </c>
      <c r="O4315" s="3">
        <v>11.180124223602</v>
      </c>
      <c r="P4315" s="3">
        <v>12.111801242236</v>
      </c>
      <c r="Q4315" s="3">
        <v>10.55900621118</v>
      </c>
      <c r="R4315" s="3">
        <v>5.9006211180120003</v>
      </c>
      <c r="S4315" s="3">
        <v>2.4844720496889998</v>
      </c>
      <c r="T4315" s="3">
        <v>14.906832298136999</v>
      </c>
      <c r="U4315" s="3">
        <v>36.956521739129997</v>
      </c>
      <c r="V4315" s="3">
        <v>9.0062111801239997</v>
      </c>
      <c r="W4315" s="3">
        <v>28.571428571428999</v>
      </c>
      <c r="X4315" s="8">
        <v>6.2111801242239997</v>
      </c>
    </row>
    <row r="4316" spans="3:24" x14ac:dyDescent="0.2">
      <c r="C4316" s="87"/>
      <c r="D4316" s="89"/>
      <c r="E4316" s="1" t="s">
        <v>25</v>
      </c>
      <c r="F4316" s="2"/>
      <c r="G4316" s="60">
        <v>1065</v>
      </c>
      <c r="H4316" s="72" t="str">
        <f t="shared" si="72"/>
        <v xml:space="preserve"> </v>
      </c>
      <c r="I4316" s="11">
        <v>21.220657276994999</v>
      </c>
      <c r="J4316" s="3">
        <v>16.150234741784001</v>
      </c>
      <c r="K4316" s="3">
        <v>4.8826291079809998</v>
      </c>
      <c r="L4316" s="3">
        <v>3.5680751173709999</v>
      </c>
      <c r="M4316" s="3">
        <v>1.596244131455</v>
      </c>
      <c r="N4316" s="3">
        <v>2.4413145539909999</v>
      </c>
      <c r="O4316" s="3">
        <v>16.901408450704</v>
      </c>
      <c r="P4316" s="3">
        <v>7.3239436619719998</v>
      </c>
      <c r="Q4316" s="3">
        <v>9.2957746478870007</v>
      </c>
      <c r="R4316" s="3">
        <v>5.5399061032860004</v>
      </c>
      <c r="S4316" s="3">
        <v>4.6009389671359999</v>
      </c>
      <c r="T4316" s="3">
        <v>15.117370892019</v>
      </c>
      <c r="U4316" s="3">
        <v>30.422535211267999</v>
      </c>
      <c r="V4316" s="3">
        <v>4.8826291079809998</v>
      </c>
      <c r="W4316" s="3">
        <v>34.929577464788998</v>
      </c>
      <c r="X4316" s="8">
        <v>6.5727699530520001</v>
      </c>
    </row>
    <row r="4317" spans="3:24" x14ac:dyDescent="0.2">
      <c r="C4317" s="87"/>
      <c r="D4317" s="89"/>
      <c r="E4317" s="1" t="s">
        <v>26</v>
      </c>
      <c r="F4317" s="2"/>
      <c r="G4317" s="60">
        <v>520</v>
      </c>
      <c r="H4317" s="72" t="str">
        <f t="shared" si="72"/>
        <v xml:space="preserve"> </v>
      </c>
      <c r="I4317" s="11">
        <v>25.769230769231001</v>
      </c>
      <c r="J4317" s="3">
        <v>16.730769230768999</v>
      </c>
      <c r="K4317" s="3">
        <v>6.3461538461540004</v>
      </c>
      <c r="L4317" s="3">
        <v>3.2692307692310001</v>
      </c>
      <c r="M4317" s="3">
        <v>1.538461538462</v>
      </c>
      <c r="N4317" s="3">
        <v>2.115384615385</v>
      </c>
      <c r="O4317" s="3">
        <v>13.076923076923</v>
      </c>
      <c r="P4317" s="3">
        <v>9.4230769230769997</v>
      </c>
      <c r="Q4317" s="3">
        <v>11.538461538462</v>
      </c>
      <c r="R4317" s="3">
        <v>6.3461538461540004</v>
      </c>
      <c r="S4317" s="3">
        <v>3.2692307692310001</v>
      </c>
      <c r="T4317" s="3">
        <v>14.615384615385</v>
      </c>
      <c r="U4317" s="3">
        <v>34.230769230768999</v>
      </c>
      <c r="V4317" s="3">
        <v>6.5384615384620002</v>
      </c>
      <c r="W4317" s="3">
        <v>31.153846153846001</v>
      </c>
      <c r="X4317" s="8">
        <v>6.7307692307689999</v>
      </c>
    </row>
    <row r="4318" spans="3:24" x14ac:dyDescent="0.2">
      <c r="C4318" s="88" t="s">
        <v>27</v>
      </c>
      <c r="D4318" s="88" t="s">
        <v>19</v>
      </c>
      <c r="E4318" s="6" t="s">
        <v>28</v>
      </c>
      <c r="F4318" s="5"/>
      <c r="G4318" s="59">
        <v>147</v>
      </c>
      <c r="H4318" s="71" t="str">
        <f t="shared" si="72"/>
        <v xml:space="preserve"> </v>
      </c>
      <c r="I4318" s="12">
        <v>17.687074829932001</v>
      </c>
      <c r="J4318" s="4">
        <v>17.687074829932001</v>
      </c>
      <c r="K4318" s="4">
        <v>7.4829931972789998</v>
      </c>
      <c r="L4318" s="4">
        <v>9.5238095238099998</v>
      </c>
      <c r="M4318" s="4">
        <v>5.4421768707479998</v>
      </c>
      <c r="N4318" s="4">
        <v>7.4829931972789998</v>
      </c>
      <c r="O4318" s="4">
        <v>23.809523809523998</v>
      </c>
      <c r="P4318" s="4">
        <v>6.8027210884349998</v>
      </c>
      <c r="Q4318" s="4">
        <v>10.204081632653001</v>
      </c>
      <c r="R4318" s="4">
        <v>5.4421768707479998</v>
      </c>
      <c r="S4318" s="4">
        <v>13.605442176871</v>
      </c>
      <c r="T4318" s="4">
        <v>20.408163265306001</v>
      </c>
      <c r="U4318" s="4">
        <v>28.571428571428999</v>
      </c>
      <c r="V4318" s="4">
        <v>5.4421768707479998</v>
      </c>
      <c r="W4318" s="4">
        <v>33.333333333333002</v>
      </c>
      <c r="X4318" s="13">
        <v>4.0816326530609999</v>
      </c>
    </row>
    <row r="4319" spans="3:24" ht="24" x14ac:dyDescent="0.2">
      <c r="C4319" s="87"/>
      <c r="D4319" s="89"/>
      <c r="E4319" s="1" t="s">
        <v>29</v>
      </c>
      <c r="F4319" s="2"/>
      <c r="G4319" s="60">
        <v>1706</v>
      </c>
      <c r="H4319" s="72" t="str">
        <f t="shared" si="72"/>
        <v xml:space="preserve"> </v>
      </c>
      <c r="I4319" s="11">
        <v>14.712778429074</v>
      </c>
      <c r="J4319" s="3">
        <v>14.654161781946</v>
      </c>
      <c r="K4319" s="3">
        <v>4.3962485345840001</v>
      </c>
      <c r="L4319" s="3">
        <v>3.1066822977730002</v>
      </c>
      <c r="M4319" s="3">
        <v>2.1101992965999998</v>
      </c>
      <c r="N4319" s="3">
        <v>3.2239155920279998</v>
      </c>
      <c r="O4319" s="3">
        <v>17.819460726846</v>
      </c>
      <c r="P4319" s="3">
        <v>3.3997655334110002</v>
      </c>
      <c r="Q4319" s="3">
        <v>6.2719812426730002</v>
      </c>
      <c r="R4319" s="3">
        <v>3.5756154747950002</v>
      </c>
      <c r="S4319" s="3">
        <v>7.7373974208679996</v>
      </c>
      <c r="T4319" s="3">
        <v>17.760844079719</v>
      </c>
      <c r="U4319" s="3">
        <v>24.618991793669</v>
      </c>
      <c r="V4319" s="3">
        <v>3.2825322391560001</v>
      </c>
      <c r="W4319" s="3">
        <v>42.966002344666002</v>
      </c>
      <c r="X4319" s="8">
        <v>3.810082063306</v>
      </c>
    </row>
    <row r="4320" spans="3:24" ht="24" x14ac:dyDescent="0.2">
      <c r="C4320" s="87"/>
      <c r="D4320" s="89"/>
      <c r="E4320" s="1" t="s">
        <v>30</v>
      </c>
      <c r="F4320" s="2"/>
      <c r="G4320" s="60">
        <v>137</v>
      </c>
      <c r="H4320" s="72" t="str">
        <f t="shared" si="72"/>
        <v xml:space="preserve"> </v>
      </c>
      <c r="I4320" s="11">
        <v>13.868613138685999</v>
      </c>
      <c r="J4320" s="3">
        <v>13.868613138685999</v>
      </c>
      <c r="K4320" s="3">
        <v>3.649635036496</v>
      </c>
      <c r="L4320" s="3">
        <v>2.9197080291969999</v>
      </c>
      <c r="M4320" s="3">
        <v>0.72992700729899995</v>
      </c>
      <c r="N4320" s="3">
        <v>2.1897810218979998</v>
      </c>
      <c r="O4320" s="3">
        <v>15.328467153285001</v>
      </c>
      <c r="P4320" s="3">
        <v>8.0291970802920005</v>
      </c>
      <c r="Q4320" s="3">
        <v>10.21897810219</v>
      </c>
      <c r="R4320" s="3">
        <v>4.3795620437959997</v>
      </c>
      <c r="S4320" s="3">
        <v>8.7591240875909993</v>
      </c>
      <c r="T4320" s="3">
        <v>14.598540145985</v>
      </c>
      <c r="U4320" s="3">
        <v>20.437956204380001</v>
      </c>
      <c r="V4320" s="3">
        <v>3.649635036496</v>
      </c>
      <c r="W4320" s="3">
        <v>48.175182481752003</v>
      </c>
      <c r="X4320" s="8">
        <v>3.649635036496</v>
      </c>
    </row>
    <row r="4321" spans="3:24" ht="24" x14ac:dyDescent="0.2">
      <c r="C4321" s="87"/>
      <c r="D4321" s="89"/>
      <c r="E4321" s="1" t="s">
        <v>31</v>
      </c>
      <c r="F4321" s="2"/>
      <c r="G4321" s="60">
        <v>440</v>
      </c>
      <c r="H4321" s="72" t="str">
        <f t="shared" si="72"/>
        <v xml:space="preserve"> </v>
      </c>
      <c r="I4321" s="11">
        <v>26.136363636363999</v>
      </c>
      <c r="J4321" s="3">
        <v>17.954545454544999</v>
      </c>
      <c r="K4321" s="3">
        <v>5.2272727272730002</v>
      </c>
      <c r="L4321" s="3">
        <v>3.181818181818</v>
      </c>
      <c r="M4321" s="3">
        <v>1.363636363636</v>
      </c>
      <c r="N4321" s="3">
        <v>3.181818181818</v>
      </c>
      <c r="O4321" s="3">
        <v>14.318181818182</v>
      </c>
      <c r="P4321" s="3">
        <v>9.3181818181819995</v>
      </c>
      <c r="Q4321" s="3">
        <v>11.363636363635999</v>
      </c>
      <c r="R4321" s="3">
        <v>6.363636363636</v>
      </c>
      <c r="S4321" s="3">
        <v>4.7727272727269998</v>
      </c>
      <c r="T4321" s="3">
        <v>14.545454545455</v>
      </c>
      <c r="U4321" s="3">
        <v>32.5</v>
      </c>
      <c r="V4321" s="3">
        <v>6.136363636364</v>
      </c>
      <c r="W4321" s="3">
        <v>32.045454545455001</v>
      </c>
      <c r="X4321" s="8">
        <v>5.4545454545450003</v>
      </c>
    </row>
    <row r="4322" spans="3:24" x14ac:dyDescent="0.2">
      <c r="C4322" s="87"/>
      <c r="D4322" s="89"/>
      <c r="E4322" s="1" t="s">
        <v>32</v>
      </c>
      <c r="F4322" s="2"/>
      <c r="G4322" s="60">
        <v>5</v>
      </c>
      <c r="H4322" s="72" t="str">
        <f t="shared" si="72"/>
        <v>*</v>
      </c>
      <c r="I4322" s="21">
        <v>0</v>
      </c>
      <c r="J4322" s="7">
        <v>0</v>
      </c>
      <c r="K4322" s="7">
        <v>0</v>
      </c>
      <c r="L4322" s="7">
        <v>0</v>
      </c>
      <c r="M4322" s="7">
        <v>0</v>
      </c>
      <c r="N4322" s="7">
        <v>0</v>
      </c>
      <c r="O4322" s="7">
        <v>0</v>
      </c>
      <c r="P4322" s="7">
        <v>0</v>
      </c>
      <c r="Q4322" s="7">
        <v>0</v>
      </c>
      <c r="R4322" s="7">
        <v>0</v>
      </c>
      <c r="S4322" s="7">
        <v>0</v>
      </c>
      <c r="T4322" s="7">
        <v>0</v>
      </c>
      <c r="U4322" s="7">
        <v>0</v>
      </c>
      <c r="V4322" s="7">
        <v>0</v>
      </c>
      <c r="W4322" s="3">
        <v>40</v>
      </c>
      <c r="X4322" s="8">
        <v>60</v>
      </c>
    </row>
    <row r="4323" spans="3:24" x14ac:dyDescent="0.2">
      <c r="C4323" s="87"/>
      <c r="D4323" s="88" t="s">
        <v>14</v>
      </c>
      <c r="E4323" s="6" t="s">
        <v>28</v>
      </c>
      <c r="F4323" s="5"/>
      <c r="G4323" s="59">
        <v>95</v>
      </c>
      <c r="H4323" s="71" t="str">
        <f t="shared" si="72"/>
        <v xml:space="preserve"> </v>
      </c>
      <c r="I4323" s="12">
        <v>14.736842105262999</v>
      </c>
      <c r="J4323" s="4">
        <v>20</v>
      </c>
      <c r="K4323" s="4">
        <v>8.4210526315790002</v>
      </c>
      <c r="L4323" s="4">
        <v>10.526315789473999</v>
      </c>
      <c r="M4323" s="4">
        <v>6.3157894736840001</v>
      </c>
      <c r="N4323" s="4">
        <v>8.4210526315790002</v>
      </c>
      <c r="O4323" s="4">
        <v>28.421052631578998</v>
      </c>
      <c r="P4323" s="4">
        <v>5.2631578947369997</v>
      </c>
      <c r="Q4323" s="4">
        <v>10.526315789473999</v>
      </c>
      <c r="R4323" s="4">
        <v>4.2105263157890001</v>
      </c>
      <c r="S4323" s="4">
        <v>13.684210526316001</v>
      </c>
      <c r="T4323" s="4">
        <v>25.263157894736999</v>
      </c>
      <c r="U4323" s="4">
        <v>29.473684210525999</v>
      </c>
      <c r="V4323" s="4">
        <v>6.3157894736840001</v>
      </c>
      <c r="W4323" s="4">
        <v>33.684210526316001</v>
      </c>
      <c r="X4323" s="13">
        <v>2.1052631578950001</v>
      </c>
    </row>
    <row r="4324" spans="3:24" ht="24" x14ac:dyDescent="0.2">
      <c r="C4324" s="87"/>
      <c r="D4324" s="89"/>
      <c r="E4324" s="1" t="s">
        <v>29</v>
      </c>
      <c r="F4324" s="2"/>
      <c r="G4324" s="60">
        <v>953</v>
      </c>
      <c r="H4324" s="72" t="str">
        <f t="shared" si="72"/>
        <v xml:space="preserve"> </v>
      </c>
      <c r="I4324" s="11">
        <v>13.11647429171</v>
      </c>
      <c r="J4324" s="3">
        <v>14.270724029381</v>
      </c>
      <c r="K4324" s="3">
        <v>4.8268625393490003</v>
      </c>
      <c r="L4324" s="3">
        <v>2.7282266526760002</v>
      </c>
      <c r="M4324" s="3">
        <v>2.5183630640080001</v>
      </c>
      <c r="N4324" s="3">
        <v>3.98740818468</v>
      </c>
      <c r="O4324" s="3">
        <v>17.838405036726002</v>
      </c>
      <c r="P4324" s="3">
        <v>2.9380902413430001</v>
      </c>
      <c r="Q4324" s="3">
        <v>5.6663168940190003</v>
      </c>
      <c r="R4324" s="3">
        <v>3.1479538300100001</v>
      </c>
      <c r="S4324" s="3">
        <v>9.8635886673660007</v>
      </c>
      <c r="T4324" s="3">
        <v>20.356768100735</v>
      </c>
      <c r="U4324" s="3">
        <v>23.609653725078999</v>
      </c>
      <c r="V4324" s="3">
        <v>2.9380902413430001</v>
      </c>
      <c r="W4324" s="3">
        <v>44.596012591814997</v>
      </c>
      <c r="X4324" s="8">
        <v>2.3084994753410002</v>
      </c>
    </row>
    <row r="4325" spans="3:24" ht="24" x14ac:dyDescent="0.2">
      <c r="C4325" s="87"/>
      <c r="D4325" s="89"/>
      <c r="E4325" s="1" t="s">
        <v>30</v>
      </c>
      <c r="F4325" s="2"/>
      <c r="G4325" s="60">
        <v>60</v>
      </c>
      <c r="H4325" s="72" t="str">
        <f t="shared" si="72"/>
        <v xml:space="preserve"> </v>
      </c>
      <c r="I4325" s="11">
        <v>8.333333333333</v>
      </c>
      <c r="J4325" s="3">
        <v>11.666666666667</v>
      </c>
      <c r="K4325" s="7">
        <v>0</v>
      </c>
      <c r="L4325" s="3">
        <v>1.666666666667</v>
      </c>
      <c r="M4325" s="7">
        <v>0</v>
      </c>
      <c r="N4325" s="3">
        <v>3.333333333333</v>
      </c>
      <c r="O4325" s="3">
        <v>11.666666666667</v>
      </c>
      <c r="P4325" s="3">
        <v>1.666666666667</v>
      </c>
      <c r="Q4325" s="3">
        <v>8.333333333333</v>
      </c>
      <c r="R4325" s="3">
        <v>3.333333333333</v>
      </c>
      <c r="S4325" s="3">
        <v>15</v>
      </c>
      <c r="T4325" s="3">
        <v>18.333333333333002</v>
      </c>
      <c r="U4325" s="3">
        <v>13.333333333333</v>
      </c>
      <c r="V4325" s="3">
        <v>3.333333333333</v>
      </c>
      <c r="W4325" s="3">
        <v>50</v>
      </c>
      <c r="X4325" s="8">
        <v>1.666666666667</v>
      </c>
    </row>
    <row r="4326" spans="3:24" ht="24" x14ac:dyDescent="0.2">
      <c r="C4326" s="87"/>
      <c r="D4326" s="89"/>
      <c r="E4326" s="1" t="s">
        <v>31</v>
      </c>
      <c r="F4326" s="2"/>
      <c r="G4326" s="60">
        <v>77</v>
      </c>
      <c r="H4326" s="72" t="str">
        <f t="shared" si="72"/>
        <v xml:space="preserve"> </v>
      </c>
      <c r="I4326" s="11">
        <v>20.779220779220999</v>
      </c>
      <c r="J4326" s="3">
        <v>15.584415584416</v>
      </c>
      <c r="K4326" s="3">
        <v>3.896103896104</v>
      </c>
      <c r="L4326" s="3">
        <v>2.5974025974030002</v>
      </c>
      <c r="M4326" s="3">
        <v>2.5974025974030002</v>
      </c>
      <c r="N4326" s="3">
        <v>6.4935064935059996</v>
      </c>
      <c r="O4326" s="3">
        <v>7.792207792208</v>
      </c>
      <c r="P4326" s="3">
        <v>1.298701298701</v>
      </c>
      <c r="Q4326" s="3">
        <v>7.792207792208</v>
      </c>
      <c r="R4326" s="3">
        <v>6.4935064935059996</v>
      </c>
      <c r="S4326" s="3">
        <v>5.1948051948050002</v>
      </c>
      <c r="T4326" s="3">
        <v>14.285714285714</v>
      </c>
      <c r="U4326" s="3">
        <v>28.571428571428999</v>
      </c>
      <c r="V4326" s="3">
        <v>2.5974025974030002</v>
      </c>
      <c r="W4326" s="3">
        <v>50.649350649351</v>
      </c>
      <c r="X4326" s="8">
        <v>3.896103896104</v>
      </c>
    </row>
    <row r="4327" spans="3:24" x14ac:dyDescent="0.2">
      <c r="C4327" s="87"/>
      <c r="D4327" s="89"/>
      <c r="E4327" s="1" t="s">
        <v>32</v>
      </c>
      <c r="F4327" s="2"/>
      <c r="G4327" s="60">
        <v>3</v>
      </c>
      <c r="H4327" s="72" t="str">
        <f t="shared" si="72"/>
        <v>*</v>
      </c>
      <c r="I4327" s="21">
        <v>0</v>
      </c>
      <c r="J4327" s="7">
        <v>0</v>
      </c>
      <c r="K4327" s="7">
        <v>0</v>
      </c>
      <c r="L4327" s="7">
        <v>0</v>
      </c>
      <c r="M4327" s="7">
        <v>0</v>
      </c>
      <c r="N4327" s="7">
        <v>0</v>
      </c>
      <c r="O4327" s="7">
        <v>0</v>
      </c>
      <c r="P4327" s="7">
        <v>0</v>
      </c>
      <c r="Q4327" s="7">
        <v>0</v>
      </c>
      <c r="R4327" s="7">
        <v>0</v>
      </c>
      <c r="S4327" s="7">
        <v>0</v>
      </c>
      <c r="T4327" s="7">
        <v>0</v>
      </c>
      <c r="U4327" s="7">
        <v>0</v>
      </c>
      <c r="V4327" s="7">
        <v>0</v>
      </c>
      <c r="W4327" s="3">
        <v>33.333333333333002</v>
      </c>
      <c r="X4327" s="8">
        <v>66.666666666666998</v>
      </c>
    </row>
    <row r="4328" spans="3:24" x14ac:dyDescent="0.2">
      <c r="C4328" s="87"/>
      <c r="D4328" s="88" t="s">
        <v>15</v>
      </c>
      <c r="E4328" s="6" t="s">
        <v>28</v>
      </c>
      <c r="F4328" s="5"/>
      <c r="G4328" s="59">
        <v>52</v>
      </c>
      <c r="H4328" s="71" t="str">
        <f t="shared" si="72"/>
        <v xml:space="preserve"> </v>
      </c>
      <c r="I4328" s="12">
        <v>23.076923076922998</v>
      </c>
      <c r="J4328" s="4">
        <v>13.461538461538</v>
      </c>
      <c r="K4328" s="4">
        <v>5.7692307692310001</v>
      </c>
      <c r="L4328" s="4">
        <v>7.6923076923079998</v>
      </c>
      <c r="M4328" s="4">
        <v>3.8461538461539999</v>
      </c>
      <c r="N4328" s="4">
        <v>5.7692307692310001</v>
      </c>
      <c r="O4328" s="4">
        <v>15.384615384615</v>
      </c>
      <c r="P4328" s="4">
        <v>9.6153846153850004</v>
      </c>
      <c r="Q4328" s="4">
        <v>9.6153846153850004</v>
      </c>
      <c r="R4328" s="4">
        <v>7.6923076923079998</v>
      </c>
      <c r="S4328" s="4">
        <v>13.461538461538</v>
      </c>
      <c r="T4328" s="4">
        <v>11.538461538462</v>
      </c>
      <c r="U4328" s="4">
        <v>26.923076923077002</v>
      </c>
      <c r="V4328" s="4">
        <v>3.8461538461539999</v>
      </c>
      <c r="W4328" s="4">
        <v>32.692307692307999</v>
      </c>
      <c r="X4328" s="13">
        <v>7.6923076923079998</v>
      </c>
    </row>
    <row r="4329" spans="3:24" ht="24" x14ac:dyDescent="0.2">
      <c r="C4329" s="87"/>
      <c r="D4329" s="89"/>
      <c r="E4329" s="1" t="s">
        <v>29</v>
      </c>
      <c r="F4329" s="2"/>
      <c r="G4329" s="60">
        <v>753</v>
      </c>
      <c r="H4329" s="72" t="str">
        <f t="shared" si="72"/>
        <v xml:space="preserve"> </v>
      </c>
      <c r="I4329" s="11">
        <v>16.733067729083999</v>
      </c>
      <c r="J4329" s="3">
        <v>15.139442231076</v>
      </c>
      <c r="K4329" s="3">
        <v>3.8512616201859999</v>
      </c>
      <c r="L4329" s="3">
        <v>3.5856573705180002</v>
      </c>
      <c r="M4329" s="3">
        <v>1.593625498008</v>
      </c>
      <c r="N4329" s="3">
        <v>2.2576361221779999</v>
      </c>
      <c r="O4329" s="3">
        <v>17.795484727756001</v>
      </c>
      <c r="P4329" s="3">
        <v>3.9840637450199998</v>
      </c>
      <c r="Q4329" s="3">
        <v>7.0385126162020004</v>
      </c>
      <c r="R4329" s="3">
        <v>4.1168658698540002</v>
      </c>
      <c r="S4329" s="3">
        <v>5.0464807436920003</v>
      </c>
      <c r="T4329" s="3">
        <v>14.475431606906</v>
      </c>
      <c r="U4329" s="3">
        <v>25.896414342629001</v>
      </c>
      <c r="V4329" s="3">
        <v>3.718459495352</v>
      </c>
      <c r="W4329" s="3">
        <v>40.903054448871004</v>
      </c>
      <c r="X4329" s="8">
        <v>5.7104913678619997</v>
      </c>
    </row>
    <row r="4330" spans="3:24" ht="24" x14ac:dyDescent="0.2">
      <c r="C4330" s="87"/>
      <c r="D4330" s="89"/>
      <c r="E4330" s="1" t="s">
        <v>30</v>
      </c>
      <c r="F4330" s="2"/>
      <c r="G4330" s="60">
        <v>77</v>
      </c>
      <c r="H4330" s="72" t="str">
        <f t="shared" si="72"/>
        <v xml:space="preserve"> </v>
      </c>
      <c r="I4330" s="11">
        <v>18.181818181817999</v>
      </c>
      <c r="J4330" s="3">
        <v>15.584415584416</v>
      </c>
      <c r="K4330" s="3">
        <v>6.4935064935059996</v>
      </c>
      <c r="L4330" s="3">
        <v>3.896103896104</v>
      </c>
      <c r="M4330" s="3">
        <v>1.298701298701</v>
      </c>
      <c r="N4330" s="3">
        <v>1.298701298701</v>
      </c>
      <c r="O4330" s="3">
        <v>18.181818181817999</v>
      </c>
      <c r="P4330" s="3">
        <v>12.987012987012999</v>
      </c>
      <c r="Q4330" s="3">
        <v>11.688311688312</v>
      </c>
      <c r="R4330" s="3">
        <v>5.1948051948050002</v>
      </c>
      <c r="S4330" s="3">
        <v>3.896103896104</v>
      </c>
      <c r="T4330" s="3">
        <v>11.688311688312</v>
      </c>
      <c r="U4330" s="3">
        <v>25.974025974025999</v>
      </c>
      <c r="V4330" s="3">
        <v>3.896103896104</v>
      </c>
      <c r="W4330" s="3">
        <v>46.753246753246998</v>
      </c>
      <c r="X4330" s="8">
        <v>5.1948051948050002</v>
      </c>
    </row>
    <row r="4331" spans="3:24" ht="24" x14ac:dyDescent="0.2">
      <c r="C4331" s="87"/>
      <c r="D4331" s="89"/>
      <c r="E4331" s="1" t="s">
        <v>31</v>
      </c>
      <c r="F4331" s="2"/>
      <c r="G4331" s="60">
        <v>363</v>
      </c>
      <c r="H4331" s="72" t="str">
        <f t="shared" si="72"/>
        <v xml:space="preserve"> </v>
      </c>
      <c r="I4331" s="11">
        <v>27.272727272727</v>
      </c>
      <c r="J4331" s="3">
        <v>18.457300275482002</v>
      </c>
      <c r="K4331" s="3">
        <v>5.5096418732780004</v>
      </c>
      <c r="L4331" s="3">
        <v>3.305785123967</v>
      </c>
      <c r="M4331" s="3">
        <v>1.101928374656</v>
      </c>
      <c r="N4331" s="3">
        <v>2.4793388429749998</v>
      </c>
      <c r="O4331" s="3">
        <v>15.702479338843</v>
      </c>
      <c r="P4331" s="3">
        <v>11.019283746556001</v>
      </c>
      <c r="Q4331" s="3">
        <v>12.121212121212</v>
      </c>
      <c r="R4331" s="3">
        <v>6.3360881542699996</v>
      </c>
      <c r="S4331" s="3">
        <v>4.6831955922870003</v>
      </c>
      <c r="T4331" s="3">
        <v>14.600550964187001</v>
      </c>
      <c r="U4331" s="3">
        <v>33.333333333333002</v>
      </c>
      <c r="V4331" s="3">
        <v>6.8870523415980003</v>
      </c>
      <c r="W4331" s="3">
        <v>28.099173553719002</v>
      </c>
      <c r="X4331" s="8">
        <v>5.7851239669419998</v>
      </c>
    </row>
    <row r="4332" spans="3:24" x14ac:dyDescent="0.2">
      <c r="C4332" s="87"/>
      <c r="D4332" s="89"/>
      <c r="E4332" s="1" t="s">
        <v>32</v>
      </c>
      <c r="F4332" s="2"/>
      <c r="G4332" s="60">
        <v>2</v>
      </c>
      <c r="H4332" s="72" t="str">
        <f t="shared" si="72"/>
        <v>*</v>
      </c>
      <c r="I4332" s="21">
        <v>0</v>
      </c>
      <c r="J4332" s="7">
        <v>0</v>
      </c>
      <c r="K4332" s="7">
        <v>0</v>
      </c>
      <c r="L4332" s="7">
        <v>0</v>
      </c>
      <c r="M4332" s="7">
        <v>0</v>
      </c>
      <c r="N4332" s="7">
        <v>0</v>
      </c>
      <c r="O4332" s="7">
        <v>0</v>
      </c>
      <c r="P4332" s="7">
        <v>0</v>
      </c>
      <c r="Q4332" s="7">
        <v>0</v>
      </c>
      <c r="R4332" s="7">
        <v>0</v>
      </c>
      <c r="S4332" s="7">
        <v>0</v>
      </c>
      <c r="T4332" s="7">
        <v>0</v>
      </c>
      <c r="U4332" s="7">
        <v>0</v>
      </c>
      <c r="V4332" s="7">
        <v>0</v>
      </c>
      <c r="W4332" s="3">
        <v>50</v>
      </c>
      <c r="X4332" s="8">
        <v>50</v>
      </c>
    </row>
    <row r="4333" spans="3:24" x14ac:dyDescent="0.2">
      <c r="C4333" s="88" t="s">
        <v>33</v>
      </c>
      <c r="D4333" s="83" t="s">
        <v>17</v>
      </c>
      <c r="E4333" s="6" t="s">
        <v>34</v>
      </c>
      <c r="F4333" s="5"/>
      <c r="G4333" s="59">
        <v>341</v>
      </c>
      <c r="H4333" s="71" t="str">
        <f t="shared" si="72"/>
        <v xml:space="preserve"> </v>
      </c>
      <c r="I4333" s="12">
        <v>21.114369501466001</v>
      </c>
      <c r="J4333" s="4">
        <v>14.66275659824</v>
      </c>
      <c r="K4333" s="4">
        <v>6.7448680351909998</v>
      </c>
      <c r="L4333" s="4">
        <v>3.5190615835779999</v>
      </c>
      <c r="M4333" s="4">
        <v>3.2258064516129998</v>
      </c>
      <c r="N4333" s="4">
        <v>1.759530791789</v>
      </c>
      <c r="O4333" s="4">
        <v>18.181818181817999</v>
      </c>
      <c r="P4333" s="4">
        <v>5.5718475073310003</v>
      </c>
      <c r="Q4333" s="4">
        <v>10.263929618768</v>
      </c>
      <c r="R4333" s="4">
        <v>4.3988269794720001</v>
      </c>
      <c r="S4333" s="4">
        <v>7.6246334310849999</v>
      </c>
      <c r="T4333" s="4">
        <v>19.061583577713002</v>
      </c>
      <c r="U4333" s="4">
        <v>30.49853372434</v>
      </c>
      <c r="V4333" s="4">
        <v>2.9325513196480002</v>
      </c>
      <c r="W4333" s="4">
        <v>36.070381231672002</v>
      </c>
      <c r="X4333" s="13">
        <v>4.9853372434020002</v>
      </c>
    </row>
    <row r="4334" spans="3:24" x14ac:dyDescent="0.2">
      <c r="C4334" s="87"/>
      <c r="D4334" s="84"/>
      <c r="E4334" s="1" t="s">
        <v>35</v>
      </c>
      <c r="F4334" s="2"/>
      <c r="G4334" s="60">
        <v>1149</v>
      </c>
      <c r="H4334" s="72" t="str">
        <f t="shared" si="72"/>
        <v xml:space="preserve"> </v>
      </c>
      <c r="I4334" s="11">
        <v>16.187989556135999</v>
      </c>
      <c r="J4334" s="3">
        <v>15.143603133159001</v>
      </c>
      <c r="K4334" s="3">
        <v>4.0034812880770003</v>
      </c>
      <c r="L4334" s="3">
        <v>2.785030461271</v>
      </c>
      <c r="M4334" s="3">
        <v>1.47954743255</v>
      </c>
      <c r="N4334" s="3">
        <v>3.046127067015</v>
      </c>
      <c r="O4334" s="3">
        <v>16.971279373367999</v>
      </c>
      <c r="P4334" s="3">
        <v>4.5256744995649996</v>
      </c>
      <c r="Q4334" s="3">
        <v>6.7885117493470002</v>
      </c>
      <c r="R4334" s="3">
        <v>3.7423846823320002</v>
      </c>
      <c r="S4334" s="3">
        <v>7.8328981723239997</v>
      </c>
      <c r="T4334" s="3">
        <v>17.580504786771002</v>
      </c>
      <c r="U4334" s="3">
        <v>24.717145343776998</v>
      </c>
      <c r="V4334" s="3">
        <v>4.2645778938210004</v>
      </c>
      <c r="W4334" s="3">
        <v>41.688424717144997</v>
      </c>
      <c r="X4334" s="8">
        <v>4.0905134899910003</v>
      </c>
    </row>
    <row r="4335" spans="3:24" ht="24" x14ac:dyDescent="0.2">
      <c r="C4335" s="87"/>
      <c r="D4335" s="84"/>
      <c r="E4335" s="1" t="s">
        <v>36</v>
      </c>
      <c r="F4335" s="2"/>
      <c r="G4335" s="60">
        <v>659</v>
      </c>
      <c r="H4335" s="72" t="str">
        <f t="shared" si="72"/>
        <v xml:space="preserve"> </v>
      </c>
      <c r="I4335" s="11">
        <v>16.843702579666001</v>
      </c>
      <c r="J4335" s="3">
        <v>15.629742033384</v>
      </c>
      <c r="K4335" s="3">
        <v>4.7040971168440002</v>
      </c>
      <c r="L4335" s="3">
        <v>3.6418816388469999</v>
      </c>
      <c r="M4335" s="3">
        <v>1.669195751138</v>
      </c>
      <c r="N4335" s="3">
        <v>4.0971168437029997</v>
      </c>
      <c r="O4335" s="3">
        <v>17.147192716237001</v>
      </c>
      <c r="P4335" s="3">
        <v>5.1593323217</v>
      </c>
      <c r="Q4335" s="3">
        <v>7.2837632776929997</v>
      </c>
      <c r="R4335" s="3">
        <v>5.007587253414</v>
      </c>
      <c r="S4335" s="3">
        <v>6.2215477996970003</v>
      </c>
      <c r="T4335" s="3">
        <v>13.960546282246</v>
      </c>
      <c r="U4335" s="3">
        <v>26.403641881639</v>
      </c>
      <c r="V4335" s="3">
        <v>2.7314112291349999</v>
      </c>
      <c r="W4335" s="3">
        <v>42.033383915023002</v>
      </c>
      <c r="X4335" s="8">
        <v>4.5523520485580002</v>
      </c>
    </row>
    <row r="4336" spans="3:24" x14ac:dyDescent="0.2">
      <c r="C4336" s="87"/>
      <c r="D4336" s="84"/>
      <c r="E4336" s="1" t="s">
        <v>37</v>
      </c>
      <c r="F4336" s="2"/>
      <c r="G4336" s="60">
        <v>274</v>
      </c>
      <c r="H4336" s="72" t="str">
        <f t="shared" si="72"/>
        <v xml:space="preserve"> </v>
      </c>
      <c r="I4336" s="11">
        <v>14.598540145985</v>
      </c>
      <c r="J4336" s="3">
        <v>16.423357664234</v>
      </c>
      <c r="K4336" s="3">
        <v>5.1094890510950002</v>
      </c>
      <c r="L4336" s="3">
        <v>6.2043795620440001</v>
      </c>
      <c r="M4336" s="3">
        <v>4.3795620437959997</v>
      </c>
      <c r="N4336" s="3">
        <v>5.4744525547449996</v>
      </c>
      <c r="O4336" s="3">
        <v>18.978102189781001</v>
      </c>
      <c r="P4336" s="3">
        <v>5.1094890510950002</v>
      </c>
      <c r="Q4336" s="3">
        <v>8.7591240875909993</v>
      </c>
      <c r="R4336" s="3">
        <v>4.3795620437959997</v>
      </c>
      <c r="S4336" s="3">
        <v>9.4890510948909998</v>
      </c>
      <c r="T4336" s="3">
        <v>20.072992700730001</v>
      </c>
      <c r="U4336" s="3">
        <v>24.817518248174999</v>
      </c>
      <c r="V4336" s="3">
        <v>6.9343065693429997</v>
      </c>
      <c r="W4336" s="3">
        <v>39.416058394160999</v>
      </c>
      <c r="X4336" s="8">
        <v>2.554744525547</v>
      </c>
    </row>
    <row r="4337" spans="3:24" x14ac:dyDescent="0.2">
      <c r="C4337" s="87"/>
      <c r="D4337" s="84"/>
      <c r="E4337" s="1" t="s">
        <v>32</v>
      </c>
      <c r="F4337" s="2"/>
      <c r="G4337" s="60">
        <v>12</v>
      </c>
      <c r="H4337" s="72" t="str">
        <f t="shared" si="72"/>
        <v>*</v>
      </c>
      <c r="I4337" s="11">
        <v>16.666666666666998</v>
      </c>
      <c r="J4337" s="3">
        <v>16.666666666666998</v>
      </c>
      <c r="K4337" s="7">
        <v>0</v>
      </c>
      <c r="L4337" s="7">
        <v>0</v>
      </c>
      <c r="M4337" s="7">
        <v>0</v>
      </c>
      <c r="N4337" s="7">
        <v>0</v>
      </c>
      <c r="O4337" s="3">
        <v>8.333333333333</v>
      </c>
      <c r="P4337" s="3">
        <v>8.333333333333</v>
      </c>
      <c r="Q4337" s="3">
        <v>8.333333333333</v>
      </c>
      <c r="R4337" s="7">
        <v>0</v>
      </c>
      <c r="S4337" s="3">
        <v>16.666666666666998</v>
      </c>
      <c r="T4337" s="3">
        <v>25</v>
      </c>
      <c r="U4337" s="3">
        <v>25</v>
      </c>
      <c r="V4337" s="7">
        <v>0</v>
      </c>
      <c r="W4337" s="3">
        <v>33.333333333333002</v>
      </c>
      <c r="X4337" s="8">
        <v>16.666666666666998</v>
      </c>
    </row>
    <row r="4338" spans="3:24" x14ac:dyDescent="0.2">
      <c r="C4338" s="88" t="s">
        <v>38</v>
      </c>
      <c r="D4338" s="83" t="s">
        <v>17</v>
      </c>
      <c r="E4338" s="6" t="s">
        <v>39</v>
      </c>
      <c r="F4338" s="5"/>
      <c r="G4338" s="59">
        <v>368</v>
      </c>
      <c r="H4338" s="71" t="str">
        <f t="shared" si="72"/>
        <v xml:space="preserve"> </v>
      </c>
      <c r="I4338" s="12">
        <v>20.380434782609001</v>
      </c>
      <c r="J4338" s="4">
        <v>16.847826086956999</v>
      </c>
      <c r="K4338" s="4">
        <v>4.8913043478259999</v>
      </c>
      <c r="L4338" s="4">
        <v>4.619565217391</v>
      </c>
      <c r="M4338" s="4">
        <v>2.1739130434780001</v>
      </c>
      <c r="N4338" s="4">
        <v>4.619565217391</v>
      </c>
      <c r="O4338" s="4">
        <v>17.934782608696</v>
      </c>
      <c r="P4338" s="4">
        <v>8.6956521739130004</v>
      </c>
      <c r="Q4338" s="4">
        <v>10.869565217390999</v>
      </c>
      <c r="R4338" s="4">
        <v>5.4347826086959996</v>
      </c>
      <c r="S4338" s="4">
        <v>7.880434782609</v>
      </c>
      <c r="T4338" s="4">
        <v>15.489130434783</v>
      </c>
      <c r="U4338" s="4">
        <v>29.347826086956999</v>
      </c>
      <c r="V4338" s="4">
        <v>5.7065217391300003</v>
      </c>
      <c r="W4338" s="4">
        <v>35.597826086956999</v>
      </c>
      <c r="X4338" s="13">
        <v>3.8043478260870001</v>
      </c>
    </row>
    <row r="4339" spans="3:24" x14ac:dyDescent="0.2">
      <c r="C4339" s="87"/>
      <c r="D4339" s="84"/>
      <c r="E4339" s="1" t="s">
        <v>40</v>
      </c>
      <c r="F4339" s="2"/>
      <c r="G4339" s="60">
        <v>1591</v>
      </c>
      <c r="H4339" s="72" t="str">
        <f t="shared" si="72"/>
        <v xml:space="preserve"> </v>
      </c>
      <c r="I4339" s="11">
        <v>14.330609679447001</v>
      </c>
      <c r="J4339" s="3">
        <v>14.582023884349001</v>
      </c>
      <c r="K4339" s="3">
        <v>4.3368950345690003</v>
      </c>
      <c r="L4339" s="3">
        <v>3.2683846637339999</v>
      </c>
      <c r="M4339" s="3">
        <v>2.074167190446</v>
      </c>
      <c r="N4339" s="3">
        <v>3.079824010057</v>
      </c>
      <c r="O4339" s="3">
        <v>18.038969201760001</v>
      </c>
      <c r="P4339" s="3">
        <v>3.3940917661849999</v>
      </c>
      <c r="Q4339" s="3">
        <v>6.2853551225639999</v>
      </c>
      <c r="R4339" s="3">
        <v>3.5197988686360002</v>
      </c>
      <c r="S4339" s="3">
        <v>7.8566939032059997</v>
      </c>
      <c r="T4339" s="3">
        <v>17.410433689503002</v>
      </c>
      <c r="U4339" s="3">
        <v>24.575738529226999</v>
      </c>
      <c r="V4339" s="3">
        <v>3.2683846637339999</v>
      </c>
      <c r="W4339" s="3">
        <v>43.306096794468999</v>
      </c>
      <c r="X4339" s="8">
        <v>3.8340666247640001</v>
      </c>
    </row>
    <row r="4340" spans="3:24" x14ac:dyDescent="0.2">
      <c r="C4340" s="87"/>
      <c r="D4340" s="84"/>
      <c r="E4340" s="1" t="s">
        <v>41</v>
      </c>
      <c r="F4340" s="2"/>
      <c r="G4340" s="60">
        <v>151</v>
      </c>
      <c r="H4340" s="72" t="str">
        <f t="shared" si="72"/>
        <v xml:space="preserve"> </v>
      </c>
      <c r="I4340" s="11">
        <v>13.907284768212</v>
      </c>
      <c r="J4340" s="3">
        <v>19.867549668873998</v>
      </c>
      <c r="K4340" s="3">
        <v>5.2980132450330002</v>
      </c>
      <c r="L4340" s="3">
        <v>3.311258278146</v>
      </c>
      <c r="M4340" s="3">
        <v>1.324503311258</v>
      </c>
      <c r="N4340" s="3">
        <v>5.9602649006619997</v>
      </c>
      <c r="O4340" s="3">
        <v>16.556291390727999</v>
      </c>
      <c r="P4340" s="3">
        <v>3.311258278146</v>
      </c>
      <c r="Q4340" s="3">
        <v>3.9735099337749999</v>
      </c>
      <c r="R4340" s="3">
        <v>3.311258278146</v>
      </c>
      <c r="S4340" s="3">
        <v>10.596026490066</v>
      </c>
      <c r="T4340" s="3">
        <v>17.880794701987</v>
      </c>
      <c r="U4340" s="3">
        <v>19.205298013244999</v>
      </c>
      <c r="V4340" s="3">
        <v>5.2980132450330002</v>
      </c>
      <c r="W4340" s="3">
        <v>45.695364238411003</v>
      </c>
      <c r="X4340" s="8">
        <v>3.311258278146</v>
      </c>
    </row>
    <row r="4341" spans="3:24" x14ac:dyDescent="0.2">
      <c r="C4341" s="87"/>
      <c r="D4341" s="84"/>
      <c r="E4341" s="1" t="s">
        <v>42</v>
      </c>
      <c r="F4341" s="2"/>
      <c r="G4341" s="60">
        <v>884</v>
      </c>
      <c r="H4341" s="72" t="str">
        <f t="shared" si="72"/>
        <v xml:space="preserve"> </v>
      </c>
      <c r="I4341" s="11">
        <v>17.081447963801001</v>
      </c>
      <c r="J4341" s="3">
        <v>15.158371040724001</v>
      </c>
      <c r="K4341" s="3">
        <v>4.9773755656110001</v>
      </c>
      <c r="L4341" s="3">
        <v>2.9411764705880001</v>
      </c>
      <c r="M4341" s="3">
        <v>2.036199095023</v>
      </c>
      <c r="N4341" s="3">
        <v>2.9411764705880001</v>
      </c>
      <c r="O4341" s="3">
        <v>17.194570135747</v>
      </c>
      <c r="P4341" s="3">
        <v>5.0904977375570004</v>
      </c>
      <c r="Q4341" s="3">
        <v>8.3710407239820004</v>
      </c>
      <c r="R4341" s="3">
        <v>4.524886877828</v>
      </c>
      <c r="S4341" s="3">
        <v>6.7873303167419996</v>
      </c>
      <c r="T4341" s="3">
        <v>15.158371040724001</v>
      </c>
      <c r="U4341" s="3">
        <v>26.583710407240002</v>
      </c>
      <c r="V4341" s="3">
        <v>3.054298642534</v>
      </c>
      <c r="W4341" s="3">
        <v>41.289592760181002</v>
      </c>
      <c r="X4341" s="8">
        <v>4.7511312217189996</v>
      </c>
    </row>
    <row r="4342" spans="3:24" x14ac:dyDescent="0.2">
      <c r="C4342" s="87"/>
      <c r="D4342" s="84"/>
      <c r="E4342" s="1" t="s">
        <v>43</v>
      </c>
      <c r="F4342" s="2"/>
      <c r="G4342" s="60">
        <v>191</v>
      </c>
      <c r="H4342" s="72" t="str">
        <f t="shared" si="72"/>
        <v xml:space="preserve"> </v>
      </c>
      <c r="I4342" s="11">
        <v>19.895287958114999</v>
      </c>
      <c r="J4342" s="3">
        <v>14.659685863874</v>
      </c>
      <c r="K4342" s="3">
        <v>3.1413612565450002</v>
      </c>
      <c r="L4342" s="3">
        <v>2.0942408376959998</v>
      </c>
      <c r="M4342" s="3">
        <v>1.0471204188479999</v>
      </c>
      <c r="N4342" s="3">
        <v>2.6178010471199999</v>
      </c>
      <c r="O4342" s="3">
        <v>18.324607329843001</v>
      </c>
      <c r="P4342" s="3">
        <v>4.1884816753929996</v>
      </c>
      <c r="Q4342" s="3">
        <v>8.9005235602090007</v>
      </c>
      <c r="R4342" s="3">
        <v>3.6649214659689999</v>
      </c>
      <c r="S4342" s="3">
        <v>3.1413612565450002</v>
      </c>
      <c r="T4342" s="3">
        <v>14.659685863874</v>
      </c>
      <c r="U4342" s="3">
        <v>26.178010471204001</v>
      </c>
      <c r="V4342" s="3">
        <v>3.1413612565450002</v>
      </c>
      <c r="W4342" s="3">
        <v>40.314136125654002</v>
      </c>
      <c r="X4342" s="8">
        <v>5.7591623036649997</v>
      </c>
    </row>
    <row r="4343" spans="3:24" x14ac:dyDescent="0.2">
      <c r="C4343" s="87"/>
      <c r="D4343" s="84"/>
      <c r="E4343" s="1" t="s">
        <v>44</v>
      </c>
      <c r="F4343" s="2"/>
      <c r="G4343" s="60">
        <v>239</v>
      </c>
      <c r="H4343" s="72" t="str">
        <f t="shared" si="72"/>
        <v xml:space="preserve"> </v>
      </c>
      <c r="I4343" s="11">
        <v>15.481171548117</v>
      </c>
      <c r="J4343" s="3">
        <v>15.062761506276001</v>
      </c>
      <c r="K4343" s="3">
        <v>3.7656903765690002</v>
      </c>
      <c r="L4343" s="3">
        <v>2.092050209205</v>
      </c>
      <c r="M4343" s="3">
        <v>0.836820083682</v>
      </c>
      <c r="N4343" s="3">
        <v>2.092050209205</v>
      </c>
      <c r="O4343" s="3">
        <v>16.317991631799</v>
      </c>
      <c r="P4343" s="3">
        <v>2.092050209205</v>
      </c>
      <c r="Q4343" s="3">
        <v>8.7866108786609995</v>
      </c>
      <c r="R4343" s="3">
        <v>5.0209205020920002</v>
      </c>
      <c r="S4343" s="3">
        <v>2.9288702928869998</v>
      </c>
      <c r="T4343" s="3">
        <v>13.389121338912</v>
      </c>
      <c r="U4343" s="3">
        <v>25.523012552301001</v>
      </c>
      <c r="V4343" s="3">
        <v>2.5104602510460001</v>
      </c>
      <c r="W4343" s="3">
        <v>43.096234309623</v>
      </c>
      <c r="X4343" s="8">
        <v>5.8577405857739997</v>
      </c>
    </row>
    <row r="4344" spans="3:24" x14ac:dyDescent="0.2">
      <c r="C4344" s="87"/>
      <c r="D4344" s="84"/>
      <c r="E4344" s="1" t="s">
        <v>45</v>
      </c>
      <c r="F4344" s="2"/>
      <c r="G4344" s="60">
        <v>58</v>
      </c>
      <c r="H4344" s="72" t="str">
        <f t="shared" si="72"/>
        <v xml:space="preserve"> </v>
      </c>
      <c r="I4344" s="11">
        <v>24.137931034483</v>
      </c>
      <c r="J4344" s="3">
        <v>17.241379310345</v>
      </c>
      <c r="K4344" s="3">
        <v>6.8965517241379999</v>
      </c>
      <c r="L4344" s="3">
        <v>6.8965517241379999</v>
      </c>
      <c r="M4344" s="3">
        <v>5.1724137931029999</v>
      </c>
      <c r="N4344" s="3">
        <v>3.4482758620689999</v>
      </c>
      <c r="O4344" s="3">
        <v>22.413793103448</v>
      </c>
      <c r="P4344" s="7">
        <v>0</v>
      </c>
      <c r="Q4344" s="3">
        <v>6.8965517241379999</v>
      </c>
      <c r="R4344" s="3">
        <v>1.7241379310339999</v>
      </c>
      <c r="S4344" s="3">
        <v>8.6206896551720007</v>
      </c>
      <c r="T4344" s="3">
        <v>22.413793103448</v>
      </c>
      <c r="U4344" s="3">
        <v>29.310344827586</v>
      </c>
      <c r="V4344" s="3">
        <v>1.7241379310339999</v>
      </c>
      <c r="W4344" s="3">
        <v>34.482758620689999</v>
      </c>
      <c r="X4344" s="8">
        <v>3.4482758620689999</v>
      </c>
    </row>
    <row r="4345" spans="3:24" x14ac:dyDescent="0.2">
      <c r="C4345" s="87"/>
      <c r="D4345" s="84"/>
      <c r="E4345" s="1" t="s">
        <v>46</v>
      </c>
      <c r="F4345" s="2"/>
      <c r="G4345" s="60">
        <v>32</v>
      </c>
      <c r="H4345" s="72" t="str">
        <f t="shared" si="72"/>
        <v>*</v>
      </c>
      <c r="I4345" s="11">
        <v>18.75</v>
      </c>
      <c r="J4345" s="3">
        <v>18.75</v>
      </c>
      <c r="K4345" s="3">
        <v>9.375</v>
      </c>
      <c r="L4345" s="3">
        <v>6.25</v>
      </c>
      <c r="M4345" s="7">
        <v>0</v>
      </c>
      <c r="N4345" s="3">
        <v>12.5</v>
      </c>
      <c r="O4345" s="3">
        <v>12.5</v>
      </c>
      <c r="P4345" s="3">
        <v>9.375</v>
      </c>
      <c r="Q4345" s="3">
        <v>9.375</v>
      </c>
      <c r="R4345" s="3">
        <v>3.125</v>
      </c>
      <c r="S4345" s="3">
        <v>12.5</v>
      </c>
      <c r="T4345" s="3">
        <v>25</v>
      </c>
      <c r="U4345" s="3">
        <v>18.75</v>
      </c>
      <c r="V4345" s="3">
        <v>12.5</v>
      </c>
      <c r="W4345" s="3">
        <v>31.25</v>
      </c>
      <c r="X4345" s="14">
        <v>0</v>
      </c>
    </row>
    <row r="4346" spans="3:24" x14ac:dyDescent="0.2">
      <c r="C4346" s="87"/>
      <c r="D4346" s="84"/>
      <c r="E4346" s="1" t="s">
        <v>32</v>
      </c>
      <c r="F4346" s="2"/>
      <c r="G4346" s="60">
        <v>50</v>
      </c>
      <c r="H4346" s="72" t="str">
        <f t="shared" si="72"/>
        <v xml:space="preserve"> </v>
      </c>
      <c r="I4346" s="11">
        <v>18</v>
      </c>
      <c r="J4346" s="3">
        <v>8</v>
      </c>
      <c r="K4346" s="3">
        <v>2</v>
      </c>
      <c r="L4346" s="3">
        <v>2</v>
      </c>
      <c r="M4346" s="3">
        <v>2</v>
      </c>
      <c r="N4346" s="3">
        <v>6</v>
      </c>
      <c r="O4346" s="3">
        <v>6</v>
      </c>
      <c r="P4346" s="3">
        <v>2</v>
      </c>
      <c r="Q4346" s="3">
        <v>4</v>
      </c>
      <c r="R4346" s="3">
        <v>4</v>
      </c>
      <c r="S4346" s="3">
        <v>8</v>
      </c>
      <c r="T4346" s="3">
        <v>20</v>
      </c>
      <c r="U4346" s="3">
        <v>28</v>
      </c>
      <c r="V4346" s="3">
        <v>4</v>
      </c>
      <c r="W4346" s="3">
        <v>36</v>
      </c>
      <c r="X4346" s="8">
        <v>6</v>
      </c>
    </row>
    <row r="4347" spans="3:24" ht="24" x14ac:dyDescent="0.2">
      <c r="C4347" s="88" t="s">
        <v>47</v>
      </c>
      <c r="D4347" s="83" t="s">
        <v>17</v>
      </c>
      <c r="E4347" s="6" t="s">
        <v>48</v>
      </c>
      <c r="F4347" s="5"/>
      <c r="G4347" s="59">
        <v>93</v>
      </c>
      <c r="H4347" s="71" t="str">
        <f t="shared" si="72"/>
        <v xml:space="preserve"> </v>
      </c>
      <c r="I4347" s="12">
        <v>10.752688172042999</v>
      </c>
      <c r="J4347" s="4">
        <v>16.129032258064999</v>
      </c>
      <c r="K4347" s="4">
        <v>6.4516129032259997</v>
      </c>
      <c r="L4347" s="20">
        <v>0</v>
      </c>
      <c r="M4347" s="20">
        <v>0</v>
      </c>
      <c r="N4347" s="4">
        <v>4.3010752688169998</v>
      </c>
      <c r="O4347" s="4">
        <v>15.053763440859999</v>
      </c>
      <c r="P4347" s="4">
        <v>1.0752688172039999</v>
      </c>
      <c r="Q4347" s="4">
        <v>6.4516129032259997</v>
      </c>
      <c r="R4347" s="4">
        <v>6.4516129032259997</v>
      </c>
      <c r="S4347" s="4">
        <v>7.5268817204299996</v>
      </c>
      <c r="T4347" s="4">
        <v>11.827956989246999</v>
      </c>
      <c r="U4347" s="4">
        <v>21.505376344085999</v>
      </c>
      <c r="V4347" s="4">
        <v>1.0752688172039999</v>
      </c>
      <c r="W4347" s="4">
        <v>54.838709677418997</v>
      </c>
      <c r="X4347" s="13">
        <v>3.2258064516129998</v>
      </c>
    </row>
    <row r="4348" spans="3:24" ht="24" x14ac:dyDescent="0.2">
      <c r="C4348" s="87"/>
      <c r="D4348" s="84"/>
      <c r="E4348" s="1" t="s">
        <v>49</v>
      </c>
      <c r="F4348" s="2"/>
      <c r="G4348" s="60">
        <v>143</v>
      </c>
      <c r="H4348" s="72" t="str">
        <f t="shared" si="72"/>
        <v xml:space="preserve"> </v>
      </c>
      <c r="I4348" s="11">
        <v>16.083916083916002</v>
      </c>
      <c r="J4348" s="3">
        <v>12.587412587413001</v>
      </c>
      <c r="K4348" s="3">
        <v>4.8951048951049998</v>
      </c>
      <c r="L4348" s="3">
        <v>2.0979020979020002</v>
      </c>
      <c r="M4348" s="3">
        <v>1.398601398601</v>
      </c>
      <c r="N4348" s="3">
        <v>3.4965034965030002</v>
      </c>
      <c r="O4348" s="3">
        <v>16.783216783217</v>
      </c>
      <c r="P4348" s="3">
        <v>4.1958041958040004</v>
      </c>
      <c r="Q4348" s="3">
        <v>7.6923076923079998</v>
      </c>
      <c r="R4348" s="3">
        <v>2.797202797203</v>
      </c>
      <c r="S4348" s="3">
        <v>10.48951048951</v>
      </c>
      <c r="T4348" s="3">
        <v>17.482517482517</v>
      </c>
      <c r="U4348" s="3">
        <v>20.279720279719999</v>
      </c>
      <c r="V4348" s="3">
        <v>3.4965034965030002</v>
      </c>
      <c r="W4348" s="3">
        <v>48.951048951049003</v>
      </c>
      <c r="X4348" s="8">
        <v>2.797202797203</v>
      </c>
    </row>
    <row r="4349" spans="3:24" x14ac:dyDescent="0.2">
      <c r="C4349" s="87"/>
      <c r="D4349" s="84"/>
      <c r="E4349" s="1" t="s">
        <v>50</v>
      </c>
      <c r="F4349" s="2"/>
      <c r="G4349" s="60">
        <v>148</v>
      </c>
      <c r="H4349" s="72" t="str">
        <f t="shared" si="72"/>
        <v xml:space="preserve"> </v>
      </c>
      <c r="I4349" s="11">
        <v>10.810810810811001</v>
      </c>
      <c r="J4349" s="3">
        <v>12.837837837838</v>
      </c>
      <c r="K4349" s="3">
        <v>5.4054054054050003</v>
      </c>
      <c r="L4349" s="3">
        <v>6.0810810810809999</v>
      </c>
      <c r="M4349" s="3">
        <v>4.7297297297299998</v>
      </c>
      <c r="N4349" s="3">
        <v>8.7837837837839992</v>
      </c>
      <c r="O4349" s="3">
        <v>20.945945945946001</v>
      </c>
      <c r="P4349" s="3">
        <v>0.67567567567599995</v>
      </c>
      <c r="Q4349" s="3">
        <v>7.4324324324319999</v>
      </c>
      <c r="R4349" s="3">
        <v>4.0540540540540002</v>
      </c>
      <c r="S4349" s="3">
        <v>10.810810810811001</v>
      </c>
      <c r="T4349" s="3">
        <v>19.594594594595002</v>
      </c>
      <c r="U4349" s="3">
        <v>19.594594594595002</v>
      </c>
      <c r="V4349" s="3">
        <v>3.3783783783780001</v>
      </c>
      <c r="W4349" s="3">
        <v>47.972972972972997</v>
      </c>
      <c r="X4349" s="8">
        <v>2.0270270270270001</v>
      </c>
    </row>
    <row r="4350" spans="3:24" x14ac:dyDescent="0.2">
      <c r="C4350" s="87"/>
      <c r="D4350" s="84"/>
      <c r="E4350" s="1" t="s">
        <v>51</v>
      </c>
      <c r="F4350" s="2"/>
      <c r="G4350" s="60">
        <v>198</v>
      </c>
      <c r="H4350" s="72" t="str">
        <f t="shared" si="72"/>
        <v xml:space="preserve"> </v>
      </c>
      <c r="I4350" s="11">
        <v>8.5858585858590004</v>
      </c>
      <c r="J4350" s="3">
        <v>13.636363636364001</v>
      </c>
      <c r="K4350" s="3">
        <v>2.5252525252529998</v>
      </c>
      <c r="L4350" s="3">
        <v>6.5656565656570001</v>
      </c>
      <c r="M4350" s="3">
        <v>3.0303030303030001</v>
      </c>
      <c r="N4350" s="3">
        <v>3.535353535354</v>
      </c>
      <c r="O4350" s="3">
        <v>22.727272727273</v>
      </c>
      <c r="P4350" s="3">
        <v>2.5252525252529998</v>
      </c>
      <c r="Q4350" s="3">
        <v>5.0505050505050004</v>
      </c>
      <c r="R4350" s="3">
        <v>3.0303030303030001</v>
      </c>
      <c r="S4350" s="3">
        <v>13.636363636364001</v>
      </c>
      <c r="T4350" s="3">
        <v>14.646464646465001</v>
      </c>
      <c r="U4350" s="3">
        <v>19.696969696970001</v>
      </c>
      <c r="V4350" s="3">
        <v>1.5151515151520001</v>
      </c>
      <c r="W4350" s="3">
        <v>47.979797979798001</v>
      </c>
      <c r="X4350" s="8">
        <v>2.5252525252529998</v>
      </c>
    </row>
    <row r="4351" spans="3:24" ht="24" x14ac:dyDescent="0.2">
      <c r="C4351" s="87"/>
      <c r="D4351" s="84"/>
      <c r="E4351" s="1" t="s">
        <v>52</v>
      </c>
      <c r="F4351" s="2"/>
      <c r="G4351" s="60">
        <v>318</v>
      </c>
      <c r="H4351" s="72" t="str">
        <f t="shared" si="72"/>
        <v xml:space="preserve"> </v>
      </c>
      <c r="I4351" s="11">
        <v>13.207547169811001</v>
      </c>
      <c r="J4351" s="3">
        <v>13.522012578616</v>
      </c>
      <c r="K4351" s="3">
        <v>3.7735849056599999</v>
      </c>
      <c r="L4351" s="3">
        <v>4.4025157232699996</v>
      </c>
      <c r="M4351" s="3">
        <v>2.5157232704400001</v>
      </c>
      <c r="N4351" s="3">
        <v>3.1446540880499998</v>
      </c>
      <c r="O4351" s="3">
        <v>21.383647798742</v>
      </c>
      <c r="P4351" s="3">
        <v>2.2012578616349998</v>
      </c>
      <c r="Q4351" s="3">
        <v>4.4025157232699996</v>
      </c>
      <c r="R4351" s="3">
        <v>1.88679245283</v>
      </c>
      <c r="S4351" s="3">
        <v>9.1194968553460001</v>
      </c>
      <c r="T4351" s="3">
        <v>16.981132075472001</v>
      </c>
      <c r="U4351" s="3">
        <v>23.270440251572001</v>
      </c>
      <c r="V4351" s="3">
        <v>0.94339622641499998</v>
      </c>
      <c r="W4351" s="3">
        <v>46.226415094339998</v>
      </c>
      <c r="X4351" s="8">
        <v>2.5157232704400001</v>
      </c>
    </row>
    <row r="4352" spans="3:24" ht="24" x14ac:dyDescent="0.2">
      <c r="C4352" s="87"/>
      <c r="D4352" s="84"/>
      <c r="E4352" s="1" t="s">
        <v>53</v>
      </c>
      <c r="F4352" s="2"/>
      <c r="G4352" s="60">
        <v>900</v>
      </c>
      <c r="H4352" s="72" t="str">
        <f t="shared" si="72"/>
        <v xml:space="preserve"> </v>
      </c>
      <c r="I4352" s="11">
        <v>12</v>
      </c>
      <c r="J4352" s="3">
        <v>13.555555555555999</v>
      </c>
      <c r="K4352" s="3">
        <v>4.2222222222220003</v>
      </c>
      <c r="L4352" s="3">
        <v>4.333333333333</v>
      </c>
      <c r="M4352" s="3">
        <v>2.5555555555559999</v>
      </c>
      <c r="N4352" s="3">
        <v>4.333333333333</v>
      </c>
      <c r="O4352" s="3">
        <v>20.222222222222001</v>
      </c>
      <c r="P4352" s="3">
        <v>2.2222222222219998</v>
      </c>
      <c r="Q4352" s="3">
        <v>5.7777777777779997</v>
      </c>
      <c r="R4352" s="3">
        <v>3.1111111111110001</v>
      </c>
      <c r="S4352" s="3">
        <v>10.444444444444001</v>
      </c>
      <c r="T4352" s="3">
        <v>16.444444444443999</v>
      </c>
      <c r="U4352" s="3">
        <v>21.222222222222001</v>
      </c>
      <c r="V4352" s="3">
        <v>1.8888888888890001</v>
      </c>
      <c r="W4352" s="3">
        <v>48.222222222222001</v>
      </c>
      <c r="X4352" s="8">
        <v>2.5555555555559999</v>
      </c>
    </row>
    <row r="4353" spans="3:24" ht="24" x14ac:dyDescent="0.2">
      <c r="C4353" s="87"/>
      <c r="D4353" s="84"/>
      <c r="E4353" s="1" t="s">
        <v>54</v>
      </c>
      <c r="F4353" s="2"/>
      <c r="G4353" s="60">
        <v>1493</v>
      </c>
      <c r="H4353" s="72" t="str">
        <f t="shared" si="72"/>
        <v xml:space="preserve"> </v>
      </c>
      <c r="I4353" s="11">
        <v>19.892833221701</v>
      </c>
      <c r="J4353" s="3">
        <v>16.610850636302999</v>
      </c>
      <c r="K4353" s="3">
        <v>5.0234427327529998</v>
      </c>
      <c r="L4353" s="3">
        <v>3.0810448760879998</v>
      </c>
      <c r="M4353" s="3">
        <v>1.808439383791</v>
      </c>
      <c r="N4353" s="3">
        <v>2.880107166778</v>
      </c>
      <c r="O4353" s="3">
        <v>16.008037508371999</v>
      </c>
      <c r="P4353" s="3">
        <v>6.5639651707970001</v>
      </c>
      <c r="Q4353" s="3">
        <v>8.9082384460820006</v>
      </c>
      <c r="R4353" s="3">
        <v>5.0234427327529998</v>
      </c>
      <c r="S4353" s="3">
        <v>6.0951105157400001</v>
      </c>
      <c r="T4353" s="3">
        <v>17.816476892162999</v>
      </c>
      <c r="U4353" s="3">
        <v>28.868050904219999</v>
      </c>
      <c r="V4353" s="3">
        <v>5.2243804420629996</v>
      </c>
      <c r="W4353" s="3">
        <v>36.369725385130998</v>
      </c>
      <c r="X4353" s="8">
        <v>4.6885465505689998</v>
      </c>
    </row>
    <row r="4354" spans="3:24" x14ac:dyDescent="0.2">
      <c r="C4354" s="87"/>
      <c r="D4354" s="84"/>
      <c r="E4354" s="1" t="s">
        <v>32</v>
      </c>
      <c r="F4354" s="2"/>
      <c r="G4354" s="60">
        <v>42</v>
      </c>
      <c r="H4354" s="72" t="str">
        <f t="shared" si="72"/>
        <v>*</v>
      </c>
      <c r="I4354" s="11">
        <v>14.285714285714</v>
      </c>
      <c r="J4354" s="3">
        <v>9.5238095238099998</v>
      </c>
      <c r="K4354" s="3">
        <v>2.3809523809519999</v>
      </c>
      <c r="L4354" s="7">
        <v>0</v>
      </c>
      <c r="M4354" s="3">
        <v>2.3809523809519999</v>
      </c>
      <c r="N4354" s="3">
        <v>2.3809523809519999</v>
      </c>
      <c r="O4354" s="3">
        <v>4.7619047619049999</v>
      </c>
      <c r="P4354" s="3">
        <v>4.7619047619049999</v>
      </c>
      <c r="Q4354" s="3">
        <v>2.3809523809519999</v>
      </c>
      <c r="R4354" s="7">
        <v>0</v>
      </c>
      <c r="S4354" s="7">
        <v>0</v>
      </c>
      <c r="T4354" s="3">
        <v>7.1428571428570002</v>
      </c>
      <c r="U4354" s="3">
        <v>26.190476190476002</v>
      </c>
      <c r="V4354" s="3">
        <v>2.3809523809519999</v>
      </c>
      <c r="W4354" s="3">
        <v>33.333333333333002</v>
      </c>
      <c r="X4354" s="8">
        <v>23.809523809523998</v>
      </c>
    </row>
    <row r="4355" spans="3:24" ht="24" x14ac:dyDescent="0.2">
      <c r="C4355" s="88" t="s">
        <v>55</v>
      </c>
      <c r="D4355" s="83" t="s">
        <v>17</v>
      </c>
      <c r="E4355" s="6" t="s">
        <v>48</v>
      </c>
      <c r="F4355" s="5"/>
      <c r="G4355" s="59">
        <v>118</v>
      </c>
      <c r="H4355" s="71" t="str">
        <f t="shared" si="72"/>
        <v xml:space="preserve"> </v>
      </c>
      <c r="I4355" s="12">
        <v>17.796610169491998</v>
      </c>
      <c r="J4355" s="4">
        <v>9.3220338983049995</v>
      </c>
      <c r="K4355" s="4">
        <v>4.2372881355930003</v>
      </c>
      <c r="L4355" s="4">
        <v>0.84745762711899997</v>
      </c>
      <c r="M4355" s="4">
        <v>0.84745762711899997</v>
      </c>
      <c r="N4355" s="4">
        <v>5.0847457627120001</v>
      </c>
      <c r="O4355" s="4">
        <v>13.559322033898001</v>
      </c>
      <c r="P4355" s="4">
        <v>5.9322033898309998</v>
      </c>
      <c r="Q4355" s="4">
        <v>9.3220338983049995</v>
      </c>
      <c r="R4355" s="4">
        <v>5.0847457627120001</v>
      </c>
      <c r="S4355" s="4">
        <v>5.0847457627120001</v>
      </c>
      <c r="T4355" s="4">
        <v>16.949152542373</v>
      </c>
      <c r="U4355" s="4">
        <v>23.728813559321999</v>
      </c>
      <c r="V4355" s="4">
        <v>4.2372881355930003</v>
      </c>
      <c r="W4355" s="4">
        <v>45.762711864407002</v>
      </c>
      <c r="X4355" s="13">
        <v>7.6271186440680001</v>
      </c>
    </row>
    <row r="4356" spans="3:24" ht="24" x14ac:dyDescent="0.2">
      <c r="C4356" s="87"/>
      <c r="D4356" s="84"/>
      <c r="E4356" s="1" t="s">
        <v>49</v>
      </c>
      <c r="F4356" s="2"/>
      <c r="G4356" s="60">
        <v>262</v>
      </c>
      <c r="H4356" s="72" t="str">
        <f t="shared" si="72"/>
        <v xml:space="preserve"> </v>
      </c>
      <c r="I4356" s="11">
        <v>20.992366412214</v>
      </c>
      <c r="J4356" s="3">
        <v>12.977099236640999</v>
      </c>
      <c r="K4356" s="3">
        <v>5.3435114503819996</v>
      </c>
      <c r="L4356" s="3">
        <v>3.8167938931299998</v>
      </c>
      <c r="M4356" s="3">
        <v>0.38167938931299999</v>
      </c>
      <c r="N4356" s="3">
        <v>4.1984732824430004</v>
      </c>
      <c r="O4356" s="3">
        <v>12.977099236640999</v>
      </c>
      <c r="P4356" s="3">
        <v>5.3435114503819996</v>
      </c>
      <c r="Q4356" s="3">
        <v>7.6335877862599997</v>
      </c>
      <c r="R4356" s="3">
        <v>2.6717557251909998</v>
      </c>
      <c r="S4356" s="3">
        <v>6.1068702290079999</v>
      </c>
      <c r="T4356" s="3">
        <v>14.503816793893</v>
      </c>
      <c r="U4356" s="3">
        <v>23.282442748091999</v>
      </c>
      <c r="V4356" s="3">
        <v>4.1984732824430004</v>
      </c>
      <c r="W4356" s="3">
        <v>43.511450381678998</v>
      </c>
      <c r="X4356" s="8">
        <v>2.6717557251909998</v>
      </c>
    </row>
    <row r="4357" spans="3:24" x14ac:dyDescent="0.2">
      <c r="C4357" s="87"/>
      <c r="D4357" s="84"/>
      <c r="E4357" s="1" t="s">
        <v>50</v>
      </c>
      <c r="F4357" s="2"/>
      <c r="G4357" s="60">
        <v>486</v>
      </c>
      <c r="H4357" s="72" t="str">
        <f t="shared" si="72"/>
        <v xml:space="preserve"> </v>
      </c>
      <c r="I4357" s="11">
        <v>13.991769547324999</v>
      </c>
      <c r="J4357" s="3">
        <v>12.962962962962999</v>
      </c>
      <c r="K4357" s="3">
        <v>5.1440329218110001</v>
      </c>
      <c r="L4357" s="3">
        <v>3.909465020576</v>
      </c>
      <c r="M4357" s="3">
        <v>2.057613168724</v>
      </c>
      <c r="N4357" s="3">
        <v>4.7325102880659999</v>
      </c>
      <c r="O4357" s="3">
        <v>19.753086419753</v>
      </c>
      <c r="P4357" s="3">
        <v>2.880658436214</v>
      </c>
      <c r="Q4357" s="3">
        <v>6.5843621399180003</v>
      </c>
      <c r="R4357" s="3">
        <v>3.7037037037039999</v>
      </c>
      <c r="S4357" s="3">
        <v>9.4650205761319999</v>
      </c>
      <c r="T4357" s="3">
        <v>19.135802469135999</v>
      </c>
      <c r="U4357" s="3">
        <v>23.868312757201998</v>
      </c>
      <c r="V4357" s="3">
        <v>2.4691358024690002</v>
      </c>
      <c r="W4357" s="3">
        <v>45.267489711933997</v>
      </c>
      <c r="X4357" s="8">
        <v>2.6748971193419999</v>
      </c>
    </row>
    <row r="4358" spans="3:24" x14ac:dyDescent="0.2">
      <c r="C4358" s="87"/>
      <c r="D4358" s="84"/>
      <c r="E4358" s="1" t="s">
        <v>51</v>
      </c>
      <c r="F4358" s="2"/>
      <c r="G4358" s="60">
        <v>888</v>
      </c>
      <c r="H4358" s="72" t="str">
        <f t="shared" ref="H4358:H4405" si="73">IF(G4358&lt;49,"*"," ")</f>
        <v xml:space="preserve"> </v>
      </c>
      <c r="I4358" s="11">
        <v>13.626126126126</v>
      </c>
      <c r="J4358" s="3">
        <v>17.792792792793001</v>
      </c>
      <c r="K4358" s="3">
        <v>4.5045045045050003</v>
      </c>
      <c r="L4358" s="3">
        <v>2.7027027027030002</v>
      </c>
      <c r="M4358" s="3">
        <v>2.4774774774770001</v>
      </c>
      <c r="N4358" s="3">
        <v>2.8153153153149999</v>
      </c>
      <c r="O4358" s="3">
        <v>18.806306306305999</v>
      </c>
      <c r="P4358" s="3">
        <v>4.166666666667</v>
      </c>
      <c r="Q4358" s="3">
        <v>6.4189189189190001</v>
      </c>
      <c r="R4358" s="3">
        <v>4.0540540540540002</v>
      </c>
      <c r="S4358" s="3">
        <v>9.3468468468470007</v>
      </c>
      <c r="T4358" s="3">
        <v>17.680180180179999</v>
      </c>
      <c r="U4358" s="3">
        <v>24.774774774775</v>
      </c>
      <c r="V4358" s="3">
        <v>3.8288288288290002</v>
      </c>
      <c r="W4358" s="3">
        <v>41.666666666666998</v>
      </c>
      <c r="X4358" s="8">
        <v>3.490990990991</v>
      </c>
    </row>
    <row r="4359" spans="3:24" ht="24" x14ac:dyDescent="0.2">
      <c r="C4359" s="87"/>
      <c r="D4359" s="84"/>
      <c r="E4359" s="1" t="s">
        <v>52</v>
      </c>
      <c r="F4359" s="2"/>
      <c r="G4359" s="60">
        <v>323</v>
      </c>
      <c r="H4359" s="72" t="str">
        <f t="shared" si="73"/>
        <v xml:space="preserve"> </v>
      </c>
      <c r="I4359" s="11">
        <v>17.956656346749</v>
      </c>
      <c r="J4359" s="3">
        <v>17.027863777090001</v>
      </c>
      <c r="K4359" s="3">
        <v>4.0247678018580002</v>
      </c>
      <c r="L4359" s="3">
        <v>4.6439628482969999</v>
      </c>
      <c r="M4359" s="3">
        <v>2.4767801857589999</v>
      </c>
      <c r="N4359" s="3">
        <v>3.0959752321980001</v>
      </c>
      <c r="O4359" s="3">
        <v>17.956656346749</v>
      </c>
      <c r="P4359" s="3">
        <v>5.2631578947369997</v>
      </c>
      <c r="Q4359" s="3">
        <v>8.6687306501550001</v>
      </c>
      <c r="R4359" s="3">
        <v>3.7151702786379999</v>
      </c>
      <c r="S4359" s="3">
        <v>7.7399380804950004</v>
      </c>
      <c r="T4359" s="3">
        <v>15.789473684211</v>
      </c>
      <c r="U4359" s="3">
        <v>29.721362229101999</v>
      </c>
      <c r="V4359" s="3">
        <v>3.7151702786379999</v>
      </c>
      <c r="W4359" s="3">
        <v>36.222910216717999</v>
      </c>
      <c r="X4359" s="8">
        <v>5.2631578947369997</v>
      </c>
    </row>
    <row r="4360" spans="3:24" x14ac:dyDescent="0.2">
      <c r="C4360" s="87"/>
      <c r="D4360" s="84"/>
      <c r="E4360" s="1" t="s">
        <v>56</v>
      </c>
      <c r="F4360" s="2"/>
      <c r="G4360" s="60">
        <v>275</v>
      </c>
      <c r="H4360" s="72" t="str">
        <f t="shared" si="73"/>
        <v xml:space="preserve"> </v>
      </c>
      <c r="I4360" s="11">
        <v>26.909090909090999</v>
      </c>
      <c r="J4360" s="3">
        <v>15.636363636364001</v>
      </c>
      <c r="K4360" s="3">
        <v>5.0909090909090002</v>
      </c>
      <c r="L4360" s="3">
        <v>4</v>
      </c>
      <c r="M4360" s="3">
        <v>1.4545454545450001</v>
      </c>
      <c r="N4360" s="3">
        <v>1.4545454545450001</v>
      </c>
      <c r="O4360" s="3">
        <v>13.818181818182</v>
      </c>
      <c r="P4360" s="3">
        <v>8.7272727272730002</v>
      </c>
      <c r="Q4360" s="3">
        <v>12.363636363635999</v>
      </c>
      <c r="R4360" s="3">
        <v>6.9090909090909998</v>
      </c>
      <c r="S4360" s="3">
        <v>1.818181818182</v>
      </c>
      <c r="T4360" s="3">
        <v>16.363636363636001</v>
      </c>
      <c r="U4360" s="3">
        <v>31.272727272727</v>
      </c>
      <c r="V4360" s="3">
        <v>5.4545454545450003</v>
      </c>
      <c r="W4360" s="3">
        <v>32.363636363635997</v>
      </c>
      <c r="X4360" s="8">
        <v>5.8181818181820004</v>
      </c>
    </row>
    <row r="4361" spans="3:24" x14ac:dyDescent="0.2">
      <c r="C4361" s="87"/>
      <c r="D4361" s="84"/>
      <c r="E4361" s="1" t="s">
        <v>57</v>
      </c>
      <c r="F4361" s="2"/>
      <c r="G4361" s="60">
        <v>32</v>
      </c>
      <c r="H4361" s="72" t="str">
        <f t="shared" si="73"/>
        <v>*</v>
      </c>
      <c r="I4361" s="11">
        <v>21.875</v>
      </c>
      <c r="J4361" s="3">
        <v>15.625</v>
      </c>
      <c r="K4361" s="3">
        <v>9.375</v>
      </c>
      <c r="L4361" s="3">
        <v>12.5</v>
      </c>
      <c r="M4361" s="3">
        <v>6.25</v>
      </c>
      <c r="N4361" s="3">
        <v>6.25</v>
      </c>
      <c r="O4361" s="3">
        <v>18.75</v>
      </c>
      <c r="P4361" s="3">
        <v>15.625</v>
      </c>
      <c r="Q4361" s="3">
        <v>6.25</v>
      </c>
      <c r="R4361" s="3">
        <v>9.375</v>
      </c>
      <c r="S4361" s="3">
        <v>3.125</v>
      </c>
      <c r="T4361" s="3">
        <v>18.75</v>
      </c>
      <c r="U4361" s="3">
        <v>31.25</v>
      </c>
      <c r="V4361" s="3">
        <v>18.75</v>
      </c>
      <c r="W4361" s="3">
        <v>28.125</v>
      </c>
      <c r="X4361" s="8">
        <v>3.125</v>
      </c>
    </row>
    <row r="4362" spans="3:24" x14ac:dyDescent="0.2">
      <c r="C4362" s="87"/>
      <c r="D4362" s="84"/>
      <c r="E4362" s="1" t="s">
        <v>32</v>
      </c>
      <c r="F4362" s="2"/>
      <c r="G4362" s="60">
        <v>51</v>
      </c>
      <c r="H4362" s="72" t="str">
        <f t="shared" si="73"/>
        <v xml:space="preserve"> </v>
      </c>
      <c r="I4362" s="11">
        <v>13.725490196078001</v>
      </c>
      <c r="J4362" s="3">
        <v>9.8039215686270005</v>
      </c>
      <c r="K4362" s="7">
        <v>0</v>
      </c>
      <c r="L4362" s="3">
        <v>1.9607843137250001</v>
      </c>
      <c r="M4362" s="3">
        <v>5.8823529411760003</v>
      </c>
      <c r="N4362" s="3">
        <v>3.9215686274510002</v>
      </c>
      <c r="O4362" s="3">
        <v>15.686274509804001</v>
      </c>
      <c r="P4362" s="3">
        <v>3.9215686274510002</v>
      </c>
      <c r="Q4362" s="3">
        <v>3.9215686274510002</v>
      </c>
      <c r="R4362" s="3">
        <v>3.9215686274510002</v>
      </c>
      <c r="S4362" s="3">
        <v>5.8823529411760003</v>
      </c>
      <c r="T4362" s="3">
        <v>13.725490196078001</v>
      </c>
      <c r="U4362" s="3">
        <v>31.372549019608002</v>
      </c>
      <c r="V4362" s="3">
        <v>1.9607843137250001</v>
      </c>
      <c r="W4362" s="3">
        <v>35.294117647058997</v>
      </c>
      <c r="X4362" s="8">
        <v>17.647058823529001</v>
      </c>
    </row>
    <row r="4363" spans="3:24" x14ac:dyDescent="0.2">
      <c r="C4363" s="88" t="s">
        <v>58</v>
      </c>
      <c r="D4363" s="83" t="s">
        <v>17</v>
      </c>
      <c r="E4363" s="6" t="s">
        <v>59</v>
      </c>
      <c r="F4363" s="5"/>
      <c r="G4363" s="59">
        <v>1814</v>
      </c>
      <c r="H4363" s="71" t="str">
        <f t="shared" si="73"/>
        <v xml:space="preserve"> </v>
      </c>
      <c r="I4363" s="12">
        <v>15.87651598677</v>
      </c>
      <c r="J4363" s="4">
        <v>15.325248070561999</v>
      </c>
      <c r="K4363" s="4">
        <v>4.4101433296580002</v>
      </c>
      <c r="L4363" s="4">
        <v>2.866593164278</v>
      </c>
      <c r="M4363" s="4">
        <v>1.2679162072770001</v>
      </c>
      <c r="N4363" s="4">
        <v>3.1422271223810001</v>
      </c>
      <c r="O4363" s="4">
        <v>18.522601984564002</v>
      </c>
      <c r="P4363" s="4">
        <v>3.969128996692</v>
      </c>
      <c r="Q4363" s="4">
        <v>6.7805953693500003</v>
      </c>
      <c r="R4363" s="4">
        <v>3.8037486218300001</v>
      </c>
      <c r="S4363" s="4">
        <v>7.2767364939360002</v>
      </c>
      <c r="T4363" s="4">
        <v>16.593164277839001</v>
      </c>
      <c r="U4363" s="4">
        <v>25.137816979052001</v>
      </c>
      <c r="V4363" s="4">
        <v>3.6383682469680001</v>
      </c>
      <c r="W4363" s="4">
        <v>40.683572216096998</v>
      </c>
      <c r="X4363" s="13">
        <v>4.5755237045200001</v>
      </c>
    </row>
    <row r="4364" spans="3:24" ht="24" x14ac:dyDescent="0.2">
      <c r="C4364" s="87"/>
      <c r="D4364" s="84"/>
      <c r="E4364" s="1" t="s">
        <v>60</v>
      </c>
      <c r="F4364" s="2"/>
      <c r="G4364" s="60">
        <v>307</v>
      </c>
      <c r="H4364" s="72" t="str">
        <f t="shared" si="73"/>
        <v xml:space="preserve"> </v>
      </c>
      <c r="I4364" s="11">
        <v>18.5667752443</v>
      </c>
      <c r="J4364" s="3">
        <v>15.635179153094001</v>
      </c>
      <c r="K4364" s="3">
        <v>4.2345276872959996</v>
      </c>
      <c r="L4364" s="3">
        <v>4.560260586319</v>
      </c>
      <c r="M4364" s="3">
        <v>5.5374592833880003</v>
      </c>
      <c r="N4364" s="3">
        <v>2.9315960912049999</v>
      </c>
      <c r="O4364" s="3">
        <v>12.377850162866</v>
      </c>
      <c r="P4364" s="3">
        <v>5.5374592833880003</v>
      </c>
      <c r="Q4364" s="3">
        <v>9.7719869706840008</v>
      </c>
      <c r="R4364" s="3">
        <v>5.2117263843649999</v>
      </c>
      <c r="S4364" s="3">
        <v>8.7947882736159997</v>
      </c>
      <c r="T4364" s="3">
        <v>17.589576547231001</v>
      </c>
      <c r="U4364" s="3">
        <v>27.687296416938</v>
      </c>
      <c r="V4364" s="3">
        <v>3.2573289902279998</v>
      </c>
      <c r="W4364" s="3">
        <v>44.625407166123999</v>
      </c>
      <c r="X4364" s="8">
        <v>2.9315960912049999</v>
      </c>
    </row>
    <row r="4365" spans="3:24" x14ac:dyDescent="0.2">
      <c r="C4365" s="87"/>
      <c r="D4365" s="84"/>
      <c r="E4365" s="1" t="s">
        <v>61</v>
      </c>
      <c r="F4365" s="2"/>
      <c r="G4365" s="60">
        <v>49</v>
      </c>
      <c r="H4365" s="72" t="s">
        <v>678</v>
      </c>
      <c r="I4365" s="11">
        <v>18.367346938775999</v>
      </c>
      <c r="J4365" s="3">
        <v>12.244897959184</v>
      </c>
      <c r="K4365" s="3">
        <v>8.1632653061219997</v>
      </c>
      <c r="L4365" s="3">
        <v>2.040816326531</v>
      </c>
      <c r="M4365" s="3">
        <v>8.1632653061219997</v>
      </c>
      <c r="N4365" s="3">
        <v>6.1224489795919999</v>
      </c>
      <c r="O4365" s="3">
        <v>20.408163265306001</v>
      </c>
      <c r="P4365" s="3">
        <v>12.244897959184</v>
      </c>
      <c r="Q4365" s="3">
        <v>10.204081632653001</v>
      </c>
      <c r="R4365" s="3">
        <v>4.0816326530609999</v>
      </c>
      <c r="S4365" s="3">
        <v>8.1632653061219997</v>
      </c>
      <c r="T4365" s="3">
        <v>20.408163265306001</v>
      </c>
      <c r="U4365" s="3">
        <v>32.653061224490003</v>
      </c>
      <c r="V4365" s="3">
        <v>6.1224489795919999</v>
      </c>
      <c r="W4365" s="3">
        <v>34.693877551020002</v>
      </c>
      <c r="X4365" s="8">
        <v>10.204081632653001</v>
      </c>
    </row>
    <row r="4366" spans="3:24" ht="36" x14ac:dyDescent="0.2">
      <c r="C4366" s="87"/>
      <c r="D4366" s="84"/>
      <c r="E4366" s="1" t="s">
        <v>62</v>
      </c>
      <c r="F4366" s="2"/>
      <c r="G4366" s="60">
        <v>211</v>
      </c>
      <c r="H4366" s="72" t="str">
        <f t="shared" si="73"/>
        <v xml:space="preserve"> </v>
      </c>
      <c r="I4366" s="11">
        <v>20.853080568719999</v>
      </c>
      <c r="J4366" s="3">
        <v>15.63981042654</v>
      </c>
      <c r="K4366" s="3">
        <v>5.6872037914689999</v>
      </c>
      <c r="L4366" s="3">
        <v>7.1090047393360001</v>
      </c>
      <c r="M4366" s="3">
        <v>3.3175355450240001</v>
      </c>
      <c r="N4366" s="3">
        <v>6.161137440758</v>
      </c>
      <c r="O4366" s="3">
        <v>17.535545023697001</v>
      </c>
      <c r="P4366" s="3">
        <v>9.0047393364929995</v>
      </c>
      <c r="Q4366" s="3">
        <v>11.374407582938</v>
      </c>
      <c r="R4366" s="3">
        <v>7.1090047393360001</v>
      </c>
      <c r="S4366" s="3">
        <v>10.42654028436</v>
      </c>
      <c r="T4366" s="3">
        <v>19.905213270141999</v>
      </c>
      <c r="U4366" s="3">
        <v>32.227488151659003</v>
      </c>
      <c r="V4366" s="3">
        <v>3.7914691943130001</v>
      </c>
      <c r="W4366" s="3">
        <v>38.388625592417</v>
      </c>
      <c r="X4366" s="8">
        <v>1.895734597156</v>
      </c>
    </row>
    <row r="4367" spans="3:24" ht="24" x14ac:dyDescent="0.2">
      <c r="C4367" s="87"/>
      <c r="D4367" s="84"/>
      <c r="E4367" s="1" t="s">
        <v>63</v>
      </c>
      <c r="F4367" s="2"/>
      <c r="G4367" s="60">
        <v>8</v>
      </c>
      <c r="H4367" s="72" t="str">
        <f t="shared" si="73"/>
        <v>*</v>
      </c>
      <c r="I4367" s="11">
        <v>12.5</v>
      </c>
      <c r="J4367" s="7">
        <v>0</v>
      </c>
      <c r="K4367" s="7">
        <v>0</v>
      </c>
      <c r="L4367" s="7">
        <v>0</v>
      </c>
      <c r="M4367" s="7">
        <v>0</v>
      </c>
      <c r="N4367" s="7">
        <v>0</v>
      </c>
      <c r="O4367" s="7">
        <v>0</v>
      </c>
      <c r="P4367" s="3">
        <v>12.5</v>
      </c>
      <c r="Q4367" s="7">
        <v>0</v>
      </c>
      <c r="R4367" s="7">
        <v>0</v>
      </c>
      <c r="S4367" s="7">
        <v>0</v>
      </c>
      <c r="T4367" s="3">
        <v>37.5</v>
      </c>
      <c r="U4367" s="3">
        <v>25</v>
      </c>
      <c r="V4367" s="7">
        <v>0</v>
      </c>
      <c r="W4367" s="3">
        <v>62.5</v>
      </c>
      <c r="X4367" s="14">
        <v>0</v>
      </c>
    </row>
    <row r="4368" spans="3:24" x14ac:dyDescent="0.2">
      <c r="C4368" s="87"/>
      <c r="D4368" s="84"/>
      <c r="E4368" s="1" t="s">
        <v>64</v>
      </c>
      <c r="F4368" s="2"/>
      <c r="G4368" s="60">
        <v>24</v>
      </c>
      <c r="H4368" s="72" t="str">
        <f t="shared" si="73"/>
        <v>*</v>
      </c>
      <c r="I4368" s="11">
        <v>33.333333333333002</v>
      </c>
      <c r="J4368" s="3">
        <v>25</v>
      </c>
      <c r="K4368" s="3">
        <v>16.666666666666998</v>
      </c>
      <c r="L4368" s="3">
        <v>8.333333333333</v>
      </c>
      <c r="M4368" s="7">
        <v>0</v>
      </c>
      <c r="N4368" s="3">
        <v>4.166666666667</v>
      </c>
      <c r="O4368" s="7">
        <v>0</v>
      </c>
      <c r="P4368" s="3">
        <v>12.5</v>
      </c>
      <c r="Q4368" s="3">
        <v>8.333333333333</v>
      </c>
      <c r="R4368" s="7">
        <v>0</v>
      </c>
      <c r="S4368" s="7">
        <v>0</v>
      </c>
      <c r="T4368" s="3">
        <v>16.666666666666998</v>
      </c>
      <c r="U4368" s="3">
        <v>12.5</v>
      </c>
      <c r="V4368" s="3">
        <v>25</v>
      </c>
      <c r="W4368" s="3">
        <v>29.166666666666998</v>
      </c>
      <c r="X4368" s="14">
        <v>0</v>
      </c>
    </row>
    <row r="4369" spans="3:24" x14ac:dyDescent="0.2">
      <c r="C4369" s="87"/>
      <c r="D4369" s="84"/>
      <c r="E4369" s="1" t="s">
        <v>46</v>
      </c>
      <c r="F4369" s="2"/>
      <c r="G4369" s="60">
        <v>17</v>
      </c>
      <c r="H4369" s="72" t="str">
        <f t="shared" si="73"/>
        <v>*</v>
      </c>
      <c r="I4369" s="11">
        <v>23.529411764706001</v>
      </c>
      <c r="J4369" s="3">
        <v>17.647058823529001</v>
      </c>
      <c r="K4369" s="3">
        <v>5.8823529411760003</v>
      </c>
      <c r="L4369" s="3">
        <v>5.8823529411760003</v>
      </c>
      <c r="M4369" s="7">
        <v>0</v>
      </c>
      <c r="N4369" s="7">
        <v>0</v>
      </c>
      <c r="O4369" s="3">
        <v>11.764705882353001</v>
      </c>
      <c r="P4369" s="3">
        <v>11.764705882353001</v>
      </c>
      <c r="Q4369" s="3">
        <v>11.764705882353001</v>
      </c>
      <c r="R4369" s="3">
        <v>5.8823529411760003</v>
      </c>
      <c r="S4369" s="7">
        <v>0</v>
      </c>
      <c r="T4369" s="3">
        <v>11.764705882353001</v>
      </c>
      <c r="U4369" s="3">
        <v>11.764705882353001</v>
      </c>
      <c r="V4369" s="3">
        <v>17.647058823529001</v>
      </c>
      <c r="W4369" s="3">
        <v>29.411764705882</v>
      </c>
      <c r="X4369" s="14">
        <v>0</v>
      </c>
    </row>
    <row r="4370" spans="3:24" x14ac:dyDescent="0.2">
      <c r="C4370" s="87"/>
      <c r="D4370" s="84"/>
      <c r="E4370" s="1" t="s">
        <v>32</v>
      </c>
      <c r="F4370" s="2"/>
      <c r="G4370" s="60">
        <v>5</v>
      </c>
      <c r="H4370" s="72" t="str">
        <f t="shared" si="73"/>
        <v>*</v>
      </c>
      <c r="I4370" s="21">
        <v>0</v>
      </c>
      <c r="J4370" s="7">
        <v>0</v>
      </c>
      <c r="K4370" s="7">
        <v>0</v>
      </c>
      <c r="L4370" s="7">
        <v>0</v>
      </c>
      <c r="M4370" s="7">
        <v>0</v>
      </c>
      <c r="N4370" s="7">
        <v>0</v>
      </c>
      <c r="O4370" s="7">
        <v>0</v>
      </c>
      <c r="P4370" s="7">
        <v>0</v>
      </c>
      <c r="Q4370" s="7">
        <v>0</v>
      </c>
      <c r="R4370" s="7">
        <v>0</v>
      </c>
      <c r="S4370" s="7">
        <v>0</v>
      </c>
      <c r="T4370" s="3">
        <v>20</v>
      </c>
      <c r="U4370" s="3">
        <v>20</v>
      </c>
      <c r="V4370" s="7">
        <v>0</v>
      </c>
      <c r="W4370" s="3">
        <v>20</v>
      </c>
      <c r="X4370" s="8">
        <v>40</v>
      </c>
    </row>
    <row r="4371" spans="3:24" x14ac:dyDescent="0.2">
      <c r="C4371" s="87"/>
      <c r="D4371" s="84"/>
      <c r="E4371" s="1" t="s">
        <v>65</v>
      </c>
      <c r="F4371" s="2"/>
      <c r="G4371" s="60">
        <v>2121</v>
      </c>
      <c r="H4371" s="72" t="str">
        <f t="shared" si="73"/>
        <v xml:space="preserve"> </v>
      </c>
      <c r="I4371" s="11">
        <v>16.265912305516</v>
      </c>
      <c r="J4371" s="3">
        <v>15.370108439415</v>
      </c>
      <c r="K4371" s="3">
        <v>4.3847241867040001</v>
      </c>
      <c r="L4371" s="3">
        <v>3.1117397454029998</v>
      </c>
      <c r="M4371" s="3">
        <v>1.885902876002</v>
      </c>
      <c r="N4371" s="3">
        <v>3.1117397454029998</v>
      </c>
      <c r="O4371" s="3">
        <v>17.633191890618001</v>
      </c>
      <c r="P4371" s="3">
        <v>4.1961338991039998</v>
      </c>
      <c r="Q4371" s="3">
        <v>7.2135785007070004</v>
      </c>
      <c r="R4371" s="3">
        <v>4.0075436115040004</v>
      </c>
      <c r="S4371" s="3">
        <v>7.4964639321069999</v>
      </c>
      <c r="T4371" s="3">
        <v>16.737388024516999</v>
      </c>
      <c r="U4371" s="3">
        <v>25.506836397926001</v>
      </c>
      <c r="V4371" s="3">
        <v>3.5832154644040002</v>
      </c>
      <c r="W4371" s="3">
        <v>41.254125412541001</v>
      </c>
      <c r="X4371" s="8">
        <v>4.337576614804</v>
      </c>
    </row>
    <row r="4372" spans="3:24" x14ac:dyDescent="0.2">
      <c r="C4372" s="87"/>
      <c r="D4372" s="84"/>
      <c r="E4372" s="1" t="s">
        <v>66</v>
      </c>
      <c r="F4372" s="2"/>
      <c r="G4372" s="60">
        <v>260</v>
      </c>
      <c r="H4372" s="72" t="str">
        <f t="shared" si="73"/>
        <v xml:space="preserve"> </v>
      </c>
      <c r="I4372" s="11">
        <v>20.384615384615</v>
      </c>
      <c r="J4372" s="3">
        <v>15</v>
      </c>
      <c r="K4372" s="3">
        <v>6.1538461538459996</v>
      </c>
      <c r="L4372" s="3">
        <v>6.1538461538459996</v>
      </c>
      <c r="M4372" s="3">
        <v>4.2307692307689999</v>
      </c>
      <c r="N4372" s="3">
        <v>6.1538461538459996</v>
      </c>
      <c r="O4372" s="3">
        <v>18.076923076922998</v>
      </c>
      <c r="P4372" s="3">
        <v>9.6153846153850004</v>
      </c>
      <c r="Q4372" s="3">
        <v>11.153846153846001</v>
      </c>
      <c r="R4372" s="3">
        <v>6.5384615384620002</v>
      </c>
      <c r="S4372" s="3">
        <v>10</v>
      </c>
      <c r="T4372" s="3">
        <v>20</v>
      </c>
      <c r="U4372" s="3">
        <v>32.307692307692001</v>
      </c>
      <c r="V4372" s="3">
        <v>4.2307692307689999</v>
      </c>
      <c r="W4372" s="3">
        <v>37.692307692307999</v>
      </c>
      <c r="X4372" s="8">
        <v>3.4615384615379998</v>
      </c>
    </row>
    <row r="4373" spans="3:24" ht="24" x14ac:dyDescent="0.2">
      <c r="C4373" s="88" t="s">
        <v>67</v>
      </c>
      <c r="D4373" s="83" t="s">
        <v>17</v>
      </c>
      <c r="E4373" s="6" t="s">
        <v>68</v>
      </c>
      <c r="F4373" s="5"/>
      <c r="G4373" s="59">
        <v>303</v>
      </c>
      <c r="H4373" s="71" t="str">
        <f t="shared" si="73"/>
        <v xml:space="preserve"> </v>
      </c>
      <c r="I4373" s="12">
        <v>13.861386138614</v>
      </c>
      <c r="J4373" s="4">
        <v>13.201320132013</v>
      </c>
      <c r="K4373" s="4">
        <v>3.9603960396039999</v>
      </c>
      <c r="L4373" s="4">
        <v>2.970297029703</v>
      </c>
      <c r="M4373" s="4">
        <v>2.970297029703</v>
      </c>
      <c r="N4373" s="4">
        <v>1.6501650165020001</v>
      </c>
      <c r="O4373" s="4">
        <v>11.551155115512</v>
      </c>
      <c r="P4373" s="4">
        <v>1.6501650165020001</v>
      </c>
      <c r="Q4373" s="4">
        <v>5.2805280528049998</v>
      </c>
      <c r="R4373" s="4">
        <v>3.9603960396039999</v>
      </c>
      <c r="S4373" s="4">
        <v>4.9504950495050002</v>
      </c>
      <c r="T4373" s="4">
        <v>10.561056105611</v>
      </c>
      <c r="U4373" s="4">
        <v>16.831683168316999</v>
      </c>
      <c r="V4373" s="4">
        <v>4.290429042904</v>
      </c>
      <c r="W4373" s="4">
        <v>50.495049504950003</v>
      </c>
      <c r="X4373" s="13">
        <v>4.9504950495050002</v>
      </c>
    </row>
    <row r="4374" spans="3:24" ht="36" x14ac:dyDescent="0.2">
      <c r="C4374" s="87"/>
      <c r="D4374" s="84"/>
      <c r="E4374" s="1" t="s">
        <v>69</v>
      </c>
      <c r="F4374" s="2"/>
      <c r="G4374" s="60">
        <v>1347</v>
      </c>
      <c r="H4374" s="72" t="str">
        <f t="shared" si="73"/>
        <v xml:space="preserve"> </v>
      </c>
      <c r="I4374" s="11">
        <v>15.590200445434</v>
      </c>
      <c r="J4374" s="3">
        <v>15.293244246474</v>
      </c>
      <c r="K4374" s="3">
        <v>4.0831477357089998</v>
      </c>
      <c r="L4374" s="3">
        <v>3.0438010393470001</v>
      </c>
      <c r="M4374" s="3">
        <v>1.3363028953230001</v>
      </c>
      <c r="N4374" s="3">
        <v>3.0438010393470001</v>
      </c>
      <c r="O4374" s="3">
        <v>16.778025241277</v>
      </c>
      <c r="P4374" s="3">
        <v>4.305864884929</v>
      </c>
      <c r="Q4374" s="3">
        <v>7.1269487750560003</v>
      </c>
      <c r="R4374" s="3">
        <v>3.0438010393470001</v>
      </c>
      <c r="S4374" s="3">
        <v>7.2754268745359996</v>
      </c>
      <c r="T4374" s="3">
        <v>15.961395694135</v>
      </c>
      <c r="U4374" s="3">
        <v>25.389755011136</v>
      </c>
      <c r="V4374" s="3">
        <v>3.3407572383069999</v>
      </c>
      <c r="W4374" s="3">
        <v>42.835931700073999</v>
      </c>
      <c r="X4374" s="8">
        <v>3.3407572383069999</v>
      </c>
    </row>
    <row r="4375" spans="3:24" ht="24" x14ac:dyDescent="0.2">
      <c r="C4375" s="87"/>
      <c r="D4375" s="84"/>
      <c r="E4375" s="1" t="s">
        <v>70</v>
      </c>
      <c r="F4375" s="2"/>
      <c r="G4375" s="60">
        <v>596</v>
      </c>
      <c r="H4375" s="72" t="str">
        <f t="shared" si="73"/>
        <v xml:space="preserve"> </v>
      </c>
      <c r="I4375" s="11">
        <v>17.953020134228002</v>
      </c>
      <c r="J4375" s="3">
        <v>16.442953020133999</v>
      </c>
      <c r="K4375" s="3">
        <v>6.5436241610739998</v>
      </c>
      <c r="L4375" s="3">
        <v>3.6912751677850002</v>
      </c>
      <c r="M4375" s="3">
        <v>2.852348993289</v>
      </c>
      <c r="N4375" s="3">
        <v>4.6979865771810001</v>
      </c>
      <c r="O4375" s="3">
        <v>19.96644295302</v>
      </c>
      <c r="P4375" s="3">
        <v>6.5436241610739998</v>
      </c>
      <c r="Q4375" s="3">
        <v>8.8926174496639998</v>
      </c>
      <c r="R4375" s="3">
        <v>5.2013422818789996</v>
      </c>
      <c r="S4375" s="3">
        <v>9.8993288590600006</v>
      </c>
      <c r="T4375" s="3">
        <v>21.140939597315</v>
      </c>
      <c r="U4375" s="3">
        <v>29.194630872483</v>
      </c>
      <c r="V4375" s="3">
        <v>4.0268456375839996</v>
      </c>
      <c r="W4375" s="3">
        <v>35.234899328859001</v>
      </c>
      <c r="X4375" s="8">
        <v>5.2013422818789996</v>
      </c>
    </row>
    <row r="4376" spans="3:24" ht="24" x14ac:dyDescent="0.2">
      <c r="C4376" s="87"/>
      <c r="D4376" s="84"/>
      <c r="E4376" s="1" t="s">
        <v>71</v>
      </c>
      <c r="F4376" s="2"/>
      <c r="G4376" s="60">
        <v>181</v>
      </c>
      <c r="H4376" s="72" t="str">
        <f t="shared" si="73"/>
        <v xml:space="preserve"> </v>
      </c>
      <c r="I4376" s="11">
        <v>28.176795580109999</v>
      </c>
      <c r="J4376" s="3">
        <v>16.022099447514002</v>
      </c>
      <c r="K4376" s="3">
        <v>4.4198895027620004</v>
      </c>
      <c r="L4376" s="3">
        <v>7.1823204419889999</v>
      </c>
      <c r="M4376" s="3">
        <v>3.3149171270719999</v>
      </c>
      <c r="N4376" s="3">
        <v>4.9723756906079997</v>
      </c>
      <c r="O4376" s="3">
        <v>23.204419889503001</v>
      </c>
      <c r="P4376" s="3">
        <v>9.9447513812149992</v>
      </c>
      <c r="Q4376" s="3">
        <v>11.602209944750999</v>
      </c>
      <c r="R4376" s="3">
        <v>10.497237569060999</v>
      </c>
      <c r="S4376" s="3">
        <v>7.1823204419889999</v>
      </c>
      <c r="T4376" s="3">
        <v>24.309392265193001</v>
      </c>
      <c r="U4376" s="3">
        <v>36.46408839779</v>
      </c>
      <c r="V4376" s="3">
        <v>7.1823204419889999</v>
      </c>
      <c r="W4376" s="3">
        <v>25.966850828729001</v>
      </c>
      <c r="X4376" s="8">
        <v>5.5248618784529997</v>
      </c>
    </row>
    <row r="4377" spans="3:24" x14ac:dyDescent="0.2">
      <c r="C4377" s="87"/>
      <c r="D4377" s="84"/>
      <c r="E4377" s="1" t="s">
        <v>32</v>
      </c>
      <c r="F4377" s="2"/>
      <c r="G4377" s="60">
        <v>8</v>
      </c>
      <c r="H4377" s="72" t="str">
        <f t="shared" si="73"/>
        <v>*</v>
      </c>
      <c r="I4377" s="11">
        <v>12.5</v>
      </c>
      <c r="J4377" s="3">
        <v>12.5</v>
      </c>
      <c r="K4377" s="7">
        <v>0</v>
      </c>
      <c r="L4377" s="7">
        <v>0</v>
      </c>
      <c r="M4377" s="3">
        <v>12.5</v>
      </c>
      <c r="N4377" s="7">
        <v>0</v>
      </c>
      <c r="O4377" s="3">
        <v>12.5</v>
      </c>
      <c r="P4377" s="7">
        <v>0</v>
      </c>
      <c r="Q4377" s="7">
        <v>0</v>
      </c>
      <c r="R4377" s="7">
        <v>0</v>
      </c>
      <c r="S4377" s="7">
        <v>0</v>
      </c>
      <c r="T4377" s="7">
        <v>0</v>
      </c>
      <c r="U4377" s="7">
        <v>0</v>
      </c>
      <c r="V4377" s="3">
        <v>12.5</v>
      </c>
      <c r="W4377" s="3">
        <v>50</v>
      </c>
      <c r="X4377" s="8">
        <v>25</v>
      </c>
    </row>
    <row r="4378" spans="3:24" ht="24" x14ac:dyDescent="0.2">
      <c r="C4378" s="88" t="s">
        <v>72</v>
      </c>
      <c r="D4378" s="83" t="s">
        <v>17</v>
      </c>
      <c r="E4378" s="6" t="s">
        <v>73</v>
      </c>
      <c r="F4378" s="5"/>
      <c r="G4378" s="59">
        <v>52</v>
      </c>
      <c r="H4378" s="71" t="str">
        <f t="shared" si="73"/>
        <v xml:space="preserve"> </v>
      </c>
      <c r="I4378" s="12">
        <v>30.769230769231001</v>
      </c>
      <c r="J4378" s="4">
        <v>15.384615384615</v>
      </c>
      <c r="K4378" s="4">
        <v>3.8461538461539999</v>
      </c>
      <c r="L4378" s="4">
        <v>3.8461538461539999</v>
      </c>
      <c r="M4378" s="4">
        <v>5.7692307692310001</v>
      </c>
      <c r="N4378" s="4">
        <v>3.8461538461539999</v>
      </c>
      <c r="O4378" s="4">
        <v>26.923076923077002</v>
      </c>
      <c r="P4378" s="4">
        <v>11.538461538462</v>
      </c>
      <c r="Q4378" s="4">
        <v>11.538461538462</v>
      </c>
      <c r="R4378" s="4">
        <v>9.6153846153850004</v>
      </c>
      <c r="S4378" s="4">
        <v>5.7692307692310001</v>
      </c>
      <c r="T4378" s="4">
        <v>19.230769230768999</v>
      </c>
      <c r="U4378" s="4">
        <v>36.538461538462002</v>
      </c>
      <c r="V4378" s="4">
        <v>5.7692307692310001</v>
      </c>
      <c r="W4378" s="4">
        <v>30.769230769231001</v>
      </c>
      <c r="X4378" s="13">
        <v>7.6923076923079998</v>
      </c>
    </row>
    <row r="4379" spans="3:24" ht="36" x14ac:dyDescent="0.2">
      <c r="C4379" s="87"/>
      <c r="D4379" s="84"/>
      <c r="E4379" s="1" t="s">
        <v>74</v>
      </c>
      <c r="F4379" s="2"/>
      <c r="G4379" s="60">
        <v>186</v>
      </c>
      <c r="H4379" s="72" t="str">
        <f t="shared" si="73"/>
        <v xml:space="preserve"> </v>
      </c>
      <c r="I4379" s="11">
        <v>25.268817204301001</v>
      </c>
      <c r="J4379" s="3">
        <v>17.741935483871</v>
      </c>
      <c r="K4379" s="3">
        <v>6.9892473118279996</v>
      </c>
      <c r="L4379" s="3">
        <v>4.3010752688169998</v>
      </c>
      <c r="M4379" s="3">
        <v>1.6129032258060001</v>
      </c>
      <c r="N4379" s="3">
        <v>5.3763440860219998</v>
      </c>
      <c r="O4379" s="3">
        <v>18.817204301075002</v>
      </c>
      <c r="P4379" s="3">
        <v>9.6774193548389995</v>
      </c>
      <c r="Q4379" s="3">
        <v>11.827956989246999</v>
      </c>
      <c r="R4379" s="3">
        <v>6.4516129032259997</v>
      </c>
      <c r="S4379" s="3">
        <v>5.3763440860219998</v>
      </c>
      <c r="T4379" s="3">
        <v>15.591397849462</v>
      </c>
      <c r="U4379" s="3">
        <v>29.569892473117999</v>
      </c>
      <c r="V4379" s="3">
        <v>6.9892473118279996</v>
      </c>
      <c r="W4379" s="3">
        <v>33.333333333333002</v>
      </c>
      <c r="X4379" s="8">
        <v>4.8387096774189997</v>
      </c>
    </row>
    <row r="4380" spans="3:24" ht="36" x14ac:dyDescent="0.2">
      <c r="C4380" s="87"/>
      <c r="D4380" s="84"/>
      <c r="E4380" s="1" t="s">
        <v>75</v>
      </c>
      <c r="F4380" s="2"/>
      <c r="G4380" s="60">
        <v>336</v>
      </c>
      <c r="H4380" s="72" t="str">
        <f t="shared" si="73"/>
        <v xml:space="preserve"> </v>
      </c>
      <c r="I4380" s="11">
        <v>18.154761904762001</v>
      </c>
      <c r="J4380" s="3">
        <v>12.5</v>
      </c>
      <c r="K4380" s="3">
        <v>5.0595238095240003</v>
      </c>
      <c r="L4380" s="3">
        <v>4.166666666667</v>
      </c>
      <c r="M4380" s="3">
        <v>1.785714285714</v>
      </c>
      <c r="N4380" s="3">
        <v>4.7619047619049999</v>
      </c>
      <c r="O4380" s="3">
        <v>17.261904761905001</v>
      </c>
      <c r="P4380" s="3">
        <v>7.1428571428570002</v>
      </c>
      <c r="Q4380" s="3">
        <v>9.2261904761900002</v>
      </c>
      <c r="R4380" s="3">
        <v>4.166666666667</v>
      </c>
      <c r="S4380" s="3">
        <v>7.1428571428570002</v>
      </c>
      <c r="T4380" s="3">
        <v>16.369047619048001</v>
      </c>
      <c r="U4380" s="3">
        <v>31.845238095237999</v>
      </c>
      <c r="V4380" s="3">
        <v>4.166666666667</v>
      </c>
      <c r="W4380" s="3">
        <v>35.119047619047997</v>
      </c>
      <c r="X4380" s="8">
        <v>6.25</v>
      </c>
    </row>
    <row r="4381" spans="3:24" ht="36" x14ac:dyDescent="0.2">
      <c r="C4381" s="87"/>
      <c r="D4381" s="84"/>
      <c r="E4381" s="1" t="s">
        <v>76</v>
      </c>
      <c r="F4381" s="2"/>
      <c r="G4381" s="60">
        <v>411</v>
      </c>
      <c r="H4381" s="72" t="str">
        <f t="shared" si="73"/>
        <v xml:space="preserve"> </v>
      </c>
      <c r="I4381" s="11">
        <v>17.518248175181999</v>
      </c>
      <c r="J4381" s="3">
        <v>17.031630170315999</v>
      </c>
      <c r="K4381" s="3">
        <v>5.3527980535279998</v>
      </c>
      <c r="L4381" s="3">
        <v>3.4063260340629999</v>
      </c>
      <c r="M4381" s="3">
        <v>1.459854014599</v>
      </c>
      <c r="N4381" s="3">
        <v>3.649635036496</v>
      </c>
      <c r="O4381" s="3">
        <v>16.788321167883002</v>
      </c>
      <c r="P4381" s="3">
        <v>5.8394160583939998</v>
      </c>
      <c r="Q4381" s="3">
        <v>7.299270072993</v>
      </c>
      <c r="R4381" s="3">
        <v>5.5961070559610002</v>
      </c>
      <c r="S4381" s="3">
        <v>7.299270072993</v>
      </c>
      <c r="T4381" s="3">
        <v>18.004866180049</v>
      </c>
      <c r="U4381" s="3">
        <v>28.467153284672001</v>
      </c>
      <c r="V4381" s="3">
        <v>3.892944038929</v>
      </c>
      <c r="W4381" s="3">
        <v>37.469586374696</v>
      </c>
      <c r="X4381" s="8">
        <v>3.649635036496</v>
      </c>
    </row>
    <row r="4382" spans="3:24" ht="36" x14ac:dyDescent="0.2">
      <c r="C4382" s="87"/>
      <c r="D4382" s="84"/>
      <c r="E4382" s="1" t="s">
        <v>77</v>
      </c>
      <c r="F4382" s="2"/>
      <c r="G4382" s="60">
        <v>425</v>
      </c>
      <c r="H4382" s="72" t="str">
        <f t="shared" si="73"/>
        <v xml:space="preserve"> </v>
      </c>
      <c r="I4382" s="11">
        <v>17.411764705882</v>
      </c>
      <c r="J4382" s="3">
        <v>16</v>
      </c>
      <c r="K4382" s="3">
        <v>3.2941176470590001</v>
      </c>
      <c r="L4382" s="3">
        <v>2.5882352941179998</v>
      </c>
      <c r="M4382" s="3">
        <v>1.1764705882349999</v>
      </c>
      <c r="N4382" s="3">
        <v>2.5882352941179998</v>
      </c>
      <c r="O4382" s="3">
        <v>15.764705882353001</v>
      </c>
      <c r="P4382" s="3">
        <v>2.8235294117650001</v>
      </c>
      <c r="Q4382" s="3">
        <v>7.0588235294119999</v>
      </c>
      <c r="R4382" s="3">
        <v>4.4705882352939996</v>
      </c>
      <c r="S4382" s="3">
        <v>7.5294117647060004</v>
      </c>
      <c r="T4382" s="3">
        <v>19.764705882352999</v>
      </c>
      <c r="U4382" s="3">
        <v>23.529411764706001</v>
      </c>
      <c r="V4382" s="3">
        <v>3.0588235294119999</v>
      </c>
      <c r="W4382" s="3">
        <v>40.941176470587997</v>
      </c>
      <c r="X4382" s="8">
        <v>4.4705882352939996</v>
      </c>
    </row>
    <row r="4383" spans="3:24" ht="36" x14ac:dyDescent="0.2">
      <c r="C4383" s="87"/>
      <c r="D4383" s="84"/>
      <c r="E4383" s="1" t="s">
        <v>78</v>
      </c>
      <c r="F4383" s="2"/>
      <c r="G4383" s="60">
        <v>328</v>
      </c>
      <c r="H4383" s="72" t="str">
        <f t="shared" si="73"/>
        <v xml:space="preserve"> </v>
      </c>
      <c r="I4383" s="11">
        <v>14.939024390244001</v>
      </c>
      <c r="J4383" s="3">
        <v>13.719512195122</v>
      </c>
      <c r="K4383" s="3">
        <v>4.5731707317070001</v>
      </c>
      <c r="L4383" s="3">
        <v>1.829268292683</v>
      </c>
      <c r="M4383" s="3">
        <v>2.7439024390240001</v>
      </c>
      <c r="N4383" s="3">
        <v>3.3536585365849998</v>
      </c>
      <c r="O4383" s="3">
        <v>16.463414634146002</v>
      </c>
      <c r="P4383" s="3">
        <v>3.0487804878050002</v>
      </c>
      <c r="Q4383" s="3">
        <v>7.6219512195119998</v>
      </c>
      <c r="R4383" s="3">
        <v>2.4390243902440001</v>
      </c>
      <c r="S4383" s="3">
        <v>8.5365853658540001</v>
      </c>
      <c r="T4383" s="3">
        <v>18.292682926828999</v>
      </c>
      <c r="U4383" s="3">
        <v>28.353658536585002</v>
      </c>
      <c r="V4383" s="3">
        <v>3.6585365853659999</v>
      </c>
      <c r="W4383" s="3">
        <v>40.243902439023998</v>
      </c>
      <c r="X4383" s="8">
        <v>4.268292682927</v>
      </c>
    </row>
    <row r="4384" spans="3:24" ht="36" x14ac:dyDescent="0.2">
      <c r="C4384" s="87"/>
      <c r="D4384" s="84"/>
      <c r="E4384" s="1" t="s">
        <v>79</v>
      </c>
      <c r="F4384" s="2"/>
      <c r="G4384" s="60">
        <v>294</v>
      </c>
      <c r="H4384" s="72" t="str">
        <f t="shared" si="73"/>
        <v xml:space="preserve"> </v>
      </c>
      <c r="I4384" s="11">
        <v>11.564625850340001</v>
      </c>
      <c r="J4384" s="3">
        <v>14.285714285714</v>
      </c>
      <c r="K4384" s="3">
        <v>4.7619047619049999</v>
      </c>
      <c r="L4384" s="3">
        <v>3.4013605442179999</v>
      </c>
      <c r="M4384" s="3">
        <v>2.040816326531</v>
      </c>
      <c r="N4384" s="3">
        <v>2.3809523809519999</v>
      </c>
      <c r="O4384" s="3">
        <v>19.047619047619001</v>
      </c>
      <c r="P4384" s="3">
        <v>3.0612244897959999</v>
      </c>
      <c r="Q4384" s="3">
        <v>7.4829931972789998</v>
      </c>
      <c r="R4384" s="3">
        <v>3.0612244897959999</v>
      </c>
      <c r="S4384" s="3">
        <v>9.8639455782310002</v>
      </c>
      <c r="T4384" s="3">
        <v>14.285714285714</v>
      </c>
      <c r="U4384" s="3">
        <v>22.789115646258999</v>
      </c>
      <c r="V4384" s="3">
        <v>3.0612244897959999</v>
      </c>
      <c r="W4384" s="3">
        <v>49.319727891155999</v>
      </c>
      <c r="X4384" s="8">
        <v>1.360544217687</v>
      </c>
    </row>
    <row r="4385" spans="3:24" ht="36" x14ac:dyDescent="0.2">
      <c r="C4385" s="87"/>
      <c r="D4385" s="84"/>
      <c r="E4385" s="1" t="s">
        <v>80</v>
      </c>
      <c r="F4385" s="2"/>
      <c r="G4385" s="60">
        <v>194</v>
      </c>
      <c r="H4385" s="72" t="str">
        <f t="shared" si="73"/>
        <v xml:space="preserve"> </v>
      </c>
      <c r="I4385" s="11">
        <v>9.278350515464</v>
      </c>
      <c r="J4385" s="3">
        <v>17.525773195875999</v>
      </c>
      <c r="K4385" s="3">
        <v>1.5463917525769999</v>
      </c>
      <c r="L4385" s="3">
        <v>4.1237113402060004</v>
      </c>
      <c r="M4385" s="3">
        <v>2.5773195876289998</v>
      </c>
      <c r="N4385" s="3">
        <v>2.0618556701030002</v>
      </c>
      <c r="O4385" s="3">
        <v>13.917525773195999</v>
      </c>
      <c r="P4385" s="3">
        <v>2.5773195876289998</v>
      </c>
      <c r="Q4385" s="3">
        <v>3.6082474226799999</v>
      </c>
      <c r="R4385" s="3">
        <v>2.0618556701030002</v>
      </c>
      <c r="S4385" s="3">
        <v>6.7010309278350002</v>
      </c>
      <c r="T4385" s="3">
        <v>13.917525773195999</v>
      </c>
      <c r="U4385" s="3">
        <v>14.948453608247</v>
      </c>
      <c r="V4385" s="3">
        <v>2.5773195876289998</v>
      </c>
      <c r="W4385" s="3">
        <v>51.030927835051997</v>
      </c>
      <c r="X4385" s="8">
        <v>3.0927835051549999</v>
      </c>
    </row>
    <row r="4386" spans="3:24" ht="36" x14ac:dyDescent="0.2">
      <c r="C4386" s="87"/>
      <c r="D4386" s="84"/>
      <c r="E4386" s="1" t="s">
        <v>81</v>
      </c>
      <c r="F4386" s="2"/>
      <c r="G4386" s="60">
        <v>50</v>
      </c>
      <c r="H4386" s="72" t="str">
        <f t="shared" si="73"/>
        <v xml:space="preserve"> </v>
      </c>
      <c r="I4386" s="11">
        <v>14</v>
      </c>
      <c r="J4386" s="3">
        <v>16</v>
      </c>
      <c r="K4386" s="3">
        <v>8</v>
      </c>
      <c r="L4386" s="3">
        <v>4</v>
      </c>
      <c r="M4386" s="3">
        <v>4</v>
      </c>
      <c r="N4386" s="3">
        <v>2</v>
      </c>
      <c r="O4386" s="3">
        <v>24</v>
      </c>
      <c r="P4386" s="7">
        <v>0</v>
      </c>
      <c r="Q4386" s="3">
        <v>6</v>
      </c>
      <c r="R4386" s="3">
        <v>2</v>
      </c>
      <c r="S4386" s="3">
        <v>12</v>
      </c>
      <c r="T4386" s="3">
        <v>12</v>
      </c>
      <c r="U4386" s="3">
        <v>14</v>
      </c>
      <c r="V4386" s="3">
        <v>6</v>
      </c>
      <c r="W4386" s="3">
        <v>50</v>
      </c>
      <c r="X4386" s="8">
        <v>2</v>
      </c>
    </row>
    <row r="4387" spans="3:24" ht="24" x14ac:dyDescent="0.2">
      <c r="C4387" s="87"/>
      <c r="D4387" s="84"/>
      <c r="E4387" s="1" t="s">
        <v>82</v>
      </c>
      <c r="F4387" s="2"/>
      <c r="G4387" s="60">
        <v>48</v>
      </c>
      <c r="H4387" s="72" t="str">
        <f t="shared" si="73"/>
        <v>*</v>
      </c>
      <c r="I4387" s="11">
        <v>10.416666666667</v>
      </c>
      <c r="J4387" s="3">
        <v>12.5</v>
      </c>
      <c r="K4387" s="3">
        <v>6.25</v>
      </c>
      <c r="L4387" s="3">
        <v>8.333333333333</v>
      </c>
      <c r="M4387" s="7">
        <v>0</v>
      </c>
      <c r="N4387" s="3">
        <v>4.166666666667</v>
      </c>
      <c r="O4387" s="3">
        <v>25</v>
      </c>
      <c r="P4387" s="7">
        <v>0</v>
      </c>
      <c r="Q4387" s="3">
        <v>6.25</v>
      </c>
      <c r="R4387" s="7">
        <v>0</v>
      </c>
      <c r="S4387" s="3">
        <v>8.333333333333</v>
      </c>
      <c r="T4387" s="3">
        <v>16.666666666666998</v>
      </c>
      <c r="U4387" s="3">
        <v>16.666666666666998</v>
      </c>
      <c r="V4387" s="3">
        <v>2.083333333333</v>
      </c>
      <c r="W4387" s="3">
        <v>56.25</v>
      </c>
      <c r="X4387" s="14">
        <v>0</v>
      </c>
    </row>
    <row r="4388" spans="3:24" x14ac:dyDescent="0.2">
      <c r="C4388" s="87"/>
      <c r="D4388" s="84"/>
      <c r="E4388" s="1" t="s">
        <v>83</v>
      </c>
      <c r="F4388" s="2"/>
      <c r="G4388" s="60">
        <v>46</v>
      </c>
      <c r="H4388" s="72" t="str">
        <f t="shared" si="73"/>
        <v>*</v>
      </c>
      <c r="I4388" s="11">
        <v>32.608695652173999</v>
      </c>
      <c r="J4388" s="3">
        <v>21.739130434783</v>
      </c>
      <c r="K4388" s="3">
        <v>10.869565217390999</v>
      </c>
      <c r="L4388" s="3">
        <v>8.6956521739130004</v>
      </c>
      <c r="M4388" s="3">
        <v>4.3478260869570002</v>
      </c>
      <c r="N4388" s="3">
        <v>6.5217391304349999</v>
      </c>
      <c r="O4388" s="3">
        <v>21.739130434783</v>
      </c>
      <c r="P4388" s="3">
        <v>10.869565217390999</v>
      </c>
      <c r="Q4388" s="3">
        <v>8.6956521739130004</v>
      </c>
      <c r="R4388" s="3">
        <v>13.04347826087</v>
      </c>
      <c r="S4388" s="3">
        <v>2.1739130434780001</v>
      </c>
      <c r="T4388" s="3">
        <v>21.739130434783</v>
      </c>
      <c r="U4388" s="3">
        <v>28.260869565217</v>
      </c>
      <c r="V4388" s="3">
        <v>6.5217391304349999</v>
      </c>
      <c r="W4388" s="3">
        <v>32.608695652173999</v>
      </c>
      <c r="X4388" s="8">
        <v>4.3478260869570002</v>
      </c>
    </row>
    <row r="4389" spans="3:24" x14ac:dyDescent="0.2">
      <c r="C4389" s="87"/>
      <c r="D4389" s="84"/>
      <c r="E4389" s="1" t="s">
        <v>32</v>
      </c>
      <c r="F4389" s="2"/>
      <c r="G4389" s="60">
        <v>65</v>
      </c>
      <c r="H4389" s="72" t="str">
        <f t="shared" si="73"/>
        <v xml:space="preserve"> </v>
      </c>
      <c r="I4389" s="11">
        <v>20</v>
      </c>
      <c r="J4389" s="3">
        <v>12.307692307691999</v>
      </c>
      <c r="K4389" s="3">
        <v>3.0769230769229998</v>
      </c>
      <c r="L4389" s="3">
        <v>3.0769230769229998</v>
      </c>
      <c r="M4389" s="3">
        <v>6.1538461538459996</v>
      </c>
      <c r="N4389" s="3">
        <v>1.538461538462</v>
      </c>
      <c r="O4389" s="3">
        <v>13.846153846153999</v>
      </c>
      <c r="P4389" s="3">
        <v>10.769230769230999</v>
      </c>
      <c r="Q4389" s="3">
        <v>4.6153846153850004</v>
      </c>
      <c r="R4389" s="3">
        <v>3.0769230769229998</v>
      </c>
      <c r="S4389" s="3">
        <v>7.6923076923079998</v>
      </c>
      <c r="T4389" s="3">
        <v>18.461538461538002</v>
      </c>
      <c r="U4389" s="3">
        <v>27.692307692307999</v>
      </c>
      <c r="V4389" s="3">
        <v>6.1538461538459996</v>
      </c>
      <c r="W4389" s="3">
        <v>36.923076923076998</v>
      </c>
      <c r="X4389" s="8">
        <v>12.307692307691999</v>
      </c>
    </row>
    <row r="4390" spans="3:24" x14ac:dyDescent="0.2">
      <c r="C4390" s="88" t="s">
        <v>84</v>
      </c>
      <c r="D4390" s="83" t="s">
        <v>17</v>
      </c>
      <c r="E4390" s="6" t="s">
        <v>85</v>
      </c>
      <c r="F4390" s="5"/>
      <c r="G4390" s="59">
        <v>315</v>
      </c>
      <c r="H4390" s="71" t="str">
        <f t="shared" si="73"/>
        <v xml:space="preserve"> </v>
      </c>
      <c r="I4390" s="12">
        <v>9.5238095238099998</v>
      </c>
      <c r="J4390" s="4">
        <v>12.063492063491999</v>
      </c>
      <c r="K4390" s="4">
        <v>3.1746031746029999</v>
      </c>
      <c r="L4390" s="4">
        <v>1.587301587302</v>
      </c>
      <c r="M4390" s="4">
        <v>1.587301587302</v>
      </c>
      <c r="N4390" s="4">
        <v>1.269841269841</v>
      </c>
      <c r="O4390" s="4">
        <v>14.603174603175001</v>
      </c>
      <c r="P4390" s="4">
        <v>1.269841269841</v>
      </c>
      <c r="Q4390" s="4">
        <v>2.8571428571430002</v>
      </c>
      <c r="R4390" s="4">
        <v>4.1269841269840004</v>
      </c>
      <c r="S4390" s="4">
        <v>4.1269841269840004</v>
      </c>
      <c r="T4390" s="4">
        <v>11.111111111111001</v>
      </c>
      <c r="U4390" s="4">
        <v>15.238095238094999</v>
      </c>
      <c r="V4390" s="4">
        <v>1.269841269841</v>
      </c>
      <c r="W4390" s="4">
        <v>60.317460317459997</v>
      </c>
      <c r="X4390" s="13">
        <v>2.5396825396830001</v>
      </c>
    </row>
    <row r="4391" spans="3:24" x14ac:dyDescent="0.2">
      <c r="C4391" s="87"/>
      <c r="D4391" s="84"/>
      <c r="E4391" s="1" t="s">
        <v>86</v>
      </c>
      <c r="F4391" s="2"/>
      <c r="G4391" s="60">
        <v>493</v>
      </c>
      <c r="H4391" s="72" t="str">
        <f t="shared" si="73"/>
        <v xml:space="preserve"> </v>
      </c>
      <c r="I4391" s="11">
        <v>11.359026369167999</v>
      </c>
      <c r="J4391" s="3">
        <v>15.618661257606</v>
      </c>
      <c r="K4391" s="3">
        <v>3.042596348884</v>
      </c>
      <c r="L4391" s="3">
        <v>1.6227180527380001</v>
      </c>
      <c r="M4391" s="3">
        <v>2.2312373225150002</v>
      </c>
      <c r="N4391" s="3">
        <v>3.2454361054769998</v>
      </c>
      <c r="O4391" s="3">
        <v>14.807302231236999</v>
      </c>
      <c r="P4391" s="3">
        <v>2.028397565923</v>
      </c>
      <c r="Q4391" s="3">
        <v>6.6937119675460002</v>
      </c>
      <c r="R4391" s="3">
        <v>2.6369168357000001</v>
      </c>
      <c r="S4391" s="3">
        <v>7.9107505070990003</v>
      </c>
      <c r="T4391" s="3">
        <v>14.401622718053</v>
      </c>
      <c r="U4391" s="3">
        <v>23.326572008113999</v>
      </c>
      <c r="V4391" s="3">
        <v>1.217038539554</v>
      </c>
      <c r="W4391" s="3">
        <v>47.261663286004001</v>
      </c>
      <c r="X4391" s="8">
        <v>4.4624746450300004</v>
      </c>
    </row>
    <row r="4392" spans="3:24" x14ac:dyDescent="0.2">
      <c r="C4392" s="87"/>
      <c r="D4392" s="84"/>
      <c r="E4392" s="1" t="s">
        <v>87</v>
      </c>
      <c r="F4392" s="2"/>
      <c r="G4392" s="60">
        <v>981</v>
      </c>
      <c r="H4392" s="72" t="str">
        <f t="shared" si="73"/>
        <v xml:space="preserve"> </v>
      </c>
      <c r="I4392" s="11">
        <v>16.106014271151999</v>
      </c>
      <c r="J4392" s="3">
        <v>14.882772680938</v>
      </c>
      <c r="K4392" s="3">
        <v>4.8929663608559997</v>
      </c>
      <c r="L4392" s="3">
        <v>3.7716615698270002</v>
      </c>
      <c r="M4392" s="3">
        <v>2.242609582059</v>
      </c>
      <c r="N4392" s="3">
        <v>3.7716615698270002</v>
      </c>
      <c r="O4392" s="3">
        <v>18.348623853210999</v>
      </c>
      <c r="P4392" s="3">
        <v>3.9755351681960001</v>
      </c>
      <c r="Q4392" s="3">
        <v>7.5433231396530003</v>
      </c>
      <c r="R4392" s="3">
        <v>4.0774719673800002</v>
      </c>
      <c r="S4392" s="3">
        <v>7.8491335372069999</v>
      </c>
      <c r="T4392" s="3">
        <v>17.43119266055</v>
      </c>
      <c r="U4392" s="3">
        <v>22.528032619775999</v>
      </c>
      <c r="V4392" s="3">
        <v>2.9561671763509998</v>
      </c>
      <c r="W4392" s="3">
        <v>41.692150866463003</v>
      </c>
      <c r="X4392" s="8">
        <v>4.4852191641179999</v>
      </c>
    </row>
    <row r="4393" spans="3:24" x14ac:dyDescent="0.2">
      <c r="C4393" s="87"/>
      <c r="D4393" s="84"/>
      <c r="E4393" s="1" t="s">
        <v>88</v>
      </c>
      <c r="F4393" s="2"/>
      <c r="G4393" s="60">
        <v>525</v>
      </c>
      <c r="H4393" s="72" t="str">
        <f t="shared" si="73"/>
        <v xml:space="preserve"> </v>
      </c>
      <c r="I4393" s="11">
        <v>22.476190476189998</v>
      </c>
      <c r="J4393" s="3">
        <v>17.714285714286</v>
      </c>
      <c r="K4393" s="3">
        <v>6.4761904761900002</v>
      </c>
      <c r="L4393" s="3">
        <v>5.1428571428570002</v>
      </c>
      <c r="M4393" s="3">
        <v>1.9047619047619999</v>
      </c>
      <c r="N4393" s="3">
        <v>3.8095238095239998</v>
      </c>
      <c r="O4393" s="3">
        <v>20.190476190476002</v>
      </c>
      <c r="P4393" s="3">
        <v>9.1428571428570002</v>
      </c>
      <c r="Q4393" s="3">
        <v>10.095238095238001</v>
      </c>
      <c r="R4393" s="3">
        <v>4.9523809523809996</v>
      </c>
      <c r="S4393" s="3">
        <v>8.5714285714289993</v>
      </c>
      <c r="T4393" s="3">
        <v>20.952380952380999</v>
      </c>
      <c r="U4393" s="3">
        <v>38.857142857143003</v>
      </c>
      <c r="V4393" s="3">
        <v>7.6190476190479997</v>
      </c>
      <c r="W4393" s="3">
        <v>27.428571428571001</v>
      </c>
      <c r="X4393" s="8">
        <v>4</v>
      </c>
    </row>
    <row r="4394" spans="3:24" x14ac:dyDescent="0.2">
      <c r="C4394" s="87"/>
      <c r="D4394" s="84"/>
      <c r="E4394" s="1" t="s">
        <v>89</v>
      </c>
      <c r="F4394" s="2"/>
      <c r="G4394" s="60">
        <v>113</v>
      </c>
      <c r="H4394" s="72" t="str">
        <f t="shared" si="73"/>
        <v xml:space="preserve"> </v>
      </c>
      <c r="I4394" s="11">
        <v>41.592920353982002</v>
      </c>
      <c r="J4394" s="3">
        <v>17.699115044248</v>
      </c>
      <c r="K4394" s="3">
        <v>6.194690265487</v>
      </c>
      <c r="L4394" s="3">
        <v>7.0796460176989999</v>
      </c>
      <c r="M4394" s="3">
        <v>1.769911504425</v>
      </c>
      <c r="N4394" s="3">
        <v>5.3097345132739999</v>
      </c>
      <c r="O4394" s="3">
        <v>15.044247787611001</v>
      </c>
      <c r="P4394" s="3">
        <v>15.044247787611001</v>
      </c>
      <c r="Q4394" s="3">
        <v>15.044247787611001</v>
      </c>
      <c r="R4394" s="3">
        <v>8.8495575221239999</v>
      </c>
      <c r="S4394" s="3">
        <v>8.8495575221239999</v>
      </c>
      <c r="T4394" s="3">
        <v>25.663716814158999</v>
      </c>
      <c r="U4394" s="3">
        <v>37.168141592920001</v>
      </c>
      <c r="V4394" s="3">
        <v>15.044247787611001</v>
      </c>
      <c r="W4394" s="3">
        <v>9.7345132743360008</v>
      </c>
      <c r="X4394" s="8">
        <v>7.0796460176989999</v>
      </c>
    </row>
    <row r="4395" spans="3:24" x14ac:dyDescent="0.2">
      <c r="C4395" s="87"/>
      <c r="D4395" s="84"/>
      <c r="E4395" s="1" t="s">
        <v>32</v>
      </c>
      <c r="F4395" s="2"/>
      <c r="G4395" s="60">
        <v>8</v>
      </c>
      <c r="H4395" s="72" t="str">
        <f t="shared" si="73"/>
        <v>*</v>
      </c>
      <c r="I4395" s="11">
        <v>25</v>
      </c>
      <c r="J4395" s="7">
        <v>0</v>
      </c>
      <c r="K4395" s="7">
        <v>0</v>
      </c>
      <c r="L4395" s="7">
        <v>0</v>
      </c>
      <c r="M4395" s="3">
        <v>12.5</v>
      </c>
      <c r="N4395" s="7">
        <v>0</v>
      </c>
      <c r="O4395" s="3">
        <v>12.5</v>
      </c>
      <c r="P4395" s="3">
        <v>25</v>
      </c>
      <c r="Q4395" s="7">
        <v>0</v>
      </c>
      <c r="R4395" s="3">
        <v>12.5</v>
      </c>
      <c r="S4395" s="3">
        <v>12.5</v>
      </c>
      <c r="T4395" s="3">
        <v>12.5</v>
      </c>
      <c r="U4395" s="3">
        <v>37.5</v>
      </c>
      <c r="V4395" s="7">
        <v>0</v>
      </c>
      <c r="W4395" s="3">
        <v>50</v>
      </c>
      <c r="X4395" s="14">
        <v>0</v>
      </c>
    </row>
    <row r="4396" spans="3:24" ht="24" x14ac:dyDescent="0.2">
      <c r="C4396" s="88" t="s">
        <v>90</v>
      </c>
      <c r="D4396" s="83" t="s">
        <v>17</v>
      </c>
      <c r="E4396" s="6" t="s">
        <v>91</v>
      </c>
      <c r="F4396" s="5"/>
      <c r="G4396" s="59">
        <v>608</v>
      </c>
      <c r="H4396" s="71" t="str">
        <f t="shared" si="73"/>
        <v xml:space="preserve"> </v>
      </c>
      <c r="I4396" s="12">
        <v>20.065789473683999</v>
      </c>
      <c r="J4396" s="4">
        <v>14.309210526316001</v>
      </c>
      <c r="K4396" s="4">
        <v>4.7697368421049999</v>
      </c>
      <c r="L4396" s="4">
        <v>6.0855263157890001</v>
      </c>
      <c r="M4396" s="4">
        <v>4.7697368421049999</v>
      </c>
      <c r="N4396" s="4">
        <v>3.6184210526320002</v>
      </c>
      <c r="O4396" s="4">
        <v>12.828947368421</v>
      </c>
      <c r="P4396" s="4">
        <v>6.7434210526319998</v>
      </c>
      <c r="Q4396" s="4">
        <v>10.361842105262999</v>
      </c>
      <c r="R4396" s="4">
        <v>4.4407894736840001</v>
      </c>
      <c r="S4396" s="4">
        <v>10.032894736842</v>
      </c>
      <c r="T4396" s="4">
        <v>16.611842105263001</v>
      </c>
      <c r="U4396" s="4">
        <v>30.098684210525999</v>
      </c>
      <c r="V4396" s="4">
        <v>3.4539473684209998</v>
      </c>
      <c r="W4396" s="4">
        <v>39.802631578947</v>
      </c>
      <c r="X4396" s="13">
        <v>2.7960526315790002</v>
      </c>
    </row>
    <row r="4397" spans="3:24" ht="24" x14ac:dyDescent="0.2">
      <c r="C4397" s="87"/>
      <c r="D4397" s="84"/>
      <c r="E4397" s="1" t="s">
        <v>92</v>
      </c>
      <c r="F4397" s="2"/>
      <c r="G4397" s="60">
        <v>1036</v>
      </c>
      <c r="H4397" s="72" t="str">
        <f t="shared" si="73"/>
        <v xml:space="preserve"> </v>
      </c>
      <c r="I4397" s="11">
        <v>17.277992277991999</v>
      </c>
      <c r="J4397" s="3">
        <v>16.988416988417001</v>
      </c>
      <c r="K4397" s="3">
        <v>4.3436293436289999</v>
      </c>
      <c r="L4397" s="3">
        <v>3.3783783783780001</v>
      </c>
      <c r="M4397" s="3">
        <v>1.447876447876</v>
      </c>
      <c r="N4397" s="3">
        <v>2.8957528957530001</v>
      </c>
      <c r="O4397" s="3">
        <v>17.471042471042001</v>
      </c>
      <c r="P4397" s="3">
        <v>4.7297297297299998</v>
      </c>
      <c r="Q4397" s="3">
        <v>7.1428571428570002</v>
      </c>
      <c r="R4397" s="3">
        <v>4.1505791505790004</v>
      </c>
      <c r="S4397" s="3">
        <v>7.2393822393820004</v>
      </c>
      <c r="T4397" s="3">
        <v>18.436293436292999</v>
      </c>
      <c r="U4397" s="3">
        <v>26.061776061776001</v>
      </c>
      <c r="V4397" s="3">
        <v>3.7644787644790001</v>
      </c>
      <c r="W4397" s="3">
        <v>39.864864864864998</v>
      </c>
      <c r="X4397" s="8">
        <v>4.2471042471039997</v>
      </c>
    </row>
    <row r="4398" spans="3:24" ht="24" x14ac:dyDescent="0.2">
      <c r="C4398" s="87"/>
      <c r="D4398" s="84"/>
      <c r="E4398" s="1" t="s">
        <v>93</v>
      </c>
      <c r="F4398" s="2"/>
      <c r="G4398" s="60">
        <v>567</v>
      </c>
      <c r="H4398" s="72" t="str">
        <f t="shared" si="73"/>
        <v xml:space="preserve"> </v>
      </c>
      <c r="I4398" s="11">
        <v>14.109347442681001</v>
      </c>
      <c r="J4398" s="3">
        <v>15.343915343915</v>
      </c>
      <c r="K4398" s="3">
        <v>5.1146384479720002</v>
      </c>
      <c r="L4398" s="3">
        <v>1.9400352733690001</v>
      </c>
      <c r="M4398" s="3">
        <v>0.70546737213400001</v>
      </c>
      <c r="N4398" s="3">
        <v>4.2328042328039999</v>
      </c>
      <c r="O4398" s="3">
        <v>20.987654320988</v>
      </c>
      <c r="P4398" s="3">
        <v>2.4691358024690002</v>
      </c>
      <c r="Q4398" s="3">
        <v>5.6437389770720001</v>
      </c>
      <c r="R4398" s="3">
        <v>3.7037037037039999</v>
      </c>
      <c r="S4398" s="3">
        <v>6.5255731922400004</v>
      </c>
      <c r="T4398" s="3">
        <v>16.402116402116</v>
      </c>
      <c r="U4398" s="3">
        <v>23.809523809523998</v>
      </c>
      <c r="V4398" s="3">
        <v>4.2328042328039999</v>
      </c>
      <c r="W4398" s="3">
        <v>41.622574955908</v>
      </c>
      <c r="X4398" s="8">
        <v>5.1146384479720002</v>
      </c>
    </row>
    <row r="4399" spans="3:24" x14ac:dyDescent="0.2">
      <c r="C4399" s="87"/>
      <c r="D4399" s="84"/>
      <c r="E4399" s="1" t="s">
        <v>94</v>
      </c>
      <c r="F4399" s="2"/>
      <c r="G4399" s="60">
        <v>224</v>
      </c>
      <c r="H4399" s="72" t="str">
        <f t="shared" si="73"/>
        <v xml:space="preserve"> </v>
      </c>
      <c r="I4399" s="11">
        <v>13.392857142857</v>
      </c>
      <c r="J4399" s="3">
        <v>10.714285714286</v>
      </c>
      <c r="K4399" s="3">
        <v>4.9107142857139996</v>
      </c>
      <c r="L4399" s="3">
        <v>0.89285714285700002</v>
      </c>
      <c r="M4399" s="3">
        <v>1.339285714286</v>
      </c>
      <c r="N4399" s="3">
        <v>3.125</v>
      </c>
      <c r="O4399" s="3">
        <v>20.089285714286</v>
      </c>
      <c r="P4399" s="3">
        <v>7.1428571428570002</v>
      </c>
      <c r="Q4399" s="3">
        <v>7.5892857142860004</v>
      </c>
      <c r="R4399" s="3">
        <v>5.3571428571429998</v>
      </c>
      <c r="S4399" s="3">
        <v>5.3571428571429998</v>
      </c>
      <c r="T4399" s="3">
        <v>14.285714285714</v>
      </c>
      <c r="U4399" s="3">
        <v>20.089285714286</v>
      </c>
      <c r="V4399" s="3">
        <v>5.3571428571429998</v>
      </c>
      <c r="W4399" s="3">
        <v>44.642857142856997</v>
      </c>
      <c r="X4399" s="8">
        <v>5.8035714285709998</v>
      </c>
    </row>
    <row r="4400" spans="3:24" x14ac:dyDescent="0.2">
      <c r="C4400" s="88" t="s">
        <v>95</v>
      </c>
      <c r="D4400" s="83" t="s">
        <v>17</v>
      </c>
      <c r="E4400" s="6" t="s">
        <v>96</v>
      </c>
      <c r="F4400" s="5"/>
      <c r="G4400" s="59">
        <v>308</v>
      </c>
      <c r="H4400" s="71" t="str">
        <f t="shared" si="73"/>
        <v xml:space="preserve"> </v>
      </c>
      <c r="I4400" s="12">
        <v>14.61038961039</v>
      </c>
      <c r="J4400" s="4">
        <v>11.038961038961</v>
      </c>
      <c r="K4400" s="4">
        <v>3.2467532467529998</v>
      </c>
      <c r="L4400" s="4">
        <v>1.298701298701</v>
      </c>
      <c r="M4400" s="4">
        <v>0.974025974026</v>
      </c>
      <c r="N4400" s="4">
        <v>3.5714285714290002</v>
      </c>
      <c r="O4400" s="4">
        <v>15.584415584416</v>
      </c>
      <c r="P4400" s="4">
        <v>5.5194805194810002</v>
      </c>
      <c r="Q4400" s="4">
        <v>6.4935064935059996</v>
      </c>
      <c r="R4400" s="4">
        <v>6.4935064935059996</v>
      </c>
      <c r="S4400" s="4">
        <v>6.8181818181820004</v>
      </c>
      <c r="T4400" s="4">
        <v>15.909090909091001</v>
      </c>
      <c r="U4400" s="4">
        <v>23.376623376623002</v>
      </c>
      <c r="V4400" s="4">
        <v>3.5714285714290002</v>
      </c>
      <c r="W4400" s="4">
        <v>47.077922077921997</v>
      </c>
      <c r="X4400" s="13">
        <v>4.2207792207789998</v>
      </c>
    </row>
    <row r="4401" spans="2:28" x14ac:dyDescent="0.2">
      <c r="C4401" s="89"/>
      <c r="D4401" s="84"/>
      <c r="E4401" s="1" t="s">
        <v>97</v>
      </c>
      <c r="F4401" s="2"/>
      <c r="G4401" s="60">
        <v>728</v>
      </c>
      <c r="H4401" s="72" t="str">
        <f t="shared" si="73"/>
        <v xml:space="preserve"> </v>
      </c>
      <c r="I4401" s="11">
        <v>18.543956043956001</v>
      </c>
      <c r="J4401" s="3">
        <v>17.445054945054999</v>
      </c>
      <c r="K4401" s="3">
        <v>5.2197802197799996</v>
      </c>
      <c r="L4401" s="3">
        <v>5.7692307692310001</v>
      </c>
      <c r="M4401" s="3">
        <v>2.884615384615</v>
      </c>
      <c r="N4401" s="3">
        <v>2.7472527472529999</v>
      </c>
      <c r="O4401" s="3">
        <v>16.346153846153999</v>
      </c>
      <c r="P4401" s="3">
        <v>4.2582417582419998</v>
      </c>
      <c r="Q4401" s="3">
        <v>7.0054945054950002</v>
      </c>
      <c r="R4401" s="3">
        <v>4.6703296703300001</v>
      </c>
      <c r="S4401" s="3">
        <v>8.1043956043960002</v>
      </c>
      <c r="T4401" s="3">
        <v>17.857142857143</v>
      </c>
      <c r="U4401" s="3">
        <v>27.335164835164999</v>
      </c>
      <c r="V4401" s="3">
        <v>3.8461538461539999</v>
      </c>
      <c r="W4401" s="3">
        <v>40.796703296703001</v>
      </c>
      <c r="X4401" s="8">
        <v>3.8461538461539999</v>
      </c>
    </row>
    <row r="4402" spans="2:28" ht="24" x14ac:dyDescent="0.2">
      <c r="C4402" s="89"/>
      <c r="D4402" s="84"/>
      <c r="E4402" s="1" t="s">
        <v>98</v>
      </c>
      <c r="F4402" s="2"/>
      <c r="G4402" s="60">
        <v>474</v>
      </c>
      <c r="H4402" s="72" t="str">
        <f t="shared" si="73"/>
        <v xml:space="preserve"> </v>
      </c>
      <c r="I4402" s="11">
        <v>16.033755274261999</v>
      </c>
      <c r="J4402" s="3">
        <v>14.978902953585999</v>
      </c>
      <c r="K4402" s="3">
        <v>4.2194092827</v>
      </c>
      <c r="L4402" s="3">
        <v>2.3206751054849999</v>
      </c>
      <c r="M4402" s="3">
        <v>1.054852320675</v>
      </c>
      <c r="N4402" s="3">
        <v>3.3755274261600001</v>
      </c>
      <c r="O4402" s="3">
        <v>20.253164556961998</v>
      </c>
      <c r="P4402" s="3">
        <v>4.6413502109699998</v>
      </c>
      <c r="Q4402" s="3">
        <v>9.493670886076</v>
      </c>
      <c r="R4402" s="3">
        <v>2.5316455696200002</v>
      </c>
      <c r="S4402" s="3">
        <v>7.1729957805910001</v>
      </c>
      <c r="T4402" s="3">
        <v>17.721518987342002</v>
      </c>
      <c r="U4402" s="3">
        <v>23.839662447256998</v>
      </c>
      <c r="V4402" s="3">
        <v>3.7974683544299999</v>
      </c>
      <c r="W4402" s="3">
        <v>40.295358649789002</v>
      </c>
      <c r="X4402" s="8">
        <v>4.2194092827</v>
      </c>
    </row>
    <row r="4403" spans="2:28" x14ac:dyDescent="0.2">
      <c r="C4403" s="89"/>
      <c r="D4403" s="84"/>
      <c r="E4403" s="1" t="s">
        <v>99</v>
      </c>
      <c r="F4403" s="2"/>
      <c r="G4403" s="60">
        <v>402</v>
      </c>
      <c r="H4403" s="72" t="str">
        <f t="shared" si="73"/>
        <v xml:space="preserve"> </v>
      </c>
      <c r="I4403" s="11">
        <v>17.164179104477999</v>
      </c>
      <c r="J4403" s="3">
        <v>15.174129353233999</v>
      </c>
      <c r="K4403" s="3">
        <v>5.7213930348259998</v>
      </c>
      <c r="L4403" s="3">
        <v>4.9751243781090002</v>
      </c>
      <c r="M4403" s="3">
        <v>4.7263681592040001</v>
      </c>
      <c r="N4403" s="3">
        <v>3.4825870646769999</v>
      </c>
      <c r="O4403" s="3">
        <v>16.666666666666998</v>
      </c>
      <c r="P4403" s="3">
        <v>5.7213930348259998</v>
      </c>
      <c r="Q4403" s="3">
        <v>10.447761194030001</v>
      </c>
      <c r="R4403" s="3">
        <v>5.2238805970150004</v>
      </c>
      <c r="S4403" s="3">
        <v>7.7114427860700001</v>
      </c>
      <c r="T4403" s="3">
        <v>13.930348258705999</v>
      </c>
      <c r="U4403" s="3">
        <v>28.358208955224001</v>
      </c>
      <c r="V4403" s="3">
        <v>3.4825870646769999</v>
      </c>
      <c r="W4403" s="3">
        <v>40.049751243781003</v>
      </c>
      <c r="X4403" s="8">
        <v>3.9800995024880002</v>
      </c>
    </row>
    <row r="4404" spans="2:28" x14ac:dyDescent="0.2">
      <c r="C4404" s="89"/>
      <c r="D4404" s="84"/>
      <c r="E4404" s="1" t="s">
        <v>100</v>
      </c>
      <c r="F4404" s="2"/>
      <c r="G4404" s="60">
        <v>231</v>
      </c>
      <c r="H4404" s="72" t="str">
        <f t="shared" si="73"/>
        <v xml:space="preserve"> </v>
      </c>
      <c r="I4404" s="11">
        <v>14.718614718614999</v>
      </c>
      <c r="J4404" s="3">
        <v>12.554112554113001</v>
      </c>
      <c r="K4404" s="3">
        <v>5.1948051948050002</v>
      </c>
      <c r="L4404" s="3">
        <v>0.43290043290000002</v>
      </c>
      <c r="M4404" s="3">
        <v>0.43290043290000002</v>
      </c>
      <c r="N4404" s="3">
        <v>3.0303030303030001</v>
      </c>
      <c r="O4404" s="3">
        <v>21.212121212121001</v>
      </c>
      <c r="P4404" s="3">
        <v>3.463203463203</v>
      </c>
      <c r="Q4404" s="3">
        <v>5.6277056277059998</v>
      </c>
      <c r="R4404" s="3">
        <v>2.1645021645020002</v>
      </c>
      <c r="S4404" s="3">
        <v>7.792207792208</v>
      </c>
      <c r="T4404" s="3">
        <v>21.645021645021998</v>
      </c>
      <c r="U4404" s="3">
        <v>25.541125541126</v>
      </c>
      <c r="V4404" s="3">
        <v>3.463203463203</v>
      </c>
      <c r="W4404" s="3">
        <v>35.064935064935</v>
      </c>
      <c r="X4404" s="8">
        <v>5.6277056277059998</v>
      </c>
    </row>
    <row r="4405" spans="2:28" x14ac:dyDescent="0.2">
      <c r="C4405" s="90"/>
      <c r="D4405" s="85"/>
      <c r="E4405" s="29" t="s">
        <v>101</v>
      </c>
      <c r="F4405" s="28"/>
      <c r="G4405" s="61">
        <v>292</v>
      </c>
      <c r="H4405" s="73" t="str">
        <f t="shared" si="73"/>
        <v xml:space="preserve"> </v>
      </c>
      <c r="I4405" s="35">
        <v>17.808219178081998</v>
      </c>
      <c r="J4405" s="16">
        <v>17.808219178081998</v>
      </c>
      <c r="K4405" s="16">
        <v>3.7671232876710001</v>
      </c>
      <c r="L4405" s="16">
        <v>2.397260273973</v>
      </c>
      <c r="M4405" s="16">
        <v>0.68493150684899995</v>
      </c>
      <c r="N4405" s="16">
        <v>5.1369863013700003</v>
      </c>
      <c r="O4405" s="16">
        <v>15.068493150685001</v>
      </c>
      <c r="P4405" s="16">
        <v>6.506849315068</v>
      </c>
      <c r="Q4405" s="16">
        <v>5.1369863013700003</v>
      </c>
      <c r="R4405" s="16">
        <v>3.7671232876710001</v>
      </c>
      <c r="S4405" s="16">
        <v>7.5342465753420003</v>
      </c>
      <c r="T4405" s="16">
        <v>16.438356164384</v>
      </c>
      <c r="U4405" s="16">
        <v>26.027397260274</v>
      </c>
      <c r="V4405" s="16">
        <v>5.8219178082190002</v>
      </c>
      <c r="W4405" s="16">
        <v>39.726027397259998</v>
      </c>
      <c r="X4405" s="36">
        <v>4.4520547945209996</v>
      </c>
    </row>
    <row r="4406" spans="2:28" x14ac:dyDescent="0.2">
      <c r="G4406" s="62"/>
      <c r="H4406" s="74"/>
    </row>
    <row r="4407" spans="2:28" x14ac:dyDescent="0.2">
      <c r="B4407" s="25" t="str">
        <f xml:space="preserve"> HYPERLINK("#'目次'!B44", "[38]")</f>
        <v>[38]</v>
      </c>
      <c r="C4407" s="17" t="s">
        <v>339</v>
      </c>
      <c r="G4407" s="62"/>
      <c r="H4407" s="74"/>
    </row>
    <row r="4408" spans="2:28" x14ac:dyDescent="0.2">
      <c r="G4408" s="62"/>
      <c r="H4408" s="74"/>
    </row>
    <row r="4409" spans="2:28" x14ac:dyDescent="0.2">
      <c r="G4409" s="62"/>
      <c r="H4409" s="74"/>
    </row>
    <row r="4410" spans="2:28" x14ac:dyDescent="0.2">
      <c r="C4410" s="17" t="s">
        <v>12</v>
      </c>
      <c r="G4410" s="62"/>
      <c r="H4410" s="74"/>
    </row>
    <row r="4411" spans="2:28" ht="60" x14ac:dyDescent="0.2">
      <c r="C4411" s="91"/>
      <c r="D4411" s="92"/>
      <c r="E4411" s="92"/>
      <c r="F4411" s="92"/>
      <c r="G4411" s="56" t="s">
        <v>13</v>
      </c>
      <c r="H4411" s="68"/>
      <c r="I4411" s="22" t="s">
        <v>340</v>
      </c>
      <c r="J4411" s="10" t="s">
        <v>341</v>
      </c>
      <c r="K4411" s="10" t="s">
        <v>342</v>
      </c>
      <c r="L4411" s="10" t="s">
        <v>343</v>
      </c>
      <c r="M4411" s="10" t="s">
        <v>344</v>
      </c>
      <c r="N4411" s="10" t="s">
        <v>345</v>
      </c>
      <c r="O4411" s="10" t="s">
        <v>346</v>
      </c>
      <c r="P4411" s="10" t="s">
        <v>347</v>
      </c>
      <c r="Q4411" s="10" t="s">
        <v>348</v>
      </c>
      <c r="R4411" s="10" t="s">
        <v>349</v>
      </c>
      <c r="S4411" s="10" t="s">
        <v>350</v>
      </c>
      <c r="T4411" s="10" t="s">
        <v>269</v>
      </c>
      <c r="U4411" s="10" t="s">
        <v>351</v>
      </c>
      <c r="V4411" s="10" t="s">
        <v>352</v>
      </c>
      <c r="W4411" s="10" t="s">
        <v>353</v>
      </c>
      <c r="X4411" s="10" t="s">
        <v>354</v>
      </c>
      <c r="Y4411" s="10" t="s">
        <v>355</v>
      </c>
      <c r="Z4411" s="10" t="s">
        <v>46</v>
      </c>
      <c r="AA4411" s="10" t="s">
        <v>271</v>
      </c>
      <c r="AB4411" s="23" t="s">
        <v>32</v>
      </c>
    </row>
    <row r="4412" spans="2:28" x14ac:dyDescent="0.2">
      <c r="C4412" s="93"/>
      <c r="D4412" s="94"/>
      <c r="E4412" s="94"/>
      <c r="F4412" s="94"/>
      <c r="G4412" s="57"/>
      <c r="H4412" s="69"/>
      <c r="I4412" s="26"/>
      <c r="J4412" s="9"/>
      <c r="K4412" s="9"/>
      <c r="L4412" s="9"/>
      <c r="M4412" s="9"/>
      <c r="N4412" s="9"/>
      <c r="O4412" s="9"/>
      <c r="P4412" s="9"/>
      <c r="Q4412" s="9"/>
      <c r="R4412" s="9"/>
      <c r="S4412" s="9"/>
      <c r="T4412" s="9"/>
      <c r="U4412" s="9"/>
      <c r="V4412" s="9"/>
      <c r="W4412" s="9"/>
      <c r="X4412" s="9"/>
      <c r="Y4412" s="9"/>
      <c r="Z4412" s="9"/>
      <c r="AA4412" s="9"/>
      <c r="AB4412" s="24"/>
    </row>
    <row r="4413" spans="2:28" x14ac:dyDescent="0.2">
      <c r="C4413" s="31"/>
      <c r="D4413" s="33"/>
      <c r="E4413" s="32" t="s">
        <v>13</v>
      </c>
      <c r="F4413" s="30"/>
      <c r="G4413" s="58">
        <v>2435</v>
      </c>
      <c r="H4413" s="70" t="str">
        <f t="shared" ref="H4413:H4476" si="74">IF(G4413&lt;49,"*"," ")</f>
        <v xml:space="preserve"> </v>
      </c>
      <c r="I4413" s="15">
        <v>29.733059548255</v>
      </c>
      <c r="J4413" s="15">
        <v>5.0924024640659997</v>
      </c>
      <c r="K4413" s="15">
        <v>3.3264887063659998</v>
      </c>
      <c r="L4413" s="15">
        <v>8.6242299794659996</v>
      </c>
      <c r="M4413" s="15">
        <v>5.6673511293630003</v>
      </c>
      <c r="N4413" s="15">
        <v>13.552361396304001</v>
      </c>
      <c r="O4413" s="15">
        <v>10.965092402464</v>
      </c>
      <c r="P4413" s="15">
        <v>5.0924024640659997</v>
      </c>
      <c r="Q4413" s="15">
        <v>20.780287474333001</v>
      </c>
      <c r="R4413" s="15">
        <v>10.800821355236</v>
      </c>
      <c r="S4413" s="15">
        <v>6.8583162217659996</v>
      </c>
      <c r="T4413" s="15">
        <v>4.2710472279260001</v>
      </c>
      <c r="U4413" s="15">
        <v>27.145790554415001</v>
      </c>
      <c r="V4413" s="15">
        <v>22.874743326489</v>
      </c>
      <c r="W4413" s="15">
        <v>11.006160164271</v>
      </c>
      <c r="X4413" s="15">
        <v>8.7063655030800007</v>
      </c>
      <c r="Y4413" s="15">
        <v>9.897330595483</v>
      </c>
      <c r="Z4413" s="15">
        <v>0.65708418891200004</v>
      </c>
      <c r="AA4413" s="15">
        <v>28.090349075974999</v>
      </c>
      <c r="AB4413" s="34">
        <v>4.1889117043119999</v>
      </c>
    </row>
    <row r="4414" spans="2:28" x14ac:dyDescent="0.2">
      <c r="C4414" s="86" t="s">
        <v>16</v>
      </c>
      <c r="D4414" s="83" t="s">
        <v>17</v>
      </c>
      <c r="E4414" s="6" t="s">
        <v>14</v>
      </c>
      <c r="F4414" s="5"/>
      <c r="G4414" s="59">
        <v>1188</v>
      </c>
      <c r="H4414" s="71" t="str">
        <f t="shared" si="74"/>
        <v xml:space="preserve"> </v>
      </c>
      <c r="I4414" s="12">
        <v>30.387205387205</v>
      </c>
      <c r="J4414" s="4">
        <v>4.3771043771039997</v>
      </c>
      <c r="K4414" s="4">
        <v>2.9461279461280001</v>
      </c>
      <c r="L4414" s="4">
        <v>7.6599326599330002</v>
      </c>
      <c r="M4414" s="4">
        <v>4.7979797979800001</v>
      </c>
      <c r="N4414" s="4">
        <v>12.962962962962999</v>
      </c>
      <c r="O4414" s="4">
        <v>10.942760942761</v>
      </c>
      <c r="P4414" s="4">
        <v>5.6397306397309999</v>
      </c>
      <c r="Q4414" s="4">
        <v>23.905723905723999</v>
      </c>
      <c r="R4414" s="4">
        <v>9.7643097643099992</v>
      </c>
      <c r="S4414" s="4">
        <v>7.4074074074069998</v>
      </c>
      <c r="T4414" s="4">
        <v>4.8821548821549996</v>
      </c>
      <c r="U4414" s="4">
        <v>29.629629629629999</v>
      </c>
      <c r="V4414" s="4">
        <v>25.168350168349999</v>
      </c>
      <c r="W4414" s="4">
        <v>9.5959595959600001</v>
      </c>
      <c r="X4414" s="4">
        <v>10.690235690235999</v>
      </c>
      <c r="Y4414" s="4">
        <v>10.016835016835</v>
      </c>
      <c r="Z4414" s="4">
        <v>0.75757575757600004</v>
      </c>
      <c r="AA4414" s="4">
        <v>29.545454545455001</v>
      </c>
      <c r="AB4414" s="13">
        <v>3.282828282828</v>
      </c>
    </row>
    <row r="4415" spans="2:28" x14ac:dyDescent="0.2">
      <c r="C4415" s="87"/>
      <c r="D4415" s="84"/>
      <c r="E4415" s="1" t="s">
        <v>15</v>
      </c>
      <c r="F4415" s="2"/>
      <c r="G4415" s="60">
        <v>1247</v>
      </c>
      <c r="H4415" s="72" t="str">
        <f t="shared" si="74"/>
        <v xml:space="preserve"> </v>
      </c>
      <c r="I4415" s="11">
        <v>29.109863672814999</v>
      </c>
      <c r="J4415" s="3">
        <v>5.7738572574180003</v>
      </c>
      <c r="K4415" s="3">
        <v>3.688853247795</v>
      </c>
      <c r="L4415" s="3">
        <v>9.5429029671209999</v>
      </c>
      <c r="M4415" s="3">
        <v>6.4955894145949999</v>
      </c>
      <c r="N4415" s="3">
        <v>14.11387329591</v>
      </c>
      <c r="O4415" s="3">
        <v>10.986367281475999</v>
      </c>
      <c r="P4415" s="3">
        <v>4.5709703287889996</v>
      </c>
      <c r="Q4415" s="3">
        <v>17.802726543704999</v>
      </c>
      <c r="R4415" s="3">
        <v>11.788291900560999</v>
      </c>
      <c r="S4415" s="3">
        <v>6.3352044907779996</v>
      </c>
      <c r="T4415" s="3">
        <v>3.688853247795</v>
      </c>
      <c r="U4415" s="3">
        <v>24.779470729751001</v>
      </c>
      <c r="V4415" s="3">
        <v>20.689655172414</v>
      </c>
      <c r="W4415" s="3">
        <v>12.349639133921</v>
      </c>
      <c r="X4415" s="3">
        <v>6.8163592622289997</v>
      </c>
      <c r="Y4415" s="3">
        <v>9.7834803528470005</v>
      </c>
      <c r="Z4415" s="3">
        <v>0.56134723336000003</v>
      </c>
      <c r="AA4415" s="3">
        <v>26.704089815557001</v>
      </c>
      <c r="AB4415" s="8">
        <v>5.0521251002409997</v>
      </c>
    </row>
    <row r="4416" spans="2:28" x14ac:dyDescent="0.2">
      <c r="C4416" s="88" t="s">
        <v>18</v>
      </c>
      <c r="D4416" s="88" t="s">
        <v>19</v>
      </c>
      <c r="E4416" s="6" t="s">
        <v>20</v>
      </c>
      <c r="F4416" s="5"/>
      <c r="G4416" s="59">
        <v>386</v>
      </c>
      <c r="H4416" s="71" t="str">
        <f t="shared" si="74"/>
        <v xml:space="preserve"> </v>
      </c>
      <c r="I4416" s="12">
        <v>27.461139896372998</v>
      </c>
      <c r="J4416" s="4">
        <v>2.3316062176169998</v>
      </c>
      <c r="K4416" s="4">
        <v>2.0725388601039998</v>
      </c>
      <c r="L4416" s="4">
        <v>8.8082901554399999</v>
      </c>
      <c r="M4416" s="4">
        <v>5.4404145077720001</v>
      </c>
      <c r="N4416" s="4">
        <v>12.694300518135</v>
      </c>
      <c r="O4416" s="4">
        <v>10.103626943005001</v>
      </c>
      <c r="P4416" s="4">
        <v>9.8445595854920001</v>
      </c>
      <c r="Q4416" s="4">
        <v>27.720207253885999</v>
      </c>
      <c r="R4416" s="4">
        <v>10.621761658031</v>
      </c>
      <c r="S4416" s="4">
        <v>5.4404145077720001</v>
      </c>
      <c r="T4416" s="4">
        <v>5.1813471502589996</v>
      </c>
      <c r="U4416" s="4">
        <v>36.010362694301001</v>
      </c>
      <c r="V4416" s="4">
        <v>27.202072538860001</v>
      </c>
      <c r="W4416" s="4">
        <v>9.3264248704660009</v>
      </c>
      <c r="X4416" s="4">
        <v>13.989637305699</v>
      </c>
      <c r="Y4416" s="4">
        <v>9.5854922279789996</v>
      </c>
      <c r="Z4416" s="4">
        <v>0.51813471502599995</v>
      </c>
      <c r="AA4416" s="4">
        <v>26.943005181347001</v>
      </c>
      <c r="AB4416" s="13">
        <v>0.77720207253899998</v>
      </c>
    </row>
    <row r="4417" spans="3:28" x14ac:dyDescent="0.2">
      <c r="C4417" s="87"/>
      <c r="D4417" s="89"/>
      <c r="E4417" s="1" t="s">
        <v>21</v>
      </c>
      <c r="F4417" s="2"/>
      <c r="G4417" s="60">
        <v>484</v>
      </c>
      <c r="H4417" s="72" t="str">
        <f t="shared" si="74"/>
        <v xml:space="preserve"> </v>
      </c>
      <c r="I4417" s="11">
        <v>29.752066115702</v>
      </c>
      <c r="J4417" s="3">
        <v>3.512396694215</v>
      </c>
      <c r="K4417" s="3">
        <v>2.2727272727269998</v>
      </c>
      <c r="L4417" s="3">
        <v>7.4380165289260001</v>
      </c>
      <c r="M4417" s="3">
        <v>4.3388429752070001</v>
      </c>
      <c r="N4417" s="3">
        <v>13.636363636364001</v>
      </c>
      <c r="O4417" s="3">
        <v>12.396694214876</v>
      </c>
      <c r="P4417" s="3">
        <v>5.1652892561980002</v>
      </c>
      <c r="Q4417" s="3">
        <v>25.206611570248</v>
      </c>
      <c r="R4417" s="3">
        <v>13.016528925619999</v>
      </c>
      <c r="S4417" s="3">
        <v>7.851239669421</v>
      </c>
      <c r="T4417" s="3">
        <v>6.1983471074379999</v>
      </c>
      <c r="U4417" s="3">
        <v>26.033057851239999</v>
      </c>
      <c r="V4417" s="3">
        <v>21.487603305785001</v>
      </c>
      <c r="W4417" s="3">
        <v>8.0578512396690005</v>
      </c>
      <c r="X4417" s="3">
        <v>9.7107438016530008</v>
      </c>
      <c r="Y4417" s="3">
        <v>9.9173553719009995</v>
      </c>
      <c r="Z4417" s="3">
        <v>0.41322314049600001</v>
      </c>
      <c r="AA4417" s="3">
        <v>30.991735537189999</v>
      </c>
      <c r="AB4417" s="8">
        <v>3.512396694215</v>
      </c>
    </row>
    <row r="4418" spans="3:28" x14ac:dyDescent="0.2">
      <c r="C4418" s="87"/>
      <c r="D4418" s="89"/>
      <c r="E4418" s="1" t="s">
        <v>22</v>
      </c>
      <c r="F4418" s="2"/>
      <c r="G4418" s="60">
        <v>626</v>
      </c>
      <c r="H4418" s="72" t="str">
        <f t="shared" si="74"/>
        <v xml:space="preserve"> </v>
      </c>
      <c r="I4418" s="11">
        <v>31.629392971245998</v>
      </c>
      <c r="J4418" s="3">
        <v>4.472843450479</v>
      </c>
      <c r="K4418" s="3">
        <v>2.5559105431310001</v>
      </c>
      <c r="L4418" s="3">
        <v>7.6677316293929998</v>
      </c>
      <c r="M4418" s="3">
        <v>5.7507987220450003</v>
      </c>
      <c r="N4418" s="3">
        <v>14.217252396166</v>
      </c>
      <c r="O4418" s="3">
        <v>13.738019169329</v>
      </c>
      <c r="P4418" s="3">
        <v>4.9520766773159997</v>
      </c>
      <c r="Q4418" s="3">
        <v>22.683706070288</v>
      </c>
      <c r="R4418" s="3">
        <v>12.140575079872001</v>
      </c>
      <c r="S4418" s="3">
        <v>7.8274760383390003</v>
      </c>
      <c r="T4418" s="3">
        <v>4.472843450479</v>
      </c>
      <c r="U4418" s="3">
        <v>25.399361022364001</v>
      </c>
      <c r="V4418" s="3">
        <v>22.044728434505</v>
      </c>
      <c r="W4418" s="3">
        <v>9.1054313099040005</v>
      </c>
      <c r="X4418" s="3">
        <v>7.6677316293929998</v>
      </c>
      <c r="Y4418" s="3">
        <v>10.063897763578</v>
      </c>
      <c r="Z4418" s="3">
        <v>0.63897763578300004</v>
      </c>
      <c r="AA4418" s="3">
        <v>29.233226837061</v>
      </c>
      <c r="AB4418" s="8">
        <v>4.153354632588</v>
      </c>
    </row>
    <row r="4419" spans="3:28" x14ac:dyDescent="0.2">
      <c r="C4419" s="87"/>
      <c r="D4419" s="89"/>
      <c r="E4419" s="1" t="s">
        <v>23</v>
      </c>
      <c r="F4419" s="2"/>
      <c r="G4419" s="60">
        <v>400</v>
      </c>
      <c r="H4419" s="72" t="str">
        <f t="shared" si="74"/>
        <v xml:space="preserve"> </v>
      </c>
      <c r="I4419" s="11">
        <v>29</v>
      </c>
      <c r="J4419" s="3">
        <v>4.5</v>
      </c>
      <c r="K4419" s="3">
        <v>3.25</v>
      </c>
      <c r="L4419" s="3">
        <v>9.5</v>
      </c>
      <c r="M4419" s="3">
        <v>6.5</v>
      </c>
      <c r="N4419" s="3">
        <v>14.25</v>
      </c>
      <c r="O4419" s="3">
        <v>11.75</v>
      </c>
      <c r="P4419" s="3">
        <v>2.5</v>
      </c>
      <c r="Q4419" s="3">
        <v>18.5</v>
      </c>
      <c r="R4419" s="3">
        <v>11.75</v>
      </c>
      <c r="S4419" s="3">
        <v>6</v>
      </c>
      <c r="T4419" s="3">
        <v>3.25</v>
      </c>
      <c r="U4419" s="3">
        <v>29</v>
      </c>
      <c r="V4419" s="3">
        <v>24.75</v>
      </c>
      <c r="W4419" s="3">
        <v>12.5</v>
      </c>
      <c r="X4419" s="3">
        <v>8.5</v>
      </c>
      <c r="Y4419" s="3">
        <v>9.5</v>
      </c>
      <c r="Z4419" s="3">
        <v>0.75</v>
      </c>
      <c r="AA4419" s="3">
        <v>24.5</v>
      </c>
      <c r="AB4419" s="8">
        <v>5.5</v>
      </c>
    </row>
    <row r="4420" spans="3:28" x14ac:dyDescent="0.2">
      <c r="C4420" s="87"/>
      <c r="D4420" s="89"/>
      <c r="E4420" s="1" t="s">
        <v>24</v>
      </c>
      <c r="F4420" s="2"/>
      <c r="G4420" s="60">
        <v>539</v>
      </c>
      <c r="H4420" s="72" t="str">
        <f t="shared" si="74"/>
        <v xml:space="preserve"> </v>
      </c>
      <c r="I4420" s="11">
        <v>29.684601113172999</v>
      </c>
      <c r="J4420" s="3">
        <v>9.6474953617810009</v>
      </c>
      <c r="K4420" s="3">
        <v>6.1224489795919999</v>
      </c>
      <c r="L4420" s="3">
        <v>10.018552875696001</v>
      </c>
      <c r="M4420" s="3">
        <v>6.3079777365489997</v>
      </c>
      <c r="N4420" s="3">
        <v>12.801484230055999</v>
      </c>
      <c r="O4420" s="3">
        <v>6.4935064935059996</v>
      </c>
      <c r="P4420" s="3">
        <v>3.7105751391470001</v>
      </c>
      <c r="Q4420" s="3">
        <v>11.317254174397</v>
      </c>
      <c r="R4420" s="3">
        <v>6.6790352504639996</v>
      </c>
      <c r="S4420" s="3">
        <v>6.4935064935059996</v>
      </c>
      <c r="T4420" s="3">
        <v>2.4118738404450002</v>
      </c>
      <c r="U4420" s="3">
        <v>22.448979591836999</v>
      </c>
      <c r="V4420" s="3">
        <v>20.593692022262999</v>
      </c>
      <c r="W4420" s="3">
        <v>15.95547309833</v>
      </c>
      <c r="X4420" s="3">
        <v>5.3803339517630002</v>
      </c>
      <c r="Y4420" s="3">
        <v>10.204081632653001</v>
      </c>
      <c r="Z4420" s="3">
        <v>0.92764378478700005</v>
      </c>
      <c r="AA4420" s="3">
        <v>27.643784786642001</v>
      </c>
      <c r="AB4420" s="8">
        <v>6.3079777365489997</v>
      </c>
    </row>
    <row r="4421" spans="3:28" x14ac:dyDescent="0.2">
      <c r="C4421" s="87"/>
      <c r="D4421" s="89"/>
      <c r="E4421" s="1" t="s">
        <v>25</v>
      </c>
      <c r="F4421" s="2"/>
      <c r="G4421" s="60">
        <v>2049</v>
      </c>
      <c r="H4421" s="72" t="str">
        <f t="shared" si="74"/>
        <v xml:space="preserve"> </v>
      </c>
      <c r="I4421" s="11">
        <v>30.161054172766999</v>
      </c>
      <c r="J4421" s="3">
        <v>5.6124938994629998</v>
      </c>
      <c r="K4421" s="3">
        <v>3.5627135187899999</v>
      </c>
      <c r="L4421" s="3">
        <v>8.5895558809180006</v>
      </c>
      <c r="M4421" s="3">
        <v>5.7101024890190004</v>
      </c>
      <c r="N4421" s="3">
        <v>13.714006832600999</v>
      </c>
      <c r="O4421" s="3">
        <v>11.12737920937</v>
      </c>
      <c r="P4421" s="3">
        <v>4.1971693509029997</v>
      </c>
      <c r="Q4421" s="3">
        <v>19.472913616397999</v>
      </c>
      <c r="R4421" s="3">
        <v>10.834553440703001</v>
      </c>
      <c r="S4421" s="3">
        <v>7.1254270375789996</v>
      </c>
      <c r="T4421" s="3">
        <v>4.099560761347</v>
      </c>
      <c r="U4421" s="3">
        <v>25.475841874084999</v>
      </c>
      <c r="V4421" s="3">
        <v>22.059541239628999</v>
      </c>
      <c r="W4421" s="3">
        <v>11.322596388481999</v>
      </c>
      <c r="X4421" s="3">
        <v>7.7110785749149997</v>
      </c>
      <c r="Y4421" s="3">
        <v>9.9560761347</v>
      </c>
      <c r="Z4421" s="3">
        <v>0.68326012689100002</v>
      </c>
      <c r="AA4421" s="3">
        <v>28.306490971205001</v>
      </c>
      <c r="AB4421" s="8">
        <v>4.8316251830160004</v>
      </c>
    </row>
    <row r="4422" spans="3:28" x14ac:dyDescent="0.2">
      <c r="C4422" s="87"/>
      <c r="D4422" s="89"/>
      <c r="E4422" s="1" t="s">
        <v>26</v>
      </c>
      <c r="F4422" s="2"/>
      <c r="G4422" s="60">
        <v>939</v>
      </c>
      <c r="H4422" s="72" t="str">
        <f t="shared" si="74"/>
        <v xml:space="preserve"> </v>
      </c>
      <c r="I4422" s="11">
        <v>29.392971246005999</v>
      </c>
      <c r="J4422" s="3">
        <v>7.454739084132</v>
      </c>
      <c r="K4422" s="3">
        <v>4.8988285410010004</v>
      </c>
      <c r="L4422" s="3">
        <v>9.7976570820020008</v>
      </c>
      <c r="M4422" s="3">
        <v>6.3897763578270004</v>
      </c>
      <c r="N4422" s="3">
        <v>13.418530351437999</v>
      </c>
      <c r="O4422" s="3">
        <v>8.7326943556979995</v>
      </c>
      <c r="P4422" s="3">
        <v>3.1948881789139998</v>
      </c>
      <c r="Q4422" s="3">
        <v>14.376996805112</v>
      </c>
      <c r="R4422" s="3">
        <v>8.8391906283279997</v>
      </c>
      <c r="S4422" s="3">
        <v>6.2832800851970001</v>
      </c>
      <c r="T4422" s="3">
        <v>2.7689030883919998</v>
      </c>
      <c r="U4422" s="3">
        <v>25.239616613418999</v>
      </c>
      <c r="V4422" s="3">
        <v>22.364217252395999</v>
      </c>
      <c r="W4422" s="3">
        <v>14.483493077742001</v>
      </c>
      <c r="X4422" s="3">
        <v>6.7092651757189996</v>
      </c>
      <c r="Y4422" s="3">
        <v>9.9041533546329994</v>
      </c>
      <c r="Z4422" s="3">
        <v>0.85197018104400002</v>
      </c>
      <c r="AA4422" s="3">
        <v>26.304579339722999</v>
      </c>
      <c r="AB4422" s="8">
        <v>5.9637912673060001</v>
      </c>
    </row>
    <row r="4423" spans="3:28" x14ac:dyDescent="0.2">
      <c r="C4423" s="87"/>
      <c r="D4423" s="88" t="s">
        <v>14</v>
      </c>
      <c r="E4423" s="6" t="s">
        <v>20</v>
      </c>
      <c r="F4423" s="5"/>
      <c r="G4423" s="59">
        <v>204</v>
      </c>
      <c r="H4423" s="71" t="str">
        <f t="shared" si="74"/>
        <v xml:space="preserve"> </v>
      </c>
      <c r="I4423" s="12">
        <v>26.470588235293999</v>
      </c>
      <c r="J4423" s="4">
        <v>2.9411764705880001</v>
      </c>
      <c r="K4423" s="4">
        <v>1.9607843137250001</v>
      </c>
      <c r="L4423" s="4">
        <v>7.8431372549020004</v>
      </c>
      <c r="M4423" s="4">
        <v>4.4117647058819998</v>
      </c>
      <c r="N4423" s="4">
        <v>12.254901960784</v>
      </c>
      <c r="O4423" s="4">
        <v>9.8039215686270005</v>
      </c>
      <c r="P4423" s="4">
        <v>7.8431372549020004</v>
      </c>
      <c r="Q4423" s="4">
        <v>29.411764705882</v>
      </c>
      <c r="R4423" s="4">
        <v>10.294117647059</v>
      </c>
      <c r="S4423" s="4">
        <v>5.3921568627449998</v>
      </c>
      <c r="T4423" s="4">
        <v>5.3921568627449998</v>
      </c>
      <c r="U4423" s="4">
        <v>38.235294117647001</v>
      </c>
      <c r="V4423" s="4">
        <v>28.921568627450998</v>
      </c>
      <c r="W4423" s="4">
        <v>8.8235294117649996</v>
      </c>
      <c r="X4423" s="4">
        <v>15.196078431373</v>
      </c>
      <c r="Y4423" s="4">
        <v>10.78431372549</v>
      </c>
      <c r="Z4423" s="4">
        <v>0.49019607843099999</v>
      </c>
      <c r="AA4423" s="4">
        <v>28.431372549020001</v>
      </c>
      <c r="AB4423" s="13">
        <v>0.98039215686299996</v>
      </c>
    </row>
    <row r="4424" spans="3:28" x14ac:dyDescent="0.2">
      <c r="C4424" s="87"/>
      <c r="D4424" s="89"/>
      <c r="E4424" s="1" t="s">
        <v>21</v>
      </c>
      <c r="F4424" s="2"/>
      <c r="G4424" s="60">
        <v>254</v>
      </c>
      <c r="H4424" s="72" t="str">
        <f t="shared" si="74"/>
        <v xml:space="preserve"> </v>
      </c>
      <c r="I4424" s="11">
        <v>29.527559055118001</v>
      </c>
      <c r="J4424" s="3">
        <v>3.1496062992130001</v>
      </c>
      <c r="K4424" s="3">
        <v>1.968503937008</v>
      </c>
      <c r="L4424" s="3">
        <v>7.4803149606300003</v>
      </c>
      <c r="M4424" s="3">
        <v>5.1181102362199997</v>
      </c>
      <c r="N4424" s="3">
        <v>13.385826771653999</v>
      </c>
      <c r="O4424" s="3">
        <v>12.59842519685</v>
      </c>
      <c r="P4424" s="3">
        <v>6.299212598425</v>
      </c>
      <c r="Q4424" s="3">
        <v>25.984251968504001</v>
      </c>
      <c r="R4424" s="3">
        <v>10.236220472441</v>
      </c>
      <c r="S4424" s="3">
        <v>8.6614173228349998</v>
      </c>
      <c r="T4424" s="3">
        <v>5.1181102362199997</v>
      </c>
      <c r="U4424" s="3">
        <v>26.771653543307</v>
      </c>
      <c r="V4424" s="3">
        <v>21.259842519685002</v>
      </c>
      <c r="W4424" s="3">
        <v>7.4803149606300003</v>
      </c>
      <c r="X4424" s="3">
        <v>12.992125984252</v>
      </c>
      <c r="Y4424" s="3">
        <v>9.8425196850390009</v>
      </c>
      <c r="Z4424" s="3">
        <v>0.39370078740199999</v>
      </c>
      <c r="AA4424" s="3">
        <v>35.826771653542998</v>
      </c>
      <c r="AB4424" s="8">
        <v>2.3622047244090001</v>
      </c>
    </row>
    <row r="4425" spans="3:28" x14ac:dyDescent="0.2">
      <c r="C4425" s="87"/>
      <c r="D4425" s="89"/>
      <c r="E4425" s="1" t="s">
        <v>22</v>
      </c>
      <c r="F4425" s="2"/>
      <c r="G4425" s="60">
        <v>311</v>
      </c>
      <c r="H4425" s="72" t="str">
        <f t="shared" si="74"/>
        <v xml:space="preserve"> </v>
      </c>
      <c r="I4425" s="11">
        <v>30.868167202572</v>
      </c>
      <c r="J4425" s="3">
        <v>3.858520900322</v>
      </c>
      <c r="K4425" s="3">
        <v>1.6077170418010001</v>
      </c>
      <c r="L4425" s="3">
        <v>5.1446945337620003</v>
      </c>
      <c r="M4425" s="3">
        <v>4.1800643086819997</v>
      </c>
      <c r="N4425" s="3">
        <v>13.183279742765</v>
      </c>
      <c r="O4425" s="3">
        <v>12.218649517685</v>
      </c>
      <c r="P4425" s="3">
        <v>6.4308681672030001</v>
      </c>
      <c r="Q4425" s="3">
        <v>26.366559485530999</v>
      </c>
      <c r="R4425" s="3">
        <v>9.0032154340839998</v>
      </c>
      <c r="S4425" s="3">
        <v>7.0739549839229996</v>
      </c>
      <c r="T4425" s="3">
        <v>5.1446945337620003</v>
      </c>
      <c r="U4425" s="3">
        <v>29.903536977491999</v>
      </c>
      <c r="V4425" s="3">
        <v>22.508038585209</v>
      </c>
      <c r="W4425" s="3">
        <v>9.0032154340839998</v>
      </c>
      <c r="X4425" s="3">
        <v>8.6816720257229996</v>
      </c>
      <c r="Y4425" s="3">
        <v>11.254019292604999</v>
      </c>
      <c r="Z4425" s="3">
        <v>0.96463022507999996</v>
      </c>
      <c r="AA4425" s="3">
        <v>30.225080385851999</v>
      </c>
      <c r="AB4425" s="8">
        <v>2.5723472668810001</v>
      </c>
    </row>
    <row r="4426" spans="3:28" x14ac:dyDescent="0.2">
      <c r="C4426" s="87"/>
      <c r="D4426" s="89"/>
      <c r="E4426" s="1" t="s">
        <v>23</v>
      </c>
      <c r="F4426" s="2"/>
      <c r="G4426" s="60">
        <v>202</v>
      </c>
      <c r="H4426" s="72" t="str">
        <f t="shared" si="74"/>
        <v xml:space="preserve"> </v>
      </c>
      <c r="I4426" s="11">
        <v>33.168316831683001</v>
      </c>
      <c r="J4426" s="3">
        <v>4.4554455445540002</v>
      </c>
      <c r="K4426" s="3">
        <v>3.9603960396039999</v>
      </c>
      <c r="L4426" s="3">
        <v>8.9108910891090005</v>
      </c>
      <c r="M4426" s="3">
        <v>7.4257425742569998</v>
      </c>
      <c r="N4426" s="3">
        <v>12.871287128713</v>
      </c>
      <c r="O4426" s="3">
        <v>11.386138613861</v>
      </c>
      <c r="P4426" s="3">
        <v>3.4653465346529999</v>
      </c>
      <c r="Q4426" s="3">
        <v>19.801980198020001</v>
      </c>
      <c r="R4426" s="3">
        <v>10.39603960396</v>
      </c>
      <c r="S4426" s="3">
        <v>7.4257425742569998</v>
      </c>
      <c r="T4426" s="3">
        <v>3.9603960396039999</v>
      </c>
      <c r="U4426" s="3">
        <v>29.207920792079001</v>
      </c>
      <c r="V4426" s="3">
        <v>29.702970297029999</v>
      </c>
      <c r="W4426" s="3">
        <v>11.881188118812</v>
      </c>
      <c r="X4426" s="3">
        <v>10.39603960396</v>
      </c>
      <c r="Y4426" s="3">
        <v>8.4158415841580005</v>
      </c>
      <c r="Z4426" s="3">
        <v>0.99009900990099997</v>
      </c>
      <c r="AA4426" s="3">
        <v>24.257425742574</v>
      </c>
      <c r="AB4426" s="8">
        <v>3.4653465346529999</v>
      </c>
    </row>
    <row r="4427" spans="3:28" x14ac:dyDescent="0.2">
      <c r="C4427" s="87"/>
      <c r="D4427" s="89"/>
      <c r="E4427" s="1" t="s">
        <v>24</v>
      </c>
      <c r="F4427" s="2"/>
      <c r="G4427" s="60">
        <v>217</v>
      </c>
      <c r="H4427" s="72" t="str">
        <f t="shared" si="74"/>
        <v xml:space="preserve"> </v>
      </c>
      <c r="I4427" s="11">
        <v>31.797235023041001</v>
      </c>
      <c r="J4427" s="3">
        <v>7.8341013824879999</v>
      </c>
      <c r="K4427" s="3">
        <v>5.9907834101380004</v>
      </c>
      <c r="L4427" s="3">
        <v>10.138248847926</v>
      </c>
      <c r="M4427" s="3">
        <v>3.2258064516129998</v>
      </c>
      <c r="N4427" s="3">
        <v>12.903225806451999</v>
      </c>
      <c r="O4427" s="3">
        <v>7.8341013824879999</v>
      </c>
      <c r="P4427" s="3">
        <v>3.6866359446999999</v>
      </c>
      <c r="Q4427" s="3">
        <v>16.589861751152</v>
      </c>
      <c r="R4427" s="3">
        <v>9.2165898617510003</v>
      </c>
      <c r="S4427" s="3">
        <v>8.2949308755760001</v>
      </c>
      <c r="T4427" s="3">
        <v>4.6082949308760002</v>
      </c>
      <c r="U4427" s="3">
        <v>24.884792626728</v>
      </c>
      <c r="V4427" s="3">
        <v>25.806451612903</v>
      </c>
      <c r="W4427" s="3">
        <v>11.520737327189</v>
      </c>
      <c r="X4427" s="3">
        <v>6.9124423963129997</v>
      </c>
      <c r="Y4427" s="3">
        <v>9.2165898617510003</v>
      </c>
      <c r="Z4427" s="3">
        <v>0.92165898617499997</v>
      </c>
      <c r="AA4427" s="3">
        <v>27.188940092166</v>
      </c>
      <c r="AB4427" s="8">
        <v>7.3732718894009999</v>
      </c>
    </row>
    <row r="4428" spans="3:28" x14ac:dyDescent="0.2">
      <c r="C4428" s="87"/>
      <c r="D4428" s="89"/>
      <c r="E4428" s="1" t="s">
        <v>25</v>
      </c>
      <c r="F4428" s="2"/>
      <c r="G4428" s="60">
        <v>984</v>
      </c>
      <c r="H4428" s="72" t="str">
        <f t="shared" si="74"/>
        <v xml:space="preserve"> </v>
      </c>
      <c r="I4428" s="11">
        <v>31.19918699187</v>
      </c>
      <c r="J4428" s="3">
        <v>4.6747967479670001</v>
      </c>
      <c r="K4428" s="3">
        <v>3.1504065040649998</v>
      </c>
      <c r="L4428" s="3">
        <v>7.6219512195119998</v>
      </c>
      <c r="M4428" s="3">
        <v>4.8780487804880002</v>
      </c>
      <c r="N4428" s="3">
        <v>13.109756097561</v>
      </c>
      <c r="O4428" s="3">
        <v>11.178861788618001</v>
      </c>
      <c r="P4428" s="3">
        <v>5.1829268292680002</v>
      </c>
      <c r="Q4428" s="3">
        <v>22.764227642276001</v>
      </c>
      <c r="R4428" s="3">
        <v>9.6544715447149994</v>
      </c>
      <c r="S4428" s="3">
        <v>7.8252032520329999</v>
      </c>
      <c r="T4428" s="3">
        <v>4.7764227642280002</v>
      </c>
      <c r="U4428" s="3">
        <v>27.845528455284999</v>
      </c>
      <c r="V4428" s="3">
        <v>24.390243902439</v>
      </c>
      <c r="W4428" s="3">
        <v>9.7560975609760003</v>
      </c>
      <c r="X4428" s="3">
        <v>9.7560975609760003</v>
      </c>
      <c r="Y4428" s="3">
        <v>9.8577235772359995</v>
      </c>
      <c r="Z4428" s="3">
        <v>0.81300813008100004</v>
      </c>
      <c r="AA4428" s="3">
        <v>29.776422764227998</v>
      </c>
      <c r="AB4428" s="8">
        <v>3.7601626016259999</v>
      </c>
    </row>
    <row r="4429" spans="3:28" x14ac:dyDescent="0.2">
      <c r="C4429" s="87"/>
      <c r="D4429" s="89"/>
      <c r="E4429" s="1" t="s">
        <v>26</v>
      </c>
      <c r="F4429" s="2"/>
      <c r="G4429" s="60">
        <v>419</v>
      </c>
      <c r="H4429" s="72" t="str">
        <f t="shared" si="74"/>
        <v xml:space="preserve"> </v>
      </c>
      <c r="I4429" s="11">
        <v>32.458233890214998</v>
      </c>
      <c r="J4429" s="3">
        <v>6.2052505966589999</v>
      </c>
      <c r="K4429" s="3">
        <v>5.0119331742239996</v>
      </c>
      <c r="L4429" s="3">
        <v>9.546539379475</v>
      </c>
      <c r="M4429" s="3">
        <v>5.2505966587110002</v>
      </c>
      <c r="N4429" s="3">
        <v>12.887828162290999</v>
      </c>
      <c r="O4429" s="3">
        <v>9.546539379475</v>
      </c>
      <c r="P4429" s="3">
        <v>3.5799522673030002</v>
      </c>
      <c r="Q4429" s="3">
        <v>18.138424821002001</v>
      </c>
      <c r="R4429" s="3">
        <v>9.7852028639620006</v>
      </c>
      <c r="S4429" s="3">
        <v>7.8758949880670004</v>
      </c>
      <c r="T4429" s="3">
        <v>4.2959427207639997</v>
      </c>
      <c r="U4429" s="3">
        <v>26.968973747016999</v>
      </c>
      <c r="V4429" s="3">
        <v>27.684964200477001</v>
      </c>
      <c r="W4429" s="3">
        <v>11.694510739857</v>
      </c>
      <c r="X4429" s="3">
        <v>8.5918854415269994</v>
      </c>
      <c r="Y4429" s="3">
        <v>8.830548926014</v>
      </c>
      <c r="Z4429" s="3">
        <v>0.95465393794700004</v>
      </c>
      <c r="AA4429" s="3">
        <v>25.775656324581998</v>
      </c>
      <c r="AB4429" s="8">
        <v>5.4892601431979999</v>
      </c>
    </row>
    <row r="4430" spans="3:28" x14ac:dyDescent="0.2">
      <c r="C4430" s="87"/>
      <c r="D4430" s="88" t="s">
        <v>15</v>
      </c>
      <c r="E4430" s="6" t="s">
        <v>20</v>
      </c>
      <c r="F4430" s="5"/>
      <c r="G4430" s="59">
        <v>182</v>
      </c>
      <c r="H4430" s="71" t="str">
        <f t="shared" si="74"/>
        <v xml:space="preserve"> </v>
      </c>
      <c r="I4430" s="12">
        <v>28.571428571428999</v>
      </c>
      <c r="J4430" s="4">
        <v>1.648351648352</v>
      </c>
      <c r="K4430" s="4">
        <v>2.1978021978019999</v>
      </c>
      <c r="L4430" s="4">
        <v>9.8901098901100006</v>
      </c>
      <c r="M4430" s="4">
        <v>6.5934065934069999</v>
      </c>
      <c r="N4430" s="4">
        <v>13.186813186813</v>
      </c>
      <c r="O4430" s="4">
        <v>10.439560439559999</v>
      </c>
      <c r="P4430" s="4">
        <v>12.087912087912001</v>
      </c>
      <c r="Q4430" s="4">
        <v>25.824175824175999</v>
      </c>
      <c r="R4430" s="4">
        <v>10.989010989011</v>
      </c>
      <c r="S4430" s="4">
        <v>5.4945054945049998</v>
      </c>
      <c r="T4430" s="4">
        <v>4.9450549450550003</v>
      </c>
      <c r="U4430" s="4">
        <v>33.516483516484001</v>
      </c>
      <c r="V4430" s="4">
        <v>25.274725274725</v>
      </c>
      <c r="W4430" s="4">
        <v>9.8901098901100006</v>
      </c>
      <c r="X4430" s="4">
        <v>12.637362637362999</v>
      </c>
      <c r="Y4430" s="4">
        <v>8.2417582417579993</v>
      </c>
      <c r="Z4430" s="4">
        <v>0.54945054945100003</v>
      </c>
      <c r="AA4430" s="4">
        <v>25.274725274725</v>
      </c>
      <c r="AB4430" s="13">
        <v>0.54945054945100003</v>
      </c>
    </row>
    <row r="4431" spans="3:28" x14ac:dyDescent="0.2">
      <c r="C4431" s="87"/>
      <c r="D4431" s="89"/>
      <c r="E4431" s="1" t="s">
        <v>21</v>
      </c>
      <c r="F4431" s="2"/>
      <c r="G4431" s="60">
        <v>230</v>
      </c>
      <c r="H4431" s="72" t="str">
        <f t="shared" si="74"/>
        <v xml:space="preserve"> </v>
      </c>
      <c r="I4431" s="11">
        <v>30</v>
      </c>
      <c r="J4431" s="3">
        <v>3.9130434782610002</v>
      </c>
      <c r="K4431" s="3">
        <v>2.6086956521740001</v>
      </c>
      <c r="L4431" s="3">
        <v>7.3913043478259999</v>
      </c>
      <c r="M4431" s="3">
        <v>3.4782608695650001</v>
      </c>
      <c r="N4431" s="3">
        <v>13.913043478261001</v>
      </c>
      <c r="O4431" s="3">
        <v>12.173913043478001</v>
      </c>
      <c r="P4431" s="3">
        <v>3.9130434782610002</v>
      </c>
      <c r="Q4431" s="3">
        <v>24.347826086956999</v>
      </c>
      <c r="R4431" s="3">
        <v>16.086956521739001</v>
      </c>
      <c r="S4431" s="3">
        <v>6.9565217391300003</v>
      </c>
      <c r="T4431" s="3">
        <v>7.3913043478259999</v>
      </c>
      <c r="U4431" s="3">
        <v>25.217391304347998</v>
      </c>
      <c r="V4431" s="3">
        <v>21.739130434783</v>
      </c>
      <c r="W4431" s="3">
        <v>8.6956521739130004</v>
      </c>
      <c r="X4431" s="3">
        <v>6.0869565217390003</v>
      </c>
      <c r="Y4431" s="3">
        <v>10</v>
      </c>
      <c r="Z4431" s="3">
        <v>0.43478260869599999</v>
      </c>
      <c r="AA4431" s="3">
        <v>25.652173913043001</v>
      </c>
      <c r="AB4431" s="8">
        <v>4.7826086956519998</v>
      </c>
    </row>
    <row r="4432" spans="3:28" x14ac:dyDescent="0.2">
      <c r="C4432" s="87"/>
      <c r="D4432" s="89"/>
      <c r="E4432" s="1" t="s">
        <v>22</v>
      </c>
      <c r="F4432" s="2"/>
      <c r="G4432" s="60">
        <v>315</v>
      </c>
      <c r="H4432" s="72" t="str">
        <f t="shared" si="74"/>
        <v xml:space="preserve"> </v>
      </c>
      <c r="I4432" s="11">
        <v>32.380952380952003</v>
      </c>
      <c r="J4432" s="3">
        <v>5.079365079365</v>
      </c>
      <c r="K4432" s="3">
        <v>3.492063492063</v>
      </c>
      <c r="L4432" s="3">
        <v>10.15873015873</v>
      </c>
      <c r="M4432" s="3">
        <v>7.3015873015870003</v>
      </c>
      <c r="N4432" s="3">
        <v>15.238095238094999</v>
      </c>
      <c r="O4432" s="3">
        <v>15.238095238094999</v>
      </c>
      <c r="P4432" s="3">
        <v>3.492063492063</v>
      </c>
      <c r="Q4432" s="3">
        <v>19.047619047619001</v>
      </c>
      <c r="R4432" s="3">
        <v>15.238095238094999</v>
      </c>
      <c r="S4432" s="3">
        <v>8.5714285714289993</v>
      </c>
      <c r="T4432" s="3">
        <v>3.8095238095239998</v>
      </c>
      <c r="U4432" s="3">
        <v>20.952380952380999</v>
      </c>
      <c r="V4432" s="3">
        <v>21.587301587302001</v>
      </c>
      <c r="W4432" s="3">
        <v>9.2063492063489996</v>
      </c>
      <c r="X4432" s="3">
        <v>6.666666666667</v>
      </c>
      <c r="Y4432" s="3">
        <v>8.8888888888889994</v>
      </c>
      <c r="Z4432" s="3">
        <v>0.31746031745999997</v>
      </c>
      <c r="AA4432" s="3">
        <v>28.253968253968001</v>
      </c>
      <c r="AB4432" s="8">
        <v>5.7142857142860004</v>
      </c>
    </row>
    <row r="4433" spans="3:28" x14ac:dyDescent="0.2">
      <c r="C4433" s="87"/>
      <c r="D4433" s="89"/>
      <c r="E4433" s="1" t="s">
        <v>23</v>
      </c>
      <c r="F4433" s="2"/>
      <c r="G4433" s="60">
        <v>198</v>
      </c>
      <c r="H4433" s="72" t="str">
        <f t="shared" si="74"/>
        <v xml:space="preserve"> </v>
      </c>
      <c r="I4433" s="11">
        <v>24.747474747475</v>
      </c>
      <c r="J4433" s="3">
        <v>4.5454545454549997</v>
      </c>
      <c r="K4433" s="3">
        <v>2.5252525252529998</v>
      </c>
      <c r="L4433" s="3">
        <v>10.101010101010001</v>
      </c>
      <c r="M4433" s="3">
        <v>5.5555555555560003</v>
      </c>
      <c r="N4433" s="3">
        <v>15.656565656566</v>
      </c>
      <c r="O4433" s="3">
        <v>12.121212121212</v>
      </c>
      <c r="P4433" s="3">
        <v>1.5151515151520001</v>
      </c>
      <c r="Q4433" s="3">
        <v>17.171717171716999</v>
      </c>
      <c r="R4433" s="3">
        <v>13.131313131313</v>
      </c>
      <c r="S4433" s="3">
        <v>4.5454545454549997</v>
      </c>
      <c r="T4433" s="3">
        <v>2.5252525252529998</v>
      </c>
      <c r="U4433" s="3">
        <v>28.787878787878999</v>
      </c>
      <c r="V4433" s="3">
        <v>19.696969696970001</v>
      </c>
      <c r="W4433" s="3">
        <v>13.131313131313</v>
      </c>
      <c r="X4433" s="3">
        <v>6.5656565656570001</v>
      </c>
      <c r="Y4433" s="3">
        <v>10.606060606061</v>
      </c>
      <c r="Z4433" s="3">
        <v>0.50505050505100002</v>
      </c>
      <c r="AA4433" s="3">
        <v>24.747474747475</v>
      </c>
      <c r="AB4433" s="8">
        <v>7.5757575757579998</v>
      </c>
    </row>
    <row r="4434" spans="3:28" x14ac:dyDescent="0.2">
      <c r="C4434" s="87"/>
      <c r="D4434" s="89"/>
      <c r="E4434" s="1" t="s">
        <v>24</v>
      </c>
      <c r="F4434" s="2"/>
      <c r="G4434" s="60">
        <v>322</v>
      </c>
      <c r="H4434" s="72" t="str">
        <f t="shared" si="74"/>
        <v xml:space="preserve"> </v>
      </c>
      <c r="I4434" s="11">
        <v>28.260869565217</v>
      </c>
      <c r="J4434" s="3">
        <v>10.869565217390999</v>
      </c>
      <c r="K4434" s="3">
        <v>6.2111801242239997</v>
      </c>
      <c r="L4434" s="3">
        <v>9.9378881987579994</v>
      </c>
      <c r="M4434" s="3">
        <v>8.3850931677019993</v>
      </c>
      <c r="N4434" s="3">
        <v>12.732919254658</v>
      </c>
      <c r="O4434" s="3">
        <v>5.5900621118010001</v>
      </c>
      <c r="P4434" s="3">
        <v>3.7267080745340002</v>
      </c>
      <c r="Q4434" s="3">
        <v>7.7639751552799998</v>
      </c>
      <c r="R4434" s="3">
        <v>4.9689440993789997</v>
      </c>
      <c r="S4434" s="3">
        <v>5.2795031055899999</v>
      </c>
      <c r="T4434" s="3">
        <v>0.93167701863399999</v>
      </c>
      <c r="U4434" s="3">
        <v>20.807453416148999</v>
      </c>
      <c r="V4434" s="3">
        <v>17.080745341615</v>
      </c>
      <c r="W4434" s="3">
        <v>18.944099378882001</v>
      </c>
      <c r="X4434" s="3">
        <v>4.3478260869570002</v>
      </c>
      <c r="Y4434" s="3">
        <v>10.869565217390999</v>
      </c>
      <c r="Z4434" s="3">
        <v>0.93167701863399999</v>
      </c>
      <c r="AA4434" s="3">
        <v>27.950310559005999</v>
      </c>
      <c r="AB4434" s="8">
        <v>5.5900621118010001</v>
      </c>
    </row>
    <row r="4435" spans="3:28" x14ac:dyDescent="0.2">
      <c r="C4435" s="87"/>
      <c r="D4435" s="89"/>
      <c r="E4435" s="1" t="s">
        <v>25</v>
      </c>
      <c r="F4435" s="2"/>
      <c r="G4435" s="60">
        <v>1065</v>
      </c>
      <c r="H4435" s="72" t="str">
        <f t="shared" si="74"/>
        <v xml:space="preserve"> </v>
      </c>
      <c r="I4435" s="11">
        <v>29.201877934272002</v>
      </c>
      <c r="J4435" s="3">
        <v>6.4788732394370001</v>
      </c>
      <c r="K4435" s="3">
        <v>3.9436619718310002</v>
      </c>
      <c r="L4435" s="3">
        <v>9.4835680751170006</v>
      </c>
      <c r="M4435" s="3">
        <v>6.4788732394370001</v>
      </c>
      <c r="N4435" s="3">
        <v>14.272300469484</v>
      </c>
      <c r="O4435" s="3">
        <v>11.079812206572999</v>
      </c>
      <c r="P4435" s="3">
        <v>3.286384976526</v>
      </c>
      <c r="Q4435" s="3">
        <v>16.431924882629001</v>
      </c>
      <c r="R4435" s="3">
        <v>11.924882629108</v>
      </c>
      <c r="S4435" s="3">
        <v>6.4788732394370001</v>
      </c>
      <c r="T4435" s="3">
        <v>3.474178403756</v>
      </c>
      <c r="U4435" s="3">
        <v>23.286384976526001</v>
      </c>
      <c r="V4435" s="3">
        <v>19.906103286385001</v>
      </c>
      <c r="W4435" s="3">
        <v>12.769953051643</v>
      </c>
      <c r="X4435" s="3">
        <v>5.8215962441310003</v>
      </c>
      <c r="Y4435" s="3">
        <v>10.046948356808</v>
      </c>
      <c r="Z4435" s="3">
        <v>0.56338028168999998</v>
      </c>
      <c r="AA4435" s="3">
        <v>26.948356807511999</v>
      </c>
      <c r="AB4435" s="8">
        <v>5.8215962441310003</v>
      </c>
    </row>
    <row r="4436" spans="3:28" x14ac:dyDescent="0.2">
      <c r="C4436" s="87"/>
      <c r="D4436" s="89"/>
      <c r="E4436" s="1" t="s">
        <v>26</v>
      </c>
      <c r="F4436" s="2"/>
      <c r="G4436" s="60">
        <v>520</v>
      </c>
      <c r="H4436" s="72" t="str">
        <f t="shared" si="74"/>
        <v xml:space="preserve"> </v>
      </c>
      <c r="I4436" s="11">
        <v>26.923076923077002</v>
      </c>
      <c r="J4436" s="3">
        <v>8.4615384615379998</v>
      </c>
      <c r="K4436" s="3">
        <v>4.8076923076920002</v>
      </c>
      <c r="L4436" s="3">
        <v>10</v>
      </c>
      <c r="M4436" s="3">
        <v>7.3076923076920002</v>
      </c>
      <c r="N4436" s="3">
        <v>13.846153846153999</v>
      </c>
      <c r="O4436" s="3">
        <v>8.0769230769230003</v>
      </c>
      <c r="P4436" s="3">
        <v>2.884615384615</v>
      </c>
      <c r="Q4436" s="3">
        <v>11.346153846153999</v>
      </c>
      <c r="R4436" s="3">
        <v>8.0769230769230003</v>
      </c>
      <c r="S4436" s="3">
        <v>5</v>
      </c>
      <c r="T4436" s="3">
        <v>1.538461538462</v>
      </c>
      <c r="U4436" s="3">
        <v>23.846153846153999</v>
      </c>
      <c r="V4436" s="3">
        <v>18.076923076922998</v>
      </c>
      <c r="W4436" s="3">
        <v>16.730769230768999</v>
      </c>
      <c r="X4436" s="3">
        <v>5.1923076923079998</v>
      </c>
      <c r="Y4436" s="3">
        <v>10.769230769230999</v>
      </c>
      <c r="Z4436" s="3">
        <v>0.76923076923099998</v>
      </c>
      <c r="AA4436" s="3">
        <v>26.730769230768999</v>
      </c>
      <c r="AB4436" s="8">
        <v>6.3461538461540004</v>
      </c>
    </row>
    <row r="4437" spans="3:28" x14ac:dyDescent="0.2">
      <c r="C4437" s="88" t="s">
        <v>27</v>
      </c>
      <c r="D4437" s="88" t="s">
        <v>19</v>
      </c>
      <c r="E4437" s="6" t="s">
        <v>28</v>
      </c>
      <c r="F4437" s="5"/>
      <c r="G4437" s="59">
        <v>147</v>
      </c>
      <c r="H4437" s="71" t="str">
        <f t="shared" si="74"/>
        <v xml:space="preserve"> </v>
      </c>
      <c r="I4437" s="12">
        <v>27.891156462584998</v>
      </c>
      <c r="J4437" s="4">
        <v>4.0816326530609999</v>
      </c>
      <c r="K4437" s="4">
        <v>3.4013605442179999</v>
      </c>
      <c r="L4437" s="4">
        <v>10.884353741497</v>
      </c>
      <c r="M4437" s="4">
        <v>9.5238095238099998</v>
      </c>
      <c r="N4437" s="4">
        <v>20.408163265306001</v>
      </c>
      <c r="O4437" s="4">
        <v>14.965986394558</v>
      </c>
      <c r="P4437" s="4">
        <v>13.605442176871</v>
      </c>
      <c r="Q4437" s="4">
        <v>17.687074829932001</v>
      </c>
      <c r="R4437" s="4">
        <v>10.884353741497</v>
      </c>
      <c r="S4437" s="4">
        <v>4.0816326530609999</v>
      </c>
      <c r="T4437" s="4">
        <v>4.7619047619049999</v>
      </c>
      <c r="U4437" s="4">
        <v>33.333333333333002</v>
      </c>
      <c r="V4437" s="4">
        <v>26.530612244897998</v>
      </c>
      <c r="W4437" s="4">
        <v>8.8435374149660007</v>
      </c>
      <c r="X4437" s="4">
        <v>11.564625850340001</v>
      </c>
      <c r="Y4437" s="4">
        <v>17.006802721088</v>
      </c>
      <c r="Z4437" s="4">
        <v>1.360544217687</v>
      </c>
      <c r="AA4437" s="4">
        <v>25.850340136054001</v>
      </c>
      <c r="AB4437" s="13">
        <v>6.1224489795919999</v>
      </c>
    </row>
    <row r="4438" spans="3:28" ht="24" x14ac:dyDescent="0.2">
      <c r="C4438" s="87"/>
      <c r="D4438" s="89"/>
      <c r="E4438" s="1" t="s">
        <v>29</v>
      </c>
      <c r="F4438" s="2"/>
      <c r="G4438" s="60">
        <v>1706</v>
      </c>
      <c r="H4438" s="72" t="str">
        <f t="shared" si="74"/>
        <v xml:space="preserve"> </v>
      </c>
      <c r="I4438" s="11">
        <v>30.949589683469998</v>
      </c>
      <c r="J4438" s="3">
        <v>5.2168815943729996</v>
      </c>
      <c r="K4438" s="3">
        <v>3.3997655334110002</v>
      </c>
      <c r="L4438" s="3">
        <v>8.7338804220400004</v>
      </c>
      <c r="M4438" s="3">
        <v>5.041031652989</v>
      </c>
      <c r="N4438" s="3">
        <v>12.485345838218</v>
      </c>
      <c r="O4438" s="3">
        <v>10.726846424385</v>
      </c>
      <c r="P4438" s="3">
        <v>4.8651817116059997</v>
      </c>
      <c r="Q4438" s="3">
        <v>22.801875732708002</v>
      </c>
      <c r="R4438" s="3">
        <v>11.781946072685001</v>
      </c>
      <c r="S4438" s="3">
        <v>7.3856975381009997</v>
      </c>
      <c r="T4438" s="3">
        <v>4.454865181712</v>
      </c>
      <c r="U4438" s="3">
        <v>27.080890973035999</v>
      </c>
      <c r="V4438" s="3">
        <v>24.325908558030001</v>
      </c>
      <c r="W4438" s="3">
        <v>10.492379835873001</v>
      </c>
      <c r="X4438" s="3">
        <v>9.6131301289569997</v>
      </c>
      <c r="Y4438" s="3">
        <v>9.1441969519339992</v>
      </c>
      <c r="Z4438" s="3">
        <v>0.52754982414999996</v>
      </c>
      <c r="AA4438" s="3">
        <v>28.722157092614001</v>
      </c>
      <c r="AB4438" s="8">
        <v>3.634232121923</v>
      </c>
    </row>
    <row r="4439" spans="3:28" ht="24" x14ac:dyDescent="0.2">
      <c r="C4439" s="87"/>
      <c r="D4439" s="89"/>
      <c r="E4439" s="1" t="s">
        <v>30</v>
      </c>
      <c r="F4439" s="2"/>
      <c r="G4439" s="60">
        <v>137</v>
      </c>
      <c r="H4439" s="72" t="str">
        <f t="shared" si="74"/>
        <v xml:space="preserve"> </v>
      </c>
      <c r="I4439" s="11">
        <v>19.708029197079998</v>
      </c>
      <c r="J4439" s="3">
        <v>2.9197080291969999</v>
      </c>
      <c r="K4439" s="3">
        <v>1.459854014599</v>
      </c>
      <c r="L4439" s="3">
        <v>6.5693430656930003</v>
      </c>
      <c r="M4439" s="3">
        <v>9.4890510948909998</v>
      </c>
      <c r="N4439" s="3">
        <v>15.328467153285001</v>
      </c>
      <c r="O4439" s="3">
        <v>15.328467153285001</v>
      </c>
      <c r="P4439" s="3">
        <v>5.1094890510950002</v>
      </c>
      <c r="Q4439" s="3">
        <v>16.788321167883002</v>
      </c>
      <c r="R4439" s="3">
        <v>10.21897810219</v>
      </c>
      <c r="S4439" s="3">
        <v>5.8394160583939998</v>
      </c>
      <c r="T4439" s="3">
        <v>3.649635036496</v>
      </c>
      <c r="U4439" s="3">
        <v>33.576642335766003</v>
      </c>
      <c r="V4439" s="3">
        <v>18.978102189781001</v>
      </c>
      <c r="W4439" s="3">
        <v>10.21897810219</v>
      </c>
      <c r="X4439" s="3">
        <v>5.1094890510950002</v>
      </c>
      <c r="Y4439" s="3">
        <v>11.678832116788</v>
      </c>
      <c r="Z4439" s="3">
        <v>0.72992700729899995</v>
      </c>
      <c r="AA4439" s="3">
        <v>29.197080291971002</v>
      </c>
      <c r="AB4439" s="8">
        <v>2.9197080291969999</v>
      </c>
    </row>
    <row r="4440" spans="3:28" ht="24" x14ac:dyDescent="0.2">
      <c r="C4440" s="87"/>
      <c r="D4440" s="89"/>
      <c r="E4440" s="1" t="s">
        <v>31</v>
      </c>
      <c r="F4440" s="2"/>
      <c r="G4440" s="60">
        <v>440</v>
      </c>
      <c r="H4440" s="72" t="str">
        <f t="shared" si="74"/>
        <v xml:space="preserve"> </v>
      </c>
      <c r="I4440" s="11">
        <v>28.636363636363999</v>
      </c>
      <c r="J4440" s="3">
        <v>5.6818181818179996</v>
      </c>
      <c r="K4440" s="3">
        <v>3.636363636364</v>
      </c>
      <c r="L4440" s="3">
        <v>7.9545454545450003</v>
      </c>
      <c r="M4440" s="3">
        <v>5.6818181818179996</v>
      </c>
      <c r="N4440" s="3">
        <v>15</v>
      </c>
      <c r="O4440" s="3">
        <v>9.3181818181819995</v>
      </c>
      <c r="P4440" s="3">
        <v>3.181818181818</v>
      </c>
      <c r="Q4440" s="3">
        <v>15</v>
      </c>
      <c r="R4440" s="3">
        <v>7.2727272727269998</v>
      </c>
      <c r="S4440" s="3">
        <v>6.136363636364</v>
      </c>
      <c r="T4440" s="3">
        <v>3.636363636364</v>
      </c>
      <c r="U4440" s="3">
        <v>22.954545454544999</v>
      </c>
      <c r="V4440" s="3">
        <v>17.272727272727</v>
      </c>
      <c r="W4440" s="3">
        <v>14.090909090908999</v>
      </c>
      <c r="X4440" s="3">
        <v>5</v>
      </c>
      <c r="Y4440" s="3">
        <v>10</v>
      </c>
      <c r="Z4440" s="3">
        <v>0.68181818181800002</v>
      </c>
      <c r="AA4440" s="3">
        <v>26.363636363636001</v>
      </c>
      <c r="AB4440" s="8">
        <v>5.9090909090909998</v>
      </c>
    </row>
    <row r="4441" spans="3:28" x14ac:dyDescent="0.2">
      <c r="C4441" s="87"/>
      <c r="D4441" s="89"/>
      <c r="E4441" s="1" t="s">
        <v>32</v>
      </c>
      <c r="F4441" s="2"/>
      <c r="G4441" s="60">
        <v>5</v>
      </c>
      <c r="H4441" s="72" t="str">
        <f t="shared" si="74"/>
        <v>*</v>
      </c>
      <c r="I4441" s="11">
        <v>40</v>
      </c>
      <c r="J4441" s="7">
        <v>0</v>
      </c>
      <c r="K4441" s="7">
        <v>0</v>
      </c>
      <c r="L4441" s="3">
        <v>20</v>
      </c>
      <c r="M4441" s="7">
        <v>0</v>
      </c>
      <c r="N4441" s="7">
        <v>0</v>
      </c>
      <c r="O4441" s="7">
        <v>0</v>
      </c>
      <c r="P4441" s="7">
        <v>0</v>
      </c>
      <c r="Q4441" s="3">
        <v>40</v>
      </c>
      <c r="R4441" s="7">
        <v>0</v>
      </c>
      <c r="S4441" s="7">
        <v>0</v>
      </c>
      <c r="T4441" s="7">
        <v>0</v>
      </c>
      <c r="U4441" s="3">
        <v>60</v>
      </c>
      <c r="V4441" s="3">
        <v>20</v>
      </c>
      <c r="W4441" s="7">
        <v>0</v>
      </c>
      <c r="X4441" s="3">
        <v>40</v>
      </c>
      <c r="Y4441" s="7">
        <v>0</v>
      </c>
      <c r="Z4441" s="3">
        <v>20</v>
      </c>
      <c r="AA4441" s="7">
        <v>0</v>
      </c>
      <c r="AB4441" s="8">
        <v>20</v>
      </c>
    </row>
    <row r="4442" spans="3:28" x14ac:dyDescent="0.2">
      <c r="C4442" s="87"/>
      <c r="D4442" s="88" t="s">
        <v>14</v>
      </c>
      <c r="E4442" s="6" t="s">
        <v>28</v>
      </c>
      <c r="F4442" s="5"/>
      <c r="G4442" s="59">
        <v>95</v>
      </c>
      <c r="H4442" s="71" t="str">
        <f t="shared" si="74"/>
        <v xml:space="preserve"> </v>
      </c>
      <c r="I4442" s="12">
        <v>29.473684210525999</v>
      </c>
      <c r="J4442" s="4">
        <v>4.2105263157890001</v>
      </c>
      <c r="K4442" s="4">
        <v>4.2105263157890001</v>
      </c>
      <c r="L4442" s="4">
        <v>11.578947368421</v>
      </c>
      <c r="M4442" s="4">
        <v>12.631578947368</v>
      </c>
      <c r="N4442" s="4">
        <v>23.157894736842</v>
      </c>
      <c r="O4442" s="4">
        <v>13.684210526316001</v>
      </c>
      <c r="P4442" s="4">
        <v>17.894736842105001</v>
      </c>
      <c r="Q4442" s="4">
        <v>18.947368421053</v>
      </c>
      <c r="R4442" s="4">
        <v>10.526315789473999</v>
      </c>
      <c r="S4442" s="4">
        <v>5.2631578947369997</v>
      </c>
      <c r="T4442" s="4">
        <v>5.2631578947369997</v>
      </c>
      <c r="U4442" s="4">
        <v>36.842105263157997</v>
      </c>
      <c r="V4442" s="4">
        <v>29.473684210525999</v>
      </c>
      <c r="W4442" s="4">
        <v>8.4210526315790002</v>
      </c>
      <c r="X4442" s="4">
        <v>12.631578947368</v>
      </c>
      <c r="Y4442" s="4">
        <v>20</v>
      </c>
      <c r="Z4442" s="4">
        <v>2.1052631578950001</v>
      </c>
      <c r="AA4442" s="4">
        <v>23.157894736842</v>
      </c>
      <c r="AB4442" s="13">
        <v>4.2105263157890001</v>
      </c>
    </row>
    <row r="4443" spans="3:28" ht="24" x14ac:dyDescent="0.2">
      <c r="C4443" s="87"/>
      <c r="D4443" s="89"/>
      <c r="E4443" s="1" t="s">
        <v>29</v>
      </c>
      <c r="F4443" s="2"/>
      <c r="G4443" s="60">
        <v>953</v>
      </c>
      <c r="H4443" s="72" t="str">
        <f t="shared" si="74"/>
        <v xml:space="preserve"> </v>
      </c>
      <c r="I4443" s="11">
        <v>31.479538300104998</v>
      </c>
      <c r="J4443" s="3">
        <v>4.4071353620149996</v>
      </c>
      <c r="K4443" s="3">
        <v>2.9380902413430001</v>
      </c>
      <c r="L4443" s="3">
        <v>7.7649527806930001</v>
      </c>
      <c r="M4443" s="3">
        <v>4.0923399790139996</v>
      </c>
      <c r="N4443" s="3">
        <v>11.437565582371001</v>
      </c>
      <c r="O4443" s="3">
        <v>10.807974816369001</v>
      </c>
      <c r="P4443" s="3">
        <v>4.8268625393490003</v>
      </c>
      <c r="Q4443" s="3">
        <v>25.393494228750999</v>
      </c>
      <c r="R4443" s="3">
        <v>9.8635886673660007</v>
      </c>
      <c r="S4443" s="3">
        <v>7.5550891920250001</v>
      </c>
      <c r="T4443" s="3">
        <v>5.1416579223500003</v>
      </c>
      <c r="U4443" s="3">
        <v>29.485834207764999</v>
      </c>
      <c r="V4443" s="3">
        <v>26.023084994752999</v>
      </c>
      <c r="W4443" s="3">
        <v>9.8635886673660007</v>
      </c>
      <c r="X4443" s="3">
        <v>11.122770199370001</v>
      </c>
      <c r="Y4443" s="3">
        <v>9.2339979013640008</v>
      </c>
      <c r="Z4443" s="3">
        <v>0.62959076600200004</v>
      </c>
      <c r="AA4443" s="3">
        <v>29.9055613851</v>
      </c>
      <c r="AB4443" s="8">
        <v>2.6232948583420002</v>
      </c>
    </row>
    <row r="4444" spans="3:28" ht="24" x14ac:dyDescent="0.2">
      <c r="C4444" s="87"/>
      <c r="D4444" s="89"/>
      <c r="E4444" s="1" t="s">
        <v>30</v>
      </c>
      <c r="F4444" s="2"/>
      <c r="G4444" s="60">
        <v>60</v>
      </c>
      <c r="H4444" s="72" t="str">
        <f t="shared" si="74"/>
        <v xml:space="preserve"> </v>
      </c>
      <c r="I4444" s="11">
        <v>15</v>
      </c>
      <c r="J4444" s="3">
        <v>5</v>
      </c>
      <c r="K4444" s="3">
        <v>1.666666666667</v>
      </c>
      <c r="L4444" s="3">
        <v>1.666666666667</v>
      </c>
      <c r="M4444" s="3">
        <v>6.666666666667</v>
      </c>
      <c r="N4444" s="3">
        <v>13.333333333333</v>
      </c>
      <c r="O4444" s="3">
        <v>15</v>
      </c>
      <c r="P4444" s="3">
        <v>3.333333333333</v>
      </c>
      <c r="Q4444" s="3">
        <v>18.333333333333002</v>
      </c>
      <c r="R4444" s="3">
        <v>10</v>
      </c>
      <c r="S4444" s="3">
        <v>3.333333333333</v>
      </c>
      <c r="T4444" s="3">
        <v>3.333333333333</v>
      </c>
      <c r="U4444" s="3">
        <v>35</v>
      </c>
      <c r="V4444" s="3">
        <v>20</v>
      </c>
      <c r="W4444" s="3">
        <v>10</v>
      </c>
      <c r="X4444" s="7">
        <v>0</v>
      </c>
      <c r="Y4444" s="3">
        <v>8.333333333333</v>
      </c>
      <c r="Z4444" s="7">
        <v>0</v>
      </c>
      <c r="AA4444" s="3">
        <v>35</v>
      </c>
      <c r="AB4444" s="8">
        <v>3.333333333333</v>
      </c>
    </row>
    <row r="4445" spans="3:28" ht="24" x14ac:dyDescent="0.2">
      <c r="C4445" s="87"/>
      <c r="D4445" s="89"/>
      <c r="E4445" s="1" t="s">
        <v>31</v>
      </c>
      <c r="F4445" s="2"/>
      <c r="G4445" s="60">
        <v>77</v>
      </c>
      <c r="H4445" s="72" t="str">
        <f t="shared" si="74"/>
        <v xml:space="preserve"> </v>
      </c>
      <c r="I4445" s="11">
        <v>29.87012987013</v>
      </c>
      <c r="J4445" s="3">
        <v>3.896103896104</v>
      </c>
      <c r="K4445" s="3">
        <v>2.5974025974030002</v>
      </c>
      <c r="L4445" s="3">
        <v>6.4935064935059996</v>
      </c>
      <c r="M4445" s="3">
        <v>2.5974025974030002</v>
      </c>
      <c r="N4445" s="3">
        <v>19.480519480519</v>
      </c>
      <c r="O4445" s="3">
        <v>6.4935064935059996</v>
      </c>
      <c r="P4445" s="3">
        <v>2.5974025974030002</v>
      </c>
      <c r="Q4445" s="3">
        <v>15.584415584416</v>
      </c>
      <c r="R4445" s="3">
        <v>7.792207792208</v>
      </c>
      <c r="S4445" s="3">
        <v>11.688311688312</v>
      </c>
      <c r="T4445" s="3">
        <v>2.5974025974030002</v>
      </c>
      <c r="U4445" s="3">
        <v>18.181818181817999</v>
      </c>
      <c r="V4445" s="3">
        <v>14.285714285714</v>
      </c>
      <c r="W4445" s="3">
        <v>7.792207792208</v>
      </c>
      <c r="X4445" s="3">
        <v>9.0909090909089993</v>
      </c>
      <c r="Y4445" s="3">
        <v>9.0909090909089993</v>
      </c>
      <c r="Z4445" s="3">
        <v>1.298701298701</v>
      </c>
      <c r="AA4445" s="3">
        <v>29.87012987013</v>
      </c>
      <c r="AB4445" s="8">
        <v>9.0909090909089993</v>
      </c>
    </row>
    <row r="4446" spans="3:28" x14ac:dyDescent="0.2">
      <c r="C4446" s="87"/>
      <c r="D4446" s="89"/>
      <c r="E4446" s="1" t="s">
        <v>32</v>
      </c>
      <c r="F4446" s="2"/>
      <c r="G4446" s="60">
        <v>3</v>
      </c>
      <c r="H4446" s="72" t="str">
        <f t="shared" si="74"/>
        <v>*</v>
      </c>
      <c r="I4446" s="11">
        <v>33.333333333333002</v>
      </c>
      <c r="J4446" s="7">
        <v>0</v>
      </c>
      <c r="K4446" s="7">
        <v>0</v>
      </c>
      <c r="L4446" s="7">
        <v>0</v>
      </c>
      <c r="M4446" s="7">
        <v>0</v>
      </c>
      <c r="N4446" s="7">
        <v>0</v>
      </c>
      <c r="O4446" s="7">
        <v>0</v>
      </c>
      <c r="P4446" s="7">
        <v>0</v>
      </c>
      <c r="Q4446" s="3">
        <v>33.333333333333002</v>
      </c>
      <c r="R4446" s="7">
        <v>0</v>
      </c>
      <c r="S4446" s="7">
        <v>0</v>
      </c>
      <c r="T4446" s="7">
        <v>0</v>
      </c>
      <c r="U4446" s="3">
        <v>33.333333333333002</v>
      </c>
      <c r="V4446" s="7">
        <v>0</v>
      </c>
      <c r="W4446" s="7">
        <v>0</v>
      </c>
      <c r="X4446" s="3">
        <v>66.666666666666998</v>
      </c>
      <c r="Y4446" s="7">
        <v>0</v>
      </c>
      <c r="Z4446" s="7">
        <v>0</v>
      </c>
      <c r="AA4446" s="7">
        <v>0</v>
      </c>
      <c r="AB4446" s="8">
        <v>33.333333333333002</v>
      </c>
    </row>
    <row r="4447" spans="3:28" x14ac:dyDescent="0.2">
      <c r="C4447" s="87"/>
      <c r="D4447" s="88" t="s">
        <v>15</v>
      </c>
      <c r="E4447" s="6" t="s">
        <v>28</v>
      </c>
      <c r="F4447" s="5"/>
      <c r="G4447" s="59">
        <v>52</v>
      </c>
      <c r="H4447" s="71" t="str">
        <f t="shared" si="74"/>
        <v xml:space="preserve"> </v>
      </c>
      <c r="I4447" s="12">
        <v>25</v>
      </c>
      <c r="J4447" s="4">
        <v>3.8461538461539999</v>
      </c>
      <c r="K4447" s="4">
        <v>1.923076923077</v>
      </c>
      <c r="L4447" s="4">
        <v>9.6153846153850004</v>
      </c>
      <c r="M4447" s="4">
        <v>3.8461538461539999</v>
      </c>
      <c r="N4447" s="4">
        <v>15.384615384615</v>
      </c>
      <c r="O4447" s="4">
        <v>17.307692307692001</v>
      </c>
      <c r="P4447" s="4">
        <v>5.7692307692310001</v>
      </c>
      <c r="Q4447" s="4">
        <v>15.384615384615</v>
      </c>
      <c r="R4447" s="4">
        <v>11.538461538462</v>
      </c>
      <c r="S4447" s="4">
        <v>1.923076923077</v>
      </c>
      <c r="T4447" s="4">
        <v>3.8461538461539999</v>
      </c>
      <c r="U4447" s="4">
        <v>26.923076923077002</v>
      </c>
      <c r="V4447" s="4">
        <v>21.153846153846001</v>
      </c>
      <c r="W4447" s="4">
        <v>9.6153846153850004</v>
      </c>
      <c r="X4447" s="4">
        <v>9.6153846153850004</v>
      </c>
      <c r="Y4447" s="4">
        <v>11.538461538462</v>
      </c>
      <c r="Z4447" s="20">
        <v>0</v>
      </c>
      <c r="AA4447" s="4">
        <v>30.769230769231001</v>
      </c>
      <c r="AB4447" s="13">
        <v>9.6153846153850004</v>
      </c>
    </row>
    <row r="4448" spans="3:28" ht="24" x14ac:dyDescent="0.2">
      <c r="C4448" s="87"/>
      <c r="D4448" s="89"/>
      <c r="E4448" s="1" t="s">
        <v>29</v>
      </c>
      <c r="F4448" s="2"/>
      <c r="G4448" s="60">
        <v>753</v>
      </c>
      <c r="H4448" s="72" t="str">
        <f t="shared" si="74"/>
        <v xml:space="preserve"> </v>
      </c>
      <c r="I4448" s="11">
        <v>30.278884462151002</v>
      </c>
      <c r="J4448" s="3">
        <v>6.2416998671980002</v>
      </c>
      <c r="K4448" s="3">
        <v>3.9840637450199998</v>
      </c>
      <c r="L4448" s="3">
        <v>9.9601593625499998</v>
      </c>
      <c r="M4448" s="3">
        <v>6.2416998671980002</v>
      </c>
      <c r="N4448" s="3">
        <v>13.811420982735999</v>
      </c>
      <c r="O4448" s="3">
        <v>10.62416998672</v>
      </c>
      <c r="P4448" s="3">
        <v>4.9136786188580004</v>
      </c>
      <c r="Q4448" s="3">
        <v>19.521912350598001</v>
      </c>
      <c r="R4448" s="3">
        <v>14.209827357238</v>
      </c>
      <c r="S4448" s="3">
        <v>7.1713147410360003</v>
      </c>
      <c r="T4448" s="3">
        <v>3.5856573705180002</v>
      </c>
      <c r="U4448" s="3">
        <v>24.037184594953999</v>
      </c>
      <c r="V4448" s="3">
        <v>22.177954847277999</v>
      </c>
      <c r="W4448" s="3">
        <v>11.28818061089</v>
      </c>
      <c r="X4448" s="3">
        <v>7.7025232403719999</v>
      </c>
      <c r="Y4448" s="3">
        <v>9.0305444887119997</v>
      </c>
      <c r="Z4448" s="3">
        <v>0.398406374502</v>
      </c>
      <c r="AA4448" s="3">
        <v>27.224435590969001</v>
      </c>
      <c r="AB4448" s="8">
        <v>4.9136786188580004</v>
      </c>
    </row>
    <row r="4449" spans="3:28" ht="24" x14ac:dyDescent="0.2">
      <c r="C4449" s="87"/>
      <c r="D4449" s="89"/>
      <c r="E4449" s="1" t="s">
        <v>30</v>
      </c>
      <c r="F4449" s="2"/>
      <c r="G4449" s="60">
        <v>77</v>
      </c>
      <c r="H4449" s="72" t="str">
        <f t="shared" si="74"/>
        <v xml:space="preserve"> </v>
      </c>
      <c r="I4449" s="11">
        <v>23.376623376623002</v>
      </c>
      <c r="J4449" s="3">
        <v>1.298701298701</v>
      </c>
      <c r="K4449" s="3">
        <v>1.298701298701</v>
      </c>
      <c r="L4449" s="3">
        <v>10.38961038961</v>
      </c>
      <c r="M4449" s="3">
        <v>11.688311688312</v>
      </c>
      <c r="N4449" s="3">
        <v>16.883116883117001</v>
      </c>
      <c r="O4449" s="3">
        <v>15.584415584416</v>
      </c>
      <c r="P4449" s="3">
        <v>6.4935064935059996</v>
      </c>
      <c r="Q4449" s="3">
        <v>15.584415584416</v>
      </c>
      <c r="R4449" s="3">
        <v>10.38961038961</v>
      </c>
      <c r="S4449" s="3">
        <v>7.792207792208</v>
      </c>
      <c r="T4449" s="3">
        <v>3.896103896104</v>
      </c>
      <c r="U4449" s="3">
        <v>32.467532467532003</v>
      </c>
      <c r="V4449" s="3">
        <v>18.181818181817999</v>
      </c>
      <c r="W4449" s="3">
        <v>10.38961038961</v>
      </c>
      <c r="X4449" s="3">
        <v>9.0909090909089993</v>
      </c>
      <c r="Y4449" s="3">
        <v>14.285714285714</v>
      </c>
      <c r="Z4449" s="3">
        <v>1.298701298701</v>
      </c>
      <c r="AA4449" s="3">
        <v>24.675324675325001</v>
      </c>
      <c r="AB4449" s="8">
        <v>2.5974025974030002</v>
      </c>
    </row>
    <row r="4450" spans="3:28" ht="24" x14ac:dyDescent="0.2">
      <c r="C4450" s="87"/>
      <c r="D4450" s="89"/>
      <c r="E4450" s="1" t="s">
        <v>31</v>
      </c>
      <c r="F4450" s="2"/>
      <c r="G4450" s="60">
        <v>363</v>
      </c>
      <c r="H4450" s="72" t="str">
        <f t="shared" si="74"/>
        <v xml:space="preserve"> </v>
      </c>
      <c r="I4450" s="11">
        <v>28.374655647383001</v>
      </c>
      <c r="J4450" s="3">
        <v>6.0606060606060002</v>
      </c>
      <c r="K4450" s="3">
        <v>3.8567493112950002</v>
      </c>
      <c r="L4450" s="3">
        <v>8.2644628099169992</v>
      </c>
      <c r="M4450" s="3">
        <v>6.3360881542699996</v>
      </c>
      <c r="N4450" s="3">
        <v>14.04958677686</v>
      </c>
      <c r="O4450" s="3">
        <v>9.9173553719009995</v>
      </c>
      <c r="P4450" s="3">
        <v>3.305785123967</v>
      </c>
      <c r="Q4450" s="3">
        <v>14.876033057851</v>
      </c>
      <c r="R4450" s="3">
        <v>7.1625344352619997</v>
      </c>
      <c r="S4450" s="3">
        <v>4.9586776859499997</v>
      </c>
      <c r="T4450" s="3">
        <v>3.8567493112950002</v>
      </c>
      <c r="U4450" s="3">
        <v>23.966942148760001</v>
      </c>
      <c r="V4450" s="3">
        <v>17.906336088153999</v>
      </c>
      <c r="W4450" s="3">
        <v>15.426997245179001</v>
      </c>
      <c r="X4450" s="3">
        <v>4.1322314049589997</v>
      </c>
      <c r="Y4450" s="3">
        <v>10.192837465565001</v>
      </c>
      <c r="Z4450" s="3">
        <v>0.55096418732800001</v>
      </c>
      <c r="AA4450" s="3">
        <v>25.619834710744001</v>
      </c>
      <c r="AB4450" s="8">
        <v>5.234159779614</v>
      </c>
    </row>
    <row r="4451" spans="3:28" x14ac:dyDescent="0.2">
      <c r="C4451" s="87"/>
      <c r="D4451" s="89"/>
      <c r="E4451" s="1" t="s">
        <v>32</v>
      </c>
      <c r="F4451" s="2"/>
      <c r="G4451" s="60">
        <v>2</v>
      </c>
      <c r="H4451" s="72" t="str">
        <f t="shared" si="74"/>
        <v>*</v>
      </c>
      <c r="I4451" s="11">
        <v>50</v>
      </c>
      <c r="J4451" s="7">
        <v>0</v>
      </c>
      <c r="K4451" s="7">
        <v>0</v>
      </c>
      <c r="L4451" s="3">
        <v>50</v>
      </c>
      <c r="M4451" s="7">
        <v>0</v>
      </c>
      <c r="N4451" s="7">
        <v>0</v>
      </c>
      <c r="O4451" s="7">
        <v>0</v>
      </c>
      <c r="P4451" s="7">
        <v>0</v>
      </c>
      <c r="Q4451" s="3">
        <v>50</v>
      </c>
      <c r="R4451" s="7">
        <v>0</v>
      </c>
      <c r="S4451" s="7">
        <v>0</v>
      </c>
      <c r="T4451" s="7">
        <v>0</v>
      </c>
      <c r="U4451" s="3">
        <v>100</v>
      </c>
      <c r="V4451" s="3">
        <v>50</v>
      </c>
      <c r="W4451" s="7">
        <v>0</v>
      </c>
      <c r="X4451" s="7">
        <v>0</v>
      </c>
      <c r="Y4451" s="7">
        <v>0</v>
      </c>
      <c r="Z4451" s="3">
        <v>50</v>
      </c>
      <c r="AA4451" s="7">
        <v>0</v>
      </c>
      <c r="AB4451" s="14">
        <v>0</v>
      </c>
    </row>
    <row r="4452" spans="3:28" x14ac:dyDescent="0.2">
      <c r="C4452" s="88" t="s">
        <v>33</v>
      </c>
      <c r="D4452" s="83" t="s">
        <v>17</v>
      </c>
      <c r="E4452" s="6" t="s">
        <v>34</v>
      </c>
      <c r="F4452" s="5"/>
      <c r="G4452" s="59">
        <v>341</v>
      </c>
      <c r="H4452" s="71" t="str">
        <f t="shared" si="74"/>
        <v xml:space="preserve"> </v>
      </c>
      <c r="I4452" s="12">
        <v>29.912023460411</v>
      </c>
      <c r="J4452" s="4">
        <v>6.1583577712609996</v>
      </c>
      <c r="K4452" s="4">
        <v>4.105571847507</v>
      </c>
      <c r="L4452" s="4">
        <v>11.436950146628</v>
      </c>
      <c r="M4452" s="4">
        <v>6.4516129032259997</v>
      </c>
      <c r="N4452" s="4">
        <v>12.023460410557</v>
      </c>
      <c r="O4452" s="4">
        <v>8.7976539589440002</v>
      </c>
      <c r="P4452" s="4">
        <v>4.9853372434020002</v>
      </c>
      <c r="Q4452" s="4">
        <v>14.076246334311</v>
      </c>
      <c r="R4452" s="4">
        <v>7.6246334310849999</v>
      </c>
      <c r="S4452" s="4">
        <v>9.3841642228740003</v>
      </c>
      <c r="T4452" s="4">
        <v>3.2258064516129998</v>
      </c>
      <c r="U4452" s="4">
        <v>26.686217008798</v>
      </c>
      <c r="V4452" s="4">
        <v>20.821114369501</v>
      </c>
      <c r="W4452" s="4">
        <v>13.196480938416</v>
      </c>
      <c r="X4452" s="4">
        <v>7.6246334310849999</v>
      </c>
      <c r="Y4452" s="4">
        <v>10.263929618768</v>
      </c>
      <c r="Z4452" s="4">
        <v>0.58651026393000005</v>
      </c>
      <c r="AA4452" s="4">
        <v>26.979472140761999</v>
      </c>
      <c r="AB4452" s="13">
        <v>5.5718475073310003</v>
      </c>
    </row>
    <row r="4453" spans="3:28" x14ac:dyDescent="0.2">
      <c r="C4453" s="87"/>
      <c r="D4453" s="84"/>
      <c r="E4453" s="1" t="s">
        <v>35</v>
      </c>
      <c r="F4453" s="2"/>
      <c r="G4453" s="60">
        <v>1149</v>
      </c>
      <c r="H4453" s="72" t="str">
        <f t="shared" si="74"/>
        <v xml:space="preserve"> </v>
      </c>
      <c r="I4453" s="11">
        <v>29.677980852916001</v>
      </c>
      <c r="J4453" s="3">
        <v>4.4386422976500004</v>
      </c>
      <c r="K4453" s="3">
        <v>3.1331592689300001</v>
      </c>
      <c r="L4453" s="3">
        <v>8.2680591818969997</v>
      </c>
      <c r="M4453" s="3">
        <v>5.6570931244559999</v>
      </c>
      <c r="N4453" s="3">
        <v>14.621409921671001</v>
      </c>
      <c r="O4453" s="3">
        <v>10.35683202785</v>
      </c>
      <c r="P4453" s="3">
        <v>4.3516100957350003</v>
      </c>
      <c r="Q4453" s="3">
        <v>22.019147084421</v>
      </c>
      <c r="R4453" s="3">
        <v>11.575282854656001</v>
      </c>
      <c r="S4453" s="3">
        <v>6.7885117493470002</v>
      </c>
      <c r="T4453" s="3">
        <v>4.6127067014799996</v>
      </c>
      <c r="U4453" s="3">
        <v>25.935596170583</v>
      </c>
      <c r="V4453" s="3">
        <v>22.802436901654001</v>
      </c>
      <c r="W4453" s="3">
        <v>11.227154046997001</v>
      </c>
      <c r="X4453" s="3">
        <v>8.0939947780679997</v>
      </c>
      <c r="Y4453" s="3">
        <v>9.5735422106179993</v>
      </c>
      <c r="Z4453" s="3">
        <v>0.78328981723199997</v>
      </c>
      <c r="AA4453" s="3">
        <v>27.589208006962998</v>
      </c>
      <c r="AB4453" s="8">
        <v>4.5256744995649996</v>
      </c>
    </row>
    <row r="4454" spans="3:28" ht="24" x14ac:dyDescent="0.2">
      <c r="C4454" s="87"/>
      <c r="D4454" s="84"/>
      <c r="E4454" s="1" t="s">
        <v>36</v>
      </c>
      <c r="F4454" s="2"/>
      <c r="G4454" s="60">
        <v>659</v>
      </c>
      <c r="H4454" s="72" t="str">
        <f t="shared" si="74"/>
        <v xml:space="preserve"> </v>
      </c>
      <c r="I4454" s="11">
        <v>30.500758725341001</v>
      </c>
      <c r="J4454" s="3">
        <v>5.6145675265549997</v>
      </c>
      <c r="K4454" s="3">
        <v>3.4901365705609999</v>
      </c>
      <c r="L4454" s="3">
        <v>7.7389984825490004</v>
      </c>
      <c r="M4454" s="3">
        <v>4.2488619119879996</v>
      </c>
      <c r="N4454" s="3">
        <v>10.773899848255001</v>
      </c>
      <c r="O4454" s="3">
        <v>10.92564491654</v>
      </c>
      <c r="P4454" s="3">
        <v>4.5523520485580002</v>
      </c>
      <c r="Q4454" s="3">
        <v>22.458270106221999</v>
      </c>
      <c r="R4454" s="3">
        <v>9.8634294385429993</v>
      </c>
      <c r="S4454" s="3">
        <v>6.2215477996970003</v>
      </c>
      <c r="T4454" s="3">
        <v>3.6418816388469999</v>
      </c>
      <c r="U4454" s="3">
        <v>26.403641881639</v>
      </c>
      <c r="V4454" s="3">
        <v>21.547799696510001</v>
      </c>
      <c r="W4454" s="3">
        <v>9.4081942336870004</v>
      </c>
      <c r="X4454" s="3">
        <v>9.8634294385429993</v>
      </c>
      <c r="Y4454" s="3">
        <v>7.7389984825490004</v>
      </c>
      <c r="Z4454" s="3">
        <v>0.30349013657099999</v>
      </c>
      <c r="AA4454" s="3">
        <v>31.259484066768</v>
      </c>
      <c r="AB4454" s="8">
        <v>2.7314112291349999</v>
      </c>
    </row>
    <row r="4455" spans="3:28" x14ac:dyDescent="0.2">
      <c r="C4455" s="87"/>
      <c r="D4455" s="84"/>
      <c r="E4455" s="1" t="s">
        <v>37</v>
      </c>
      <c r="F4455" s="2"/>
      <c r="G4455" s="60">
        <v>274</v>
      </c>
      <c r="H4455" s="72" t="str">
        <f t="shared" si="74"/>
        <v xml:space="preserve"> </v>
      </c>
      <c r="I4455" s="11">
        <v>27.372262773723001</v>
      </c>
      <c r="J4455" s="3">
        <v>5.1094890510950002</v>
      </c>
      <c r="K4455" s="3">
        <v>2.554744525547</v>
      </c>
      <c r="L4455" s="3">
        <v>9.1240875912410004</v>
      </c>
      <c r="M4455" s="3">
        <v>8.3941605839419999</v>
      </c>
      <c r="N4455" s="3">
        <v>18.248175182482001</v>
      </c>
      <c r="O4455" s="3">
        <v>16.058394160584001</v>
      </c>
      <c r="P4455" s="3">
        <v>9.8540145985399992</v>
      </c>
      <c r="Q4455" s="3">
        <v>19.708029197079998</v>
      </c>
      <c r="R4455" s="3">
        <v>14.233576642336001</v>
      </c>
      <c r="S4455" s="3">
        <v>5.8394160583939998</v>
      </c>
      <c r="T4455" s="3">
        <v>5.8394160583939998</v>
      </c>
      <c r="U4455" s="3">
        <v>34.306569343066002</v>
      </c>
      <c r="V4455" s="3">
        <v>29.562043795619999</v>
      </c>
      <c r="W4455" s="3">
        <v>11.678832116788</v>
      </c>
      <c r="X4455" s="3">
        <v>9.4890510948909998</v>
      </c>
      <c r="Y4455" s="3">
        <v>16.058394160584001</v>
      </c>
      <c r="Z4455" s="3">
        <v>0.72992700729899995</v>
      </c>
      <c r="AA4455" s="3">
        <v>24.087591240876002</v>
      </c>
      <c r="AB4455" s="8">
        <v>4.0145985401460003</v>
      </c>
    </row>
    <row r="4456" spans="3:28" x14ac:dyDescent="0.2">
      <c r="C4456" s="87"/>
      <c r="D4456" s="84"/>
      <c r="E4456" s="1" t="s">
        <v>32</v>
      </c>
      <c r="F4456" s="2"/>
      <c r="G4456" s="60">
        <v>12</v>
      </c>
      <c r="H4456" s="72" t="str">
        <f t="shared" si="74"/>
        <v>*</v>
      </c>
      <c r="I4456" s="11">
        <v>41.666666666666998</v>
      </c>
      <c r="J4456" s="3">
        <v>8.333333333333</v>
      </c>
      <c r="K4456" s="3">
        <v>8.333333333333</v>
      </c>
      <c r="L4456" s="7">
        <v>0</v>
      </c>
      <c r="M4456" s="7">
        <v>0</v>
      </c>
      <c r="N4456" s="7">
        <v>0</v>
      </c>
      <c r="O4456" s="3">
        <v>16.666666666666998</v>
      </c>
      <c r="P4456" s="7">
        <v>0</v>
      </c>
      <c r="Q4456" s="3">
        <v>25</v>
      </c>
      <c r="R4456" s="7">
        <v>0</v>
      </c>
      <c r="S4456" s="7">
        <v>0</v>
      </c>
      <c r="T4456" s="7">
        <v>0</v>
      </c>
      <c r="U4456" s="3">
        <v>33.333333333333002</v>
      </c>
      <c r="V4456" s="3">
        <v>8.333333333333</v>
      </c>
      <c r="W4456" s="7">
        <v>0</v>
      </c>
      <c r="X4456" s="3">
        <v>16.666666666666998</v>
      </c>
      <c r="Y4456" s="3">
        <v>8.333333333333</v>
      </c>
      <c r="Z4456" s="3">
        <v>8.333333333333</v>
      </c>
      <c r="AA4456" s="3">
        <v>25</v>
      </c>
      <c r="AB4456" s="8">
        <v>16.666666666666998</v>
      </c>
    </row>
    <row r="4457" spans="3:28" x14ac:dyDescent="0.2">
      <c r="C4457" s="88" t="s">
        <v>38</v>
      </c>
      <c r="D4457" s="83" t="s">
        <v>17</v>
      </c>
      <c r="E4457" s="6" t="s">
        <v>39</v>
      </c>
      <c r="F4457" s="5"/>
      <c r="G4457" s="59">
        <v>368</v>
      </c>
      <c r="H4457" s="71" t="str">
        <f t="shared" si="74"/>
        <v xml:space="preserve"> </v>
      </c>
      <c r="I4457" s="12">
        <v>25.815217391304</v>
      </c>
      <c r="J4457" s="4">
        <v>2.9891304347830001</v>
      </c>
      <c r="K4457" s="4">
        <v>2.1739130434780001</v>
      </c>
      <c r="L4457" s="4">
        <v>5.9782608695650001</v>
      </c>
      <c r="M4457" s="4">
        <v>6.7934782608699997</v>
      </c>
      <c r="N4457" s="4">
        <v>18.478260869564998</v>
      </c>
      <c r="O4457" s="4">
        <v>13.586956521738999</v>
      </c>
      <c r="P4457" s="4">
        <v>6.5217391304349999</v>
      </c>
      <c r="Q4457" s="4">
        <v>14.673913043478001</v>
      </c>
      <c r="R4457" s="4">
        <v>10.597826086956999</v>
      </c>
      <c r="S4457" s="4">
        <v>5.1630434782609997</v>
      </c>
      <c r="T4457" s="4">
        <v>4.3478260869570002</v>
      </c>
      <c r="U4457" s="4">
        <v>29.076086956522001</v>
      </c>
      <c r="V4457" s="4">
        <v>23.369565217390999</v>
      </c>
      <c r="W4457" s="4">
        <v>11.95652173913</v>
      </c>
      <c r="X4457" s="4">
        <v>8.1521739130430007</v>
      </c>
      <c r="Y4457" s="4">
        <v>13.315217391304</v>
      </c>
      <c r="Z4457" s="4">
        <v>1.3586956521739999</v>
      </c>
      <c r="AA4457" s="4">
        <v>25.815217391304</v>
      </c>
      <c r="AB4457" s="13">
        <v>7.0652173913040004</v>
      </c>
    </row>
    <row r="4458" spans="3:28" x14ac:dyDescent="0.2">
      <c r="C4458" s="87"/>
      <c r="D4458" s="84"/>
      <c r="E4458" s="1" t="s">
        <v>40</v>
      </c>
      <c r="F4458" s="2"/>
      <c r="G4458" s="60">
        <v>1591</v>
      </c>
      <c r="H4458" s="72" t="str">
        <f t="shared" si="74"/>
        <v xml:space="preserve"> </v>
      </c>
      <c r="I4458" s="11">
        <v>31.426775612821999</v>
      </c>
      <c r="J4458" s="3">
        <v>5.2168447517279999</v>
      </c>
      <c r="K4458" s="3">
        <v>3.4569453174100002</v>
      </c>
      <c r="L4458" s="3">
        <v>8.4852294154619994</v>
      </c>
      <c r="M4458" s="3">
        <v>4.8397234443750001</v>
      </c>
      <c r="N4458" s="3">
        <v>12.130735386549</v>
      </c>
      <c r="O4458" s="3">
        <v>10.936517913262</v>
      </c>
      <c r="P4458" s="3">
        <v>4.7768698931489997</v>
      </c>
      <c r="Q4458" s="3">
        <v>23.570081709617</v>
      </c>
      <c r="R4458" s="3">
        <v>12.067881835324</v>
      </c>
      <c r="S4458" s="3">
        <v>7.2281583909489999</v>
      </c>
      <c r="T4458" s="3">
        <v>4.3997485857949998</v>
      </c>
      <c r="U4458" s="3">
        <v>26.775612822124</v>
      </c>
      <c r="V4458" s="3">
        <v>24.261470773098999</v>
      </c>
      <c r="W4458" s="3">
        <v>10.68510370836</v>
      </c>
      <c r="X4458" s="3">
        <v>9.4908862350720007</v>
      </c>
      <c r="Y4458" s="3">
        <v>9.0509113764929996</v>
      </c>
      <c r="Z4458" s="3">
        <v>0.50282840980499999</v>
      </c>
      <c r="AA4458" s="3">
        <v>28.975487115021998</v>
      </c>
      <c r="AB4458" s="8">
        <v>3.5197988686360002</v>
      </c>
    </row>
    <row r="4459" spans="3:28" x14ac:dyDescent="0.2">
      <c r="C4459" s="87"/>
      <c r="D4459" s="84"/>
      <c r="E4459" s="1" t="s">
        <v>41</v>
      </c>
      <c r="F4459" s="2"/>
      <c r="G4459" s="60">
        <v>151</v>
      </c>
      <c r="H4459" s="72" t="str">
        <f t="shared" si="74"/>
        <v xml:space="preserve"> </v>
      </c>
      <c r="I4459" s="11">
        <v>26.490066225166</v>
      </c>
      <c r="J4459" s="3">
        <v>7.2847682119210004</v>
      </c>
      <c r="K4459" s="3">
        <v>2.6490066225170001</v>
      </c>
      <c r="L4459" s="3">
        <v>8.6092715231790002</v>
      </c>
      <c r="M4459" s="3">
        <v>3.311258278146</v>
      </c>
      <c r="N4459" s="3">
        <v>11.920529801324999</v>
      </c>
      <c r="O4459" s="3">
        <v>13.245033112583</v>
      </c>
      <c r="P4459" s="3">
        <v>5.9602649006619997</v>
      </c>
      <c r="Q4459" s="3">
        <v>25.165562913906999</v>
      </c>
      <c r="R4459" s="3">
        <v>9.9337748344369992</v>
      </c>
      <c r="S4459" s="3">
        <v>9.2715231788079997</v>
      </c>
      <c r="T4459" s="3">
        <v>8.6092715231790002</v>
      </c>
      <c r="U4459" s="3">
        <v>33.112582781457</v>
      </c>
      <c r="V4459" s="3">
        <v>29.801324503311001</v>
      </c>
      <c r="W4459" s="3">
        <v>9.2715231788079997</v>
      </c>
      <c r="X4459" s="3">
        <v>16.556291390727999</v>
      </c>
      <c r="Y4459" s="3">
        <v>7.9470198675499999</v>
      </c>
      <c r="Z4459" s="3">
        <v>1.324503311258</v>
      </c>
      <c r="AA4459" s="3">
        <v>29.139072847682002</v>
      </c>
      <c r="AB4459" s="8">
        <v>1.324503311258</v>
      </c>
    </row>
    <row r="4460" spans="3:28" x14ac:dyDescent="0.2">
      <c r="C4460" s="87"/>
      <c r="D4460" s="84"/>
      <c r="E4460" s="1" t="s">
        <v>42</v>
      </c>
      <c r="F4460" s="2"/>
      <c r="G4460" s="60">
        <v>884</v>
      </c>
      <c r="H4460" s="72" t="str">
        <f t="shared" si="74"/>
        <v xml:space="preserve"> </v>
      </c>
      <c r="I4460" s="11">
        <v>29.864253393664999</v>
      </c>
      <c r="J4460" s="3">
        <v>5.6561085972849998</v>
      </c>
      <c r="K4460" s="3">
        <v>3.5067873303170001</v>
      </c>
      <c r="L4460" s="3">
        <v>8.3710407239820004</v>
      </c>
      <c r="M4460" s="3">
        <v>4.6380090497740003</v>
      </c>
      <c r="N4460" s="3">
        <v>10.633484162896</v>
      </c>
      <c r="O4460" s="3">
        <v>9.7285067873299997</v>
      </c>
      <c r="P4460" s="3">
        <v>4.8642533936649999</v>
      </c>
      <c r="Q4460" s="3">
        <v>20.361990950226001</v>
      </c>
      <c r="R4460" s="3">
        <v>9.1628959276019994</v>
      </c>
      <c r="S4460" s="3">
        <v>7.4660633484160002</v>
      </c>
      <c r="T4460" s="3">
        <v>3.5067873303170001</v>
      </c>
      <c r="U4460" s="3">
        <v>24.547511312217001</v>
      </c>
      <c r="V4460" s="3">
        <v>20.814479638009001</v>
      </c>
      <c r="W4460" s="3">
        <v>10.859728506787</v>
      </c>
      <c r="X4460" s="3">
        <v>8.8235294117649996</v>
      </c>
      <c r="Y4460" s="3">
        <v>8.7104072398190002</v>
      </c>
      <c r="Z4460" s="3">
        <v>0.339366515837</v>
      </c>
      <c r="AA4460" s="3">
        <v>31.561085972851</v>
      </c>
      <c r="AB4460" s="8">
        <v>3.280542986425</v>
      </c>
    </row>
    <row r="4461" spans="3:28" x14ac:dyDescent="0.2">
      <c r="C4461" s="87"/>
      <c r="D4461" s="84"/>
      <c r="E4461" s="1" t="s">
        <v>43</v>
      </c>
      <c r="F4461" s="2"/>
      <c r="G4461" s="60">
        <v>191</v>
      </c>
      <c r="H4461" s="72" t="str">
        <f t="shared" si="74"/>
        <v xml:space="preserve"> </v>
      </c>
      <c r="I4461" s="11">
        <v>26.701570680627999</v>
      </c>
      <c r="J4461" s="3">
        <v>7.3298429319369998</v>
      </c>
      <c r="K4461" s="3">
        <v>5.7591623036649997</v>
      </c>
      <c r="L4461" s="3">
        <v>6.806282722513</v>
      </c>
      <c r="M4461" s="3">
        <v>6.2827225130890003</v>
      </c>
      <c r="N4461" s="3">
        <v>10.471204188482</v>
      </c>
      <c r="O4461" s="3">
        <v>5.235602094241</v>
      </c>
      <c r="P4461" s="3">
        <v>3.6649214659689999</v>
      </c>
      <c r="Q4461" s="3">
        <v>15.706806282723001</v>
      </c>
      <c r="R4461" s="3">
        <v>10.471204188482</v>
      </c>
      <c r="S4461" s="3">
        <v>5.235602094241</v>
      </c>
      <c r="T4461" s="3">
        <v>3.6649214659689999</v>
      </c>
      <c r="U4461" s="3">
        <v>20.418848167539</v>
      </c>
      <c r="V4461" s="3">
        <v>17.801047120419</v>
      </c>
      <c r="W4461" s="3">
        <v>13.612565445026</v>
      </c>
      <c r="X4461" s="3">
        <v>6.2827225130890003</v>
      </c>
      <c r="Y4461" s="3">
        <v>6.2827225130890003</v>
      </c>
      <c r="Z4461" s="3">
        <v>1.0471204188479999</v>
      </c>
      <c r="AA4461" s="3">
        <v>35.602094240837999</v>
      </c>
      <c r="AB4461" s="8">
        <v>1.5706806282720001</v>
      </c>
    </row>
    <row r="4462" spans="3:28" x14ac:dyDescent="0.2">
      <c r="C4462" s="87"/>
      <c r="D4462" s="84"/>
      <c r="E4462" s="1" t="s">
        <v>44</v>
      </c>
      <c r="F4462" s="2"/>
      <c r="G4462" s="60">
        <v>239</v>
      </c>
      <c r="H4462" s="72" t="str">
        <f t="shared" si="74"/>
        <v xml:space="preserve"> </v>
      </c>
      <c r="I4462" s="11">
        <v>28.033472803346999</v>
      </c>
      <c r="J4462" s="3">
        <v>4.1841004184099999</v>
      </c>
      <c r="K4462" s="3">
        <v>2.5104602510460001</v>
      </c>
      <c r="L4462" s="3">
        <v>7.1129707112969998</v>
      </c>
      <c r="M4462" s="3">
        <v>4.1841004184099999</v>
      </c>
      <c r="N4462" s="3">
        <v>7.9497907949790001</v>
      </c>
      <c r="O4462" s="3">
        <v>4.6025104602509996</v>
      </c>
      <c r="P4462" s="3">
        <v>3.7656903765690002</v>
      </c>
      <c r="Q4462" s="3">
        <v>20.92050209205</v>
      </c>
      <c r="R4462" s="3">
        <v>9.2050209205019993</v>
      </c>
      <c r="S4462" s="3">
        <v>6.694560669456</v>
      </c>
      <c r="T4462" s="3">
        <v>2.092050209205</v>
      </c>
      <c r="U4462" s="3">
        <v>22.594142259413999</v>
      </c>
      <c r="V4462" s="3">
        <v>15.899581589958</v>
      </c>
      <c r="W4462" s="3">
        <v>10.041841004184</v>
      </c>
      <c r="X4462" s="3">
        <v>7.1129707112969998</v>
      </c>
      <c r="Y4462" s="3">
        <v>6.2761506276150003</v>
      </c>
      <c r="Z4462" s="3">
        <v>0.836820083682</v>
      </c>
      <c r="AA4462" s="3">
        <v>34.309623430961999</v>
      </c>
      <c r="AB4462" s="8">
        <v>1.673640167364</v>
      </c>
    </row>
    <row r="4463" spans="3:28" x14ac:dyDescent="0.2">
      <c r="C4463" s="87"/>
      <c r="D4463" s="84"/>
      <c r="E4463" s="1" t="s">
        <v>45</v>
      </c>
      <c r="F4463" s="2"/>
      <c r="G4463" s="60">
        <v>58</v>
      </c>
      <c r="H4463" s="72" t="str">
        <f t="shared" si="74"/>
        <v xml:space="preserve"> </v>
      </c>
      <c r="I4463" s="11">
        <v>25.862068965517</v>
      </c>
      <c r="J4463" s="3">
        <v>3.4482758620689999</v>
      </c>
      <c r="K4463" s="3">
        <v>3.4482758620689999</v>
      </c>
      <c r="L4463" s="3">
        <v>15.517241379310001</v>
      </c>
      <c r="M4463" s="3">
        <v>6.8965517241379999</v>
      </c>
      <c r="N4463" s="3">
        <v>18.965517241379001</v>
      </c>
      <c r="O4463" s="3">
        <v>6.8965517241379999</v>
      </c>
      <c r="P4463" s="3">
        <v>8.6206896551720007</v>
      </c>
      <c r="Q4463" s="3">
        <v>20.689655172414</v>
      </c>
      <c r="R4463" s="3">
        <v>8.6206896551720007</v>
      </c>
      <c r="S4463" s="3">
        <v>6.8965517241379999</v>
      </c>
      <c r="T4463" s="3">
        <v>3.4482758620689999</v>
      </c>
      <c r="U4463" s="3">
        <v>29.310344827586</v>
      </c>
      <c r="V4463" s="3">
        <v>24.137931034483</v>
      </c>
      <c r="W4463" s="3">
        <v>5.1724137931029999</v>
      </c>
      <c r="X4463" s="3">
        <v>8.6206896551720007</v>
      </c>
      <c r="Y4463" s="3">
        <v>17.241379310345</v>
      </c>
      <c r="Z4463" s="7">
        <v>0</v>
      </c>
      <c r="AA4463" s="3">
        <v>25.862068965517</v>
      </c>
      <c r="AB4463" s="8">
        <v>3.4482758620689999</v>
      </c>
    </row>
    <row r="4464" spans="3:28" x14ac:dyDescent="0.2">
      <c r="C4464" s="87"/>
      <c r="D4464" s="84"/>
      <c r="E4464" s="1" t="s">
        <v>46</v>
      </c>
      <c r="F4464" s="2"/>
      <c r="G4464" s="60">
        <v>32</v>
      </c>
      <c r="H4464" s="72" t="str">
        <f t="shared" si="74"/>
        <v>*</v>
      </c>
      <c r="I4464" s="11">
        <v>15.625</v>
      </c>
      <c r="J4464" s="3">
        <v>6.25</v>
      </c>
      <c r="K4464" s="7">
        <v>0</v>
      </c>
      <c r="L4464" s="3">
        <v>3.125</v>
      </c>
      <c r="M4464" s="7">
        <v>0</v>
      </c>
      <c r="N4464" s="3">
        <v>9.375</v>
      </c>
      <c r="O4464" s="3">
        <v>9.375</v>
      </c>
      <c r="P4464" s="7">
        <v>0</v>
      </c>
      <c r="Q4464" s="3">
        <v>9.375</v>
      </c>
      <c r="R4464" s="7">
        <v>0</v>
      </c>
      <c r="S4464" s="7">
        <v>0</v>
      </c>
      <c r="T4464" s="7">
        <v>0</v>
      </c>
      <c r="U4464" s="3">
        <v>31.25</v>
      </c>
      <c r="V4464" s="3">
        <v>15.625</v>
      </c>
      <c r="W4464" s="3">
        <v>18.75</v>
      </c>
      <c r="X4464" s="3">
        <v>3.125</v>
      </c>
      <c r="Y4464" s="3">
        <v>12.5</v>
      </c>
      <c r="Z4464" s="7">
        <v>0</v>
      </c>
      <c r="AA4464" s="3">
        <v>25</v>
      </c>
      <c r="AB4464" s="8">
        <v>3.125</v>
      </c>
    </row>
    <row r="4465" spans="3:28" x14ac:dyDescent="0.2">
      <c r="C4465" s="87"/>
      <c r="D4465" s="84"/>
      <c r="E4465" s="1" t="s">
        <v>32</v>
      </c>
      <c r="F4465" s="2"/>
      <c r="G4465" s="60">
        <v>50</v>
      </c>
      <c r="H4465" s="72" t="str">
        <f t="shared" si="74"/>
        <v xml:space="preserve"> </v>
      </c>
      <c r="I4465" s="11">
        <v>38</v>
      </c>
      <c r="J4465" s="3">
        <v>4</v>
      </c>
      <c r="K4465" s="7">
        <v>0</v>
      </c>
      <c r="L4465" s="3">
        <v>18</v>
      </c>
      <c r="M4465" s="3">
        <v>12</v>
      </c>
      <c r="N4465" s="3">
        <v>16</v>
      </c>
      <c r="O4465" s="3">
        <v>8</v>
      </c>
      <c r="P4465" s="3">
        <v>2</v>
      </c>
      <c r="Q4465" s="3">
        <v>20</v>
      </c>
      <c r="R4465" s="3">
        <v>6</v>
      </c>
      <c r="S4465" s="3">
        <v>12</v>
      </c>
      <c r="T4465" s="3">
        <v>4</v>
      </c>
      <c r="U4465" s="3">
        <v>36</v>
      </c>
      <c r="V4465" s="3">
        <v>24</v>
      </c>
      <c r="W4465" s="3">
        <v>8</v>
      </c>
      <c r="X4465" s="3">
        <v>6</v>
      </c>
      <c r="Y4465" s="3">
        <v>6</v>
      </c>
      <c r="Z4465" s="3">
        <v>2</v>
      </c>
      <c r="AA4465" s="3">
        <v>20</v>
      </c>
      <c r="AB4465" s="8">
        <v>2</v>
      </c>
    </row>
    <row r="4466" spans="3:28" ht="24" x14ac:dyDescent="0.2">
      <c r="C4466" s="88" t="s">
        <v>47</v>
      </c>
      <c r="D4466" s="83" t="s">
        <v>17</v>
      </c>
      <c r="E4466" s="6" t="s">
        <v>48</v>
      </c>
      <c r="F4466" s="5"/>
      <c r="G4466" s="59">
        <v>93</v>
      </c>
      <c r="H4466" s="71" t="str">
        <f t="shared" si="74"/>
        <v xml:space="preserve"> </v>
      </c>
      <c r="I4466" s="12">
        <v>30.107526881719998</v>
      </c>
      <c r="J4466" s="4">
        <v>6.4516129032259997</v>
      </c>
      <c r="K4466" s="4">
        <v>4.3010752688169998</v>
      </c>
      <c r="L4466" s="4">
        <v>12.903225806451999</v>
      </c>
      <c r="M4466" s="4">
        <v>8.6021505376339995</v>
      </c>
      <c r="N4466" s="4">
        <v>9.6774193548389995</v>
      </c>
      <c r="O4466" s="4">
        <v>5.3763440860219998</v>
      </c>
      <c r="P4466" s="4">
        <v>6.4516129032259997</v>
      </c>
      <c r="Q4466" s="4">
        <v>18.279569892472999</v>
      </c>
      <c r="R4466" s="4">
        <v>9.6774193548389995</v>
      </c>
      <c r="S4466" s="4">
        <v>5.3763440860219998</v>
      </c>
      <c r="T4466" s="4">
        <v>1.0752688172039999</v>
      </c>
      <c r="U4466" s="4">
        <v>25.806451612903</v>
      </c>
      <c r="V4466" s="4">
        <v>16.129032258064999</v>
      </c>
      <c r="W4466" s="4">
        <v>9.6774193548389995</v>
      </c>
      <c r="X4466" s="4">
        <v>15.053763440859999</v>
      </c>
      <c r="Y4466" s="4">
        <v>7.5268817204299996</v>
      </c>
      <c r="Z4466" s="4">
        <v>1.0752688172039999</v>
      </c>
      <c r="AA4466" s="4">
        <v>38.709677419355003</v>
      </c>
      <c r="AB4466" s="13">
        <v>3.2258064516129998</v>
      </c>
    </row>
    <row r="4467" spans="3:28" ht="24" x14ac:dyDescent="0.2">
      <c r="C4467" s="87"/>
      <c r="D4467" s="84"/>
      <c r="E4467" s="1" t="s">
        <v>49</v>
      </c>
      <c r="F4467" s="2"/>
      <c r="G4467" s="60">
        <v>143</v>
      </c>
      <c r="H4467" s="72" t="str">
        <f t="shared" si="74"/>
        <v xml:space="preserve"> </v>
      </c>
      <c r="I4467" s="11">
        <v>24.475524475524001</v>
      </c>
      <c r="J4467" s="3">
        <v>4.8951048951049998</v>
      </c>
      <c r="K4467" s="3">
        <v>3.4965034965030002</v>
      </c>
      <c r="L4467" s="3">
        <v>4.1958041958040004</v>
      </c>
      <c r="M4467" s="3">
        <v>5.594405594406</v>
      </c>
      <c r="N4467" s="3">
        <v>13.286713286713001</v>
      </c>
      <c r="O4467" s="3">
        <v>11.888111888112</v>
      </c>
      <c r="P4467" s="3">
        <v>5.594405594406</v>
      </c>
      <c r="Q4467" s="3">
        <v>18.181818181817999</v>
      </c>
      <c r="R4467" s="3">
        <v>10.48951048951</v>
      </c>
      <c r="S4467" s="3">
        <v>9.0909090909089993</v>
      </c>
      <c r="T4467" s="3">
        <v>4.8951048951049998</v>
      </c>
      <c r="U4467" s="3">
        <v>24.475524475524001</v>
      </c>
      <c r="V4467" s="3">
        <v>18.881118881119001</v>
      </c>
      <c r="W4467" s="3">
        <v>9.0909090909089993</v>
      </c>
      <c r="X4467" s="3">
        <v>15.384615384615</v>
      </c>
      <c r="Y4467" s="3">
        <v>9.7902097902099996</v>
      </c>
      <c r="Z4467" s="3">
        <v>1.398601398601</v>
      </c>
      <c r="AA4467" s="3">
        <v>30.069930069929999</v>
      </c>
      <c r="AB4467" s="8">
        <v>3.4965034965030002</v>
      </c>
    </row>
    <row r="4468" spans="3:28" x14ac:dyDescent="0.2">
      <c r="C4468" s="87"/>
      <c r="D4468" s="84"/>
      <c r="E4468" s="1" t="s">
        <v>50</v>
      </c>
      <c r="F4468" s="2"/>
      <c r="G4468" s="60">
        <v>148</v>
      </c>
      <c r="H4468" s="72" t="str">
        <f t="shared" si="74"/>
        <v xml:space="preserve"> </v>
      </c>
      <c r="I4468" s="11">
        <v>31.081081081080999</v>
      </c>
      <c r="J4468" s="3">
        <v>1.351351351351</v>
      </c>
      <c r="K4468" s="3">
        <v>0.67567567567599995</v>
      </c>
      <c r="L4468" s="3">
        <v>8.1081081081080004</v>
      </c>
      <c r="M4468" s="3">
        <v>3.3783783783780001</v>
      </c>
      <c r="N4468" s="3">
        <v>10.135135135135</v>
      </c>
      <c r="O4468" s="3">
        <v>9.4594594594589996</v>
      </c>
      <c r="P4468" s="3">
        <v>6.7567567567570004</v>
      </c>
      <c r="Q4468" s="3">
        <v>35.135135135135002</v>
      </c>
      <c r="R4468" s="3">
        <v>12.837837837838</v>
      </c>
      <c r="S4468" s="3">
        <v>12.837837837838</v>
      </c>
      <c r="T4468" s="3">
        <v>6.7567567567570004</v>
      </c>
      <c r="U4468" s="3">
        <v>31.081081081080999</v>
      </c>
      <c r="V4468" s="3">
        <v>27.027027027027</v>
      </c>
      <c r="W4468" s="3">
        <v>6.7567567567570004</v>
      </c>
      <c r="X4468" s="3">
        <v>15.540540540541</v>
      </c>
      <c r="Y4468" s="3">
        <v>8.7837837837839992</v>
      </c>
      <c r="Z4468" s="7">
        <v>0</v>
      </c>
      <c r="AA4468" s="3">
        <v>24.324324324323999</v>
      </c>
      <c r="AB4468" s="8">
        <v>1.351351351351</v>
      </c>
    </row>
    <row r="4469" spans="3:28" x14ac:dyDescent="0.2">
      <c r="C4469" s="87"/>
      <c r="D4469" s="84"/>
      <c r="E4469" s="1" t="s">
        <v>51</v>
      </c>
      <c r="F4469" s="2"/>
      <c r="G4469" s="60">
        <v>198</v>
      </c>
      <c r="H4469" s="72" t="str">
        <f t="shared" si="74"/>
        <v xml:space="preserve"> </v>
      </c>
      <c r="I4469" s="11">
        <v>31.313131313130999</v>
      </c>
      <c r="J4469" s="3">
        <v>2.0202020202019999</v>
      </c>
      <c r="K4469" s="3">
        <v>2.5252525252529998</v>
      </c>
      <c r="L4469" s="3">
        <v>9.0909090909089993</v>
      </c>
      <c r="M4469" s="3">
        <v>5.0505050505050004</v>
      </c>
      <c r="N4469" s="3">
        <v>15.151515151515</v>
      </c>
      <c r="O4469" s="3">
        <v>14.646464646465001</v>
      </c>
      <c r="P4469" s="3">
        <v>7.5757575757579998</v>
      </c>
      <c r="Q4469" s="3">
        <v>30.303030303029999</v>
      </c>
      <c r="R4469" s="3">
        <v>11.616161616162</v>
      </c>
      <c r="S4469" s="3">
        <v>6.0606060606060002</v>
      </c>
      <c r="T4469" s="3">
        <v>6.5656565656570001</v>
      </c>
      <c r="U4469" s="3">
        <v>38.888888888888999</v>
      </c>
      <c r="V4469" s="3">
        <v>26.767676767676999</v>
      </c>
      <c r="W4469" s="3">
        <v>10.606060606061</v>
      </c>
      <c r="X4469" s="3">
        <v>13.131313131313</v>
      </c>
      <c r="Y4469" s="3">
        <v>9.5959595959600001</v>
      </c>
      <c r="Z4469" s="3">
        <v>1.010101010101</v>
      </c>
      <c r="AA4469" s="3">
        <v>28.282828282828</v>
      </c>
      <c r="AB4469" s="8">
        <v>2.0202020202019999</v>
      </c>
    </row>
    <row r="4470" spans="3:28" ht="24" x14ac:dyDescent="0.2">
      <c r="C4470" s="87"/>
      <c r="D4470" s="84"/>
      <c r="E4470" s="1" t="s">
        <v>52</v>
      </c>
      <c r="F4470" s="2"/>
      <c r="G4470" s="60">
        <v>318</v>
      </c>
      <c r="H4470" s="72" t="str">
        <f t="shared" si="74"/>
        <v xml:space="preserve"> </v>
      </c>
      <c r="I4470" s="11">
        <v>30.188679245283002</v>
      </c>
      <c r="J4470" s="3">
        <v>2.2012578616349998</v>
      </c>
      <c r="K4470" s="3">
        <v>1.88679245283</v>
      </c>
      <c r="L4470" s="3">
        <v>10.691823899371</v>
      </c>
      <c r="M4470" s="3">
        <v>5.3459119496860001</v>
      </c>
      <c r="N4470" s="3">
        <v>11.635220125786001</v>
      </c>
      <c r="O4470" s="3">
        <v>11.949685534591</v>
      </c>
      <c r="P4470" s="3">
        <v>7.2327044025160001</v>
      </c>
      <c r="Q4470" s="3">
        <v>25.786163522012998</v>
      </c>
      <c r="R4470" s="3">
        <v>15.094339622642</v>
      </c>
      <c r="S4470" s="3">
        <v>6.9182389937110003</v>
      </c>
      <c r="T4470" s="3">
        <v>7.547169811321</v>
      </c>
      <c r="U4470" s="3">
        <v>32.389937106917998</v>
      </c>
      <c r="V4470" s="3">
        <v>20.754716981131999</v>
      </c>
      <c r="W4470" s="3">
        <v>5.660377358491</v>
      </c>
      <c r="X4470" s="3">
        <v>9.1194968553460001</v>
      </c>
      <c r="Y4470" s="3">
        <v>10.377358490565999</v>
      </c>
      <c r="Z4470" s="7">
        <v>0</v>
      </c>
      <c r="AA4470" s="3">
        <v>26.415094339623</v>
      </c>
      <c r="AB4470" s="8">
        <v>1.88679245283</v>
      </c>
    </row>
    <row r="4471" spans="3:28" ht="24" x14ac:dyDescent="0.2">
      <c r="C4471" s="87"/>
      <c r="D4471" s="84"/>
      <c r="E4471" s="1" t="s">
        <v>53</v>
      </c>
      <c r="F4471" s="2"/>
      <c r="G4471" s="60">
        <v>900</v>
      </c>
      <c r="H4471" s="72" t="str">
        <f t="shared" si="74"/>
        <v xml:space="preserve"> </v>
      </c>
      <c r="I4471" s="11">
        <v>29.666666666666998</v>
      </c>
      <c r="J4471" s="3">
        <v>2.8888888888889999</v>
      </c>
      <c r="K4471" s="3">
        <v>2.333333333333</v>
      </c>
      <c r="L4471" s="3">
        <v>9.1111111111110006</v>
      </c>
      <c r="M4471" s="3">
        <v>5.333333333333</v>
      </c>
      <c r="N4471" s="3">
        <v>12.222222222221999</v>
      </c>
      <c r="O4471" s="3">
        <v>11.444444444444001</v>
      </c>
      <c r="P4471" s="3">
        <v>6.8888888888890003</v>
      </c>
      <c r="Q4471" s="3">
        <v>26.333333333333002</v>
      </c>
      <c r="R4471" s="3">
        <v>12.666666666667</v>
      </c>
      <c r="S4471" s="3">
        <v>7.8888888888890003</v>
      </c>
      <c r="T4471" s="3">
        <v>6.1111111111109997</v>
      </c>
      <c r="U4471" s="3">
        <v>31.666666666666998</v>
      </c>
      <c r="V4471" s="3">
        <v>22.333333333333002</v>
      </c>
      <c r="W4471" s="3">
        <v>7.8888888888890003</v>
      </c>
      <c r="X4471" s="3">
        <v>12.666666666667</v>
      </c>
      <c r="Y4471" s="3">
        <v>9.5555555555559994</v>
      </c>
      <c r="Z4471" s="3">
        <v>0.555555555556</v>
      </c>
      <c r="AA4471" s="3">
        <v>28.333333333333002</v>
      </c>
      <c r="AB4471" s="8">
        <v>2.2222222222219998</v>
      </c>
    </row>
    <row r="4472" spans="3:28" ht="24" x14ac:dyDescent="0.2">
      <c r="C4472" s="87"/>
      <c r="D4472" s="84"/>
      <c r="E4472" s="1" t="s">
        <v>54</v>
      </c>
      <c r="F4472" s="2"/>
      <c r="G4472" s="60">
        <v>1493</v>
      </c>
      <c r="H4472" s="72" t="str">
        <f t="shared" si="74"/>
        <v xml:space="preserve"> </v>
      </c>
      <c r="I4472" s="11">
        <v>29.604822505023002</v>
      </c>
      <c r="J4472" s="3">
        <v>6.430006697924</v>
      </c>
      <c r="K4472" s="3">
        <v>3.8847957133289999</v>
      </c>
      <c r="L4472" s="3">
        <v>8.3054253181510003</v>
      </c>
      <c r="M4472" s="3">
        <v>5.8941728064300003</v>
      </c>
      <c r="N4472" s="3">
        <v>14.467515070328</v>
      </c>
      <c r="O4472" s="3">
        <v>10.716677829872999</v>
      </c>
      <c r="P4472" s="3">
        <v>3.951774949766</v>
      </c>
      <c r="Q4472" s="3">
        <v>17.548559946417001</v>
      </c>
      <c r="R4472" s="3">
        <v>9.645010046885</v>
      </c>
      <c r="S4472" s="3">
        <v>6.2290689886140003</v>
      </c>
      <c r="T4472" s="3">
        <v>3.215003348962</v>
      </c>
      <c r="U4472" s="3">
        <v>24.648359008707001</v>
      </c>
      <c r="V4472" s="3">
        <v>23.442732752847</v>
      </c>
      <c r="W4472" s="3">
        <v>12.993971868720999</v>
      </c>
      <c r="X4472" s="3">
        <v>6.430006697924</v>
      </c>
      <c r="Y4472" s="3">
        <v>10.314802411253</v>
      </c>
      <c r="Z4472" s="3">
        <v>0.73677160080399995</v>
      </c>
      <c r="AA4472" s="3">
        <v>27.997320830543</v>
      </c>
      <c r="AB4472" s="8">
        <v>5.1574012056259999</v>
      </c>
    </row>
    <row r="4473" spans="3:28" x14ac:dyDescent="0.2">
      <c r="C4473" s="87"/>
      <c r="D4473" s="84"/>
      <c r="E4473" s="1" t="s">
        <v>32</v>
      </c>
      <c r="F4473" s="2"/>
      <c r="G4473" s="60">
        <v>42</v>
      </c>
      <c r="H4473" s="72" t="str">
        <f t="shared" si="74"/>
        <v>*</v>
      </c>
      <c r="I4473" s="11">
        <v>35.714285714286</v>
      </c>
      <c r="J4473" s="3">
        <v>4.7619047619049999</v>
      </c>
      <c r="K4473" s="3">
        <v>4.7619047619049999</v>
      </c>
      <c r="L4473" s="3">
        <v>9.5238095238099998</v>
      </c>
      <c r="M4473" s="3">
        <v>4.7619047619049999</v>
      </c>
      <c r="N4473" s="3">
        <v>9.5238095238099998</v>
      </c>
      <c r="O4473" s="3">
        <v>9.5238095238099998</v>
      </c>
      <c r="P4473" s="3">
        <v>7.1428571428570002</v>
      </c>
      <c r="Q4473" s="3">
        <v>16.666666666666998</v>
      </c>
      <c r="R4473" s="3">
        <v>11.904761904761999</v>
      </c>
      <c r="S4473" s="3">
        <v>7.1428571428570002</v>
      </c>
      <c r="T4473" s="3">
        <v>2.3809523809519999</v>
      </c>
      <c r="U4473" s="3">
        <v>19.047619047619001</v>
      </c>
      <c r="V4473" s="3">
        <v>14.285714285714</v>
      </c>
      <c r="W4473" s="3">
        <v>7.1428571428570002</v>
      </c>
      <c r="X4473" s="3">
        <v>4.7619047619049999</v>
      </c>
      <c r="Y4473" s="3">
        <v>2.3809523809519999</v>
      </c>
      <c r="Z4473" s="7">
        <v>0</v>
      </c>
      <c r="AA4473" s="3">
        <v>26.190476190476002</v>
      </c>
      <c r="AB4473" s="8">
        <v>11.904761904761999</v>
      </c>
    </row>
    <row r="4474" spans="3:28" ht="24" x14ac:dyDescent="0.2">
      <c r="C4474" s="88" t="s">
        <v>55</v>
      </c>
      <c r="D4474" s="83" t="s">
        <v>17</v>
      </c>
      <c r="E4474" s="6" t="s">
        <v>48</v>
      </c>
      <c r="F4474" s="5"/>
      <c r="G4474" s="59">
        <v>118</v>
      </c>
      <c r="H4474" s="71" t="str">
        <f t="shared" si="74"/>
        <v xml:space="preserve"> </v>
      </c>
      <c r="I4474" s="12">
        <v>23.728813559321999</v>
      </c>
      <c r="J4474" s="4">
        <v>9.3220338983049995</v>
      </c>
      <c r="K4474" s="4">
        <v>6.7796610169490004</v>
      </c>
      <c r="L4474" s="4">
        <v>15.254237288136</v>
      </c>
      <c r="M4474" s="4">
        <v>7.6271186440680001</v>
      </c>
      <c r="N4474" s="4">
        <v>12.71186440678</v>
      </c>
      <c r="O4474" s="4">
        <v>9.3220338983049995</v>
      </c>
      <c r="P4474" s="4">
        <v>5.0847457627120001</v>
      </c>
      <c r="Q4474" s="4">
        <v>16.949152542373</v>
      </c>
      <c r="R4474" s="4">
        <v>7.6271186440680001</v>
      </c>
      <c r="S4474" s="4">
        <v>9.3220338983049995</v>
      </c>
      <c r="T4474" s="4">
        <v>0.84745762711899997</v>
      </c>
      <c r="U4474" s="4">
        <v>26.271186440678001</v>
      </c>
      <c r="V4474" s="4">
        <v>12.71186440678</v>
      </c>
      <c r="W4474" s="4">
        <v>8.4745762711860007</v>
      </c>
      <c r="X4474" s="4">
        <v>9.3220338983049995</v>
      </c>
      <c r="Y4474" s="4">
        <v>11.016949152542001</v>
      </c>
      <c r="Z4474" s="4">
        <v>2.542372881356</v>
      </c>
      <c r="AA4474" s="4">
        <v>30.508474576270999</v>
      </c>
      <c r="AB4474" s="13">
        <v>5.9322033898309998</v>
      </c>
    </row>
    <row r="4475" spans="3:28" ht="24" x14ac:dyDescent="0.2">
      <c r="C4475" s="87"/>
      <c r="D4475" s="84"/>
      <c r="E4475" s="1" t="s">
        <v>49</v>
      </c>
      <c r="F4475" s="2"/>
      <c r="G4475" s="60">
        <v>262</v>
      </c>
      <c r="H4475" s="72" t="str">
        <f t="shared" si="74"/>
        <v xml:space="preserve"> </v>
      </c>
      <c r="I4475" s="11">
        <v>24.045801526718002</v>
      </c>
      <c r="J4475" s="3">
        <v>5.7251908396950002</v>
      </c>
      <c r="K4475" s="3">
        <v>3.053435114504</v>
      </c>
      <c r="L4475" s="3">
        <v>5.7251908396950002</v>
      </c>
      <c r="M4475" s="3">
        <v>4.9618320610689999</v>
      </c>
      <c r="N4475" s="3">
        <v>13.358778625954001</v>
      </c>
      <c r="O4475" s="3">
        <v>13.358778625954001</v>
      </c>
      <c r="P4475" s="3">
        <v>4.5801526717560002</v>
      </c>
      <c r="Q4475" s="3">
        <v>15.648854961832001</v>
      </c>
      <c r="R4475" s="3">
        <v>9.9236641221369997</v>
      </c>
      <c r="S4475" s="3">
        <v>6.8702290076340002</v>
      </c>
      <c r="T4475" s="3">
        <v>1.9083969465649999</v>
      </c>
      <c r="U4475" s="3">
        <v>23.664122137404998</v>
      </c>
      <c r="V4475" s="3">
        <v>19.083969465649002</v>
      </c>
      <c r="W4475" s="3">
        <v>10.687022900763001</v>
      </c>
      <c r="X4475" s="3">
        <v>8.0152671755729994</v>
      </c>
      <c r="Y4475" s="3">
        <v>10.305343511449999</v>
      </c>
      <c r="Z4475" s="7">
        <v>0</v>
      </c>
      <c r="AA4475" s="3">
        <v>31.679389312977001</v>
      </c>
      <c r="AB4475" s="8">
        <v>3.4351145038170001</v>
      </c>
    </row>
    <row r="4476" spans="3:28" x14ac:dyDescent="0.2">
      <c r="C4476" s="87"/>
      <c r="D4476" s="84"/>
      <c r="E4476" s="1" t="s">
        <v>50</v>
      </c>
      <c r="F4476" s="2"/>
      <c r="G4476" s="60">
        <v>486</v>
      </c>
      <c r="H4476" s="72" t="str">
        <f t="shared" si="74"/>
        <v xml:space="preserve"> </v>
      </c>
      <c r="I4476" s="11">
        <v>32.921810699588001</v>
      </c>
      <c r="J4476" s="3">
        <v>3.7037037037039999</v>
      </c>
      <c r="K4476" s="3">
        <v>2.057613168724</v>
      </c>
      <c r="L4476" s="3">
        <v>6.5843621399180003</v>
      </c>
      <c r="M4476" s="3">
        <v>3.909465020576</v>
      </c>
      <c r="N4476" s="3">
        <v>11.728395061728</v>
      </c>
      <c r="O4476" s="3">
        <v>8.6419753086419995</v>
      </c>
      <c r="P4476" s="3">
        <v>4.3209876543209997</v>
      </c>
      <c r="Q4476" s="3">
        <v>25.720164609053001</v>
      </c>
      <c r="R4476" s="3">
        <v>8.4362139917699999</v>
      </c>
      <c r="S4476" s="3">
        <v>8.2304526748970002</v>
      </c>
      <c r="T4476" s="3">
        <v>4.7325102880659999</v>
      </c>
      <c r="U4476" s="3">
        <v>29.629629629629999</v>
      </c>
      <c r="V4476" s="3">
        <v>23.662551440329</v>
      </c>
      <c r="W4476" s="3">
        <v>9.4650205761319999</v>
      </c>
      <c r="X4476" s="3">
        <v>8.4362139917699999</v>
      </c>
      <c r="Y4476" s="3">
        <v>9.2592592592590002</v>
      </c>
      <c r="Z4476" s="7">
        <v>0</v>
      </c>
      <c r="AA4476" s="3">
        <v>30.452674897119</v>
      </c>
      <c r="AB4476" s="8">
        <v>3.086419753086</v>
      </c>
    </row>
    <row r="4477" spans="3:28" x14ac:dyDescent="0.2">
      <c r="C4477" s="87"/>
      <c r="D4477" s="84"/>
      <c r="E4477" s="1" t="s">
        <v>51</v>
      </c>
      <c r="F4477" s="2"/>
      <c r="G4477" s="60">
        <v>888</v>
      </c>
      <c r="H4477" s="72" t="str">
        <f t="shared" ref="H4477:H4524" si="75">IF(G4477&lt;49,"*"," ")</f>
        <v xml:space="preserve"> </v>
      </c>
      <c r="I4477" s="11">
        <v>30.292792792793001</v>
      </c>
      <c r="J4477" s="3">
        <v>4.5045045045050003</v>
      </c>
      <c r="K4477" s="3">
        <v>3.716216216216</v>
      </c>
      <c r="L4477" s="3">
        <v>8.333333333333</v>
      </c>
      <c r="M4477" s="3">
        <v>4.3918918918919996</v>
      </c>
      <c r="N4477" s="3">
        <v>13.513513513514001</v>
      </c>
      <c r="O4477" s="3">
        <v>12.274774774775</v>
      </c>
      <c r="P4477" s="3">
        <v>6.1936936936939997</v>
      </c>
      <c r="Q4477" s="3">
        <v>24.774774774775</v>
      </c>
      <c r="R4477" s="3">
        <v>13.175675675676001</v>
      </c>
      <c r="S4477" s="3">
        <v>6.7567567567570004</v>
      </c>
      <c r="T4477" s="3">
        <v>5.7432432432429996</v>
      </c>
      <c r="U4477" s="3">
        <v>29.166666666666998</v>
      </c>
      <c r="V4477" s="3">
        <v>25.337837837837998</v>
      </c>
      <c r="W4477" s="3">
        <v>10.472972972973</v>
      </c>
      <c r="X4477" s="3">
        <v>10.923423423422999</v>
      </c>
      <c r="Y4477" s="3">
        <v>9.6846846846849992</v>
      </c>
      <c r="Z4477" s="3">
        <v>1.0135135135140001</v>
      </c>
      <c r="AA4477" s="3">
        <v>27.702702702703</v>
      </c>
      <c r="AB4477" s="8">
        <v>3.265765765766</v>
      </c>
    </row>
    <row r="4478" spans="3:28" ht="24" x14ac:dyDescent="0.2">
      <c r="C4478" s="87"/>
      <c r="D4478" s="84"/>
      <c r="E4478" s="1" t="s">
        <v>52</v>
      </c>
      <c r="F4478" s="2"/>
      <c r="G4478" s="60">
        <v>323</v>
      </c>
      <c r="H4478" s="72" t="str">
        <f t="shared" si="75"/>
        <v xml:space="preserve"> </v>
      </c>
      <c r="I4478" s="11">
        <v>31.888544891641001</v>
      </c>
      <c r="J4478" s="3">
        <v>4.334365325077</v>
      </c>
      <c r="K4478" s="3">
        <v>2.167182662539</v>
      </c>
      <c r="L4478" s="3">
        <v>10.835913312693</v>
      </c>
      <c r="M4478" s="3">
        <v>8.6687306501550001</v>
      </c>
      <c r="N4478" s="3">
        <v>15.479876160990999</v>
      </c>
      <c r="O4478" s="3">
        <v>11.455108359133</v>
      </c>
      <c r="P4478" s="3">
        <v>5.5727554179569996</v>
      </c>
      <c r="Q4478" s="3">
        <v>18.266253869968999</v>
      </c>
      <c r="R4478" s="3">
        <v>13.003095975232</v>
      </c>
      <c r="S4478" s="3">
        <v>5.5727554179569996</v>
      </c>
      <c r="T4478" s="3">
        <v>4.334365325077</v>
      </c>
      <c r="U4478" s="3">
        <v>26.315789473683999</v>
      </c>
      <c r="V4478" s="3">
        <v>22.291021671827</v>
      </c>
      <c r="W4478" s="3">
        <v>13.622291021672</v>
      </c>
      <c r="X4478" s="3">
        <v>5.5727554179569996</v>
      </c>
      <c r="Y4478" s="3">
        <v>11.455108359133</v>
      </c>
      <c r="Z4478" s="3">
        <v>0.30959752322</v>
      </c>
      <c r="AA4478" s="3">
        <v>20.123839009288002</v>
      </c>
      <c r="AB4478" s="8">
        <v>4.6439628482969999</v>
      </c>
    </row>
    <row r="4479" spans="3:28" x14ac:dyDescent="0.2">
      <c r="C4479" s="87"/>
      <c r="D4479" s="84"/>
      <c r="E4479" s="1" t="s">
        <v>56</v>
      </c>
      <c r="F4479" s="2"/>
      <c r="G4479" s="60">
        <v>275</v>
      </c>
      <c r="H4479" s="72" t="str">
        <f t="shared" si="75"/>
        <v xml:space="preserve"> </v>
      </c>
      <c r="I4479" s="11">
        <v>30.909090909090999</v>
      </c>
      <c r="J4479" s="3">
        <v>6.9090909090909998</v>
      </c>
      <c r="K4479" s="3">
        <v>4.7272727272730002</v>
      </c>
      <c r="L4479" s="3">
        <v>10.181818181818</v>
      </c>
      <c r="M4479" s="3">
        <v>8.3636363636359992</v>
      </c>
      <c r="N4479" s="3">
        <v>16.363636363636001</v>
      </c>
      <c r="O4479" s="3">
        <v>9.8181818181819995</v>
      </c>
      <c r="P4479" s="3">
        <v>2.5454545454550002</v>
      </c>
      <c r="Q4479" s="3">
        <v>13.090909090908999</v>
      </c>
      <c r="R4479" s="3">
        <v>9.0909090909089993</v>
      </c>
      <c r="S4479" s="3">
        <v>4.7272727272730002</v>
      </c>
      <c r="T4479" s="3">
        <v>2.9090909090910002</v>
      </c>
      <c r="U4479" s="3">
        <v>19.272727272727</v>
      </c>
      <c r="V4479" s="3">
        <v>22.909090909090999</v>
      </c>
      <c r="W4479" s="3">
        <v>13.454545454545</v>
      </c>
      <c r="X4479" s="3">
        <v>5.8181818181820004</v>
      </c>
      <c r="Y4479" s="3">
        <v>9.8181818181819995</v>
      </c>
      <c r="Z4479" s="3">
        <v>0.72727272727299996</v>
      </c>
      <c r="AA4479" s="3">
        <v>29.454545454544999</v>
      </c>
      <c r="AB4479" s="8">
        <v>5.8181818181820004</v>
      </c>
    </row>
    <row r="4480" spans="3:28" x14ac:dyDescent="0.2">
      <c r="C4480" s="87"/>
      <c r="D4480" s="84"/>
      <c r="E4480" s="1" t="s">
        <v>57</v>
      </c>
      <c r="F4480" s="2"/>
      <c r="G4480" s="60">
        <v>32</v>
      </c>
      <c r="H4480" s="72" t="str">
        <f t="shared" si="75"/>
        <v>*</v>
      </c>
      <c r="I4480" s="11">
        <v>15.625</v>
      </c>
      <c r="J4480" s="3">
        <v>6.25</v>
      </c>
      <c r="K4480" s="3">
        <v>3.125</v>
      </c>
      <c r="L4480" s="3">
        <v>12.5</v>
      </c>
      <c r="M4480" s="3">
        <v>12.5</v>
      </c>
      <c r="N4480" s="3">
        <v>9.375</v>
      </c>
      <c r="O4480" s="3">
        <v>12.5</v>
      </c>
      <c r="P4480" s="3">
        <v>9.375</v>
      </c>
      <c r="Q4480" s="3">
        <v>3.125</v>
      </c>
      <c r="R4480" s="3">
        <v>3.125</v>
      </c>
      <c r="S4480" s="3">
        <v>9.375</v>
      </c>
      <c r="T4480" s="3">
        <v>3.125</v>
      </c>
      <c r="U4480" s="3">
        <v>43.75</v>
      </c>
      <c r="V4480" s="3">
        <v>21.875</v>
      </c>
      <c r="W4480" s="3">
        <v>9.375</v>
      </c>
      <c r="X4480" s="3">
        <v>12.5</v>
      </c>
      <c r="Y4480" s="3">
        <v>9.375</v>
      </c>
      <c r="Z4480" s="3">
        <v>3.125</v>
      </c>
      <c r="AA4480" s="3">
        <v>28.125</v>
      </c>
      <c r="AB4480" s="8">
        <v>9.375</v>
      </c>
    </row>
    <row r="4481" spans="3:28" x14ac:dyDescent="0.2">
      <c r="C4481" s="87"/>
      <c r="D4481" s="84"/>
      <c r="E4481" s="1" t="s">
        <v>32</v>
      </c>
      <c r="F4481" s="2"/>
      <c r="G4481" s="60">
        <v>51</v>
      </c>
      <c r="H4481" s="72" t="str">
        <f t="shared" si="75"/>
        <v xml:space="preserve"> </v>
      </c>
      <c r="I4481" s="11">
        <v>21.568627450979999</v>
      </c>
      <c r="J4481" s="3">
        <v>9.8039215686270005</v>
      </c>
      <c r="K4481" s="3">
        <v>1.9607843137250001</v>
      </c>
      <c r="L4481" s="3">
        <v>7.8431372549020004</v>
      </c>
      <c r="M4481" s="3">
        <v>5.8823529411760003</v>
      </c>
      <c r="N4481" s="3">
        <v>9.8039215686270005</v>
      </c>
      <c r="O4481" s="3">
        <v>3.9215686274510002</v>
      </c>
      <c r="P4481" s="3">
        <v>3.9215686274510002</v>
      </c>
      <c r="Q4481" s="3">
        <v>7.8431372549020004</v>
      </c>
      <c r="R4481" s="3">
        <v>3.9215686274510002</v>
      </c>
      <c r="S4481" s="3">
        <v>7.8431372549020004</v>
      </c>
      <c r="T4481" s="3">
        <v>1.9607843137250001</v>
      </c>
      <c r="U4481" s="3">
        <v>25.490196078431001</v>
      </c>
      <c r="V4481" s="3">
        <v>19.607843137254999</v>
      </c>
      <c r="W4481" s="3">
        <v>13.725490196078001</v>
      </c>
      <c r="X4481" s="3">
        <v>7.8431372549020004</v>
      </c>
      <c r="Y4481" s="3">
        <v>5.8823529411760003</v>
      </c>
      <c r="Z4481" s="7">
        <v>0</v>
      </c>
      <c r="AA4481" s="3">
        <v>31.372549019608002</v>
      </c>
      <c r="AB4481" s="8">
        <v>15.686274509804001</v>
      </c>
    </row>
    <row r="4482" spans="3:28" x14ac:dyDescent="0.2">
      <c r="C4482" s="88" t="s">
        <v>58</v>
      </c>
      <c r="D4482" s="83" t="s">
        <v>17</v>
      </c>
      <c r="E4482" s="6" t="s">
        <v>59</v>
      </c>
      <c r="F4482" s="5"/>
      <c r="G4482" s="59">
        <v>1814</v>
      </c>
      <c r="H4482" s="71" t="str">
        <f t="shared" si="75"/>
        <v xml:space="preserve"> </v>
      </c>
      <c r="I4482" s="12">
        <v>30.981256890849</v>
      </c>
      <c r="J4482" s="4">
        <v>5.0165380374859998</v>
      </c>
      <c r="K4482" s="4">
        <v>3.528114663727</v>
      </c>
      <c r="L4482" s="4">
        <v>8.6549062844540003</v>
      </c>
      <c r="M4482" s="4">
        <v>5.0165380374859998</v>
      </c>
      <c r="N4482" s="4">
        <v>13.450937155458</v>
      </c>
      <c r="O4482" s="4">
        <v>9.9228224917310008</v>
      </c>
      <c r="P4482" s="4">
        <v>4.4101433296580002</v>
      </c>
      <c r="Q4482" s="4">
        <v>20.286659316428</v>
      </c>
      <c r="R4482" s="4">
        <v>10.308710033076</v>
      </c>
      <c r="S4482" s="4">
        <v>6.7805953693500003</v>
      </c>
      <c r="T4482" s="4">
        <v>4.0793825799340002</v>
      </c>
      <c r="U4482" s="4">
        <v>27.067254685777002</v>
      </c>
      <c r="V4482" s="4">
        <v>22.932745314222998</v>
      </c>
      <c r="W4482" s="4">
        <v>10.529217199559</v>
      </c>
      <c r="X4482" s="4">
        <v>9.3164277839030003</v>
      </c>
      <c r="Y4482" s="4">
        <v>9.0959206174199991</v>
      </c>
      <c r="Z4482" s="4">
        <v>0.60639470782799998</v>
      </c>
      <c r="AA4482" s="4">
        <v>28.445424476294999</v>
      </c>
      <c r="AB4482" s="13">
        <v>3.969128996692</v>
      </c>
    </row>
    <row r="4483" spans="3:28" ht="24" x14ac:dyDescent="0.2">
      <c r="C4483" s="87"/>
      <c r="D4483" s="84"/>
      <c r="E4483" s="1" t="s">
        <v>60</v>
      </c>
      <c r="F4483" s="2"/>
      <c r="G4483" s="60">
        <v>307</v>
      </c>
      <c r="H4483" s="72" t="str">
        <f t="shared" si="75"/>
        <v xml:space="preserve"> </v>
      </c>
      <c r="I4483" s="11">
        <v>29.315960912051999</v>
      </c>
      <c r="J4483" s="3">
        <v>4.560260586319</v>
      </c>
      <c r="K4483" s="3">
        <v>2.28013029316</v>
      </c>
      <c r="L4483" s="3">
        <v>9.4462540716610004</v>
      </c>
      <c r="M4483" s="3">
        <v>7.4918566775239999</v>
      </c>
      <c r="N4483" s="3">
        <v>15.309446254072</v>
      </c>
      <c r="O4483" s="3">
        <v>8.7947882736159997</v>
      </c>
      <c r="P4483" s="3">
        <v>8.1433224755700007</v>
      </c>
      <c r="Q4483" s="3">
        <v>28.664495114007</v>
      </c>
      <c r="R4483" s="3">
        <v>15.309446254072</v>
      </c>
      <c r="S4483" s="3">
        <v>7.8175895765470003</v>
      </c>
      <c r="T4483" s="3">
        <v>5.2117263843649999</v>
      </c>
      <c r="U4483" s="3">
        <v>25.407166123779</v>
      </c>
      <c r="V4483" s="3">
        <v>23.452768729641999</v>
      </c>
      <c r="W4483" s="3">
        <v>11.074918566775001</v>
      </c>
      <c r="X4483" s="3">
        <v>9.120521172638</v>
      </c>
      <c r="Y4483" s="3">
        <v>11.074918566775001</v>
      </c>
      <c r="Z4483" s="3">
        <v>0.32573289902300001</v>
      </c>
      <c r="AA4483" s="3">
        <v>28.664495114007</v>
      </c>
      <c r="AB4483" s="8">
        <v>3.9087947882740002</v>
      </c>
    </row>
    <row r="4484" spans="3:28" x14ac:dyDescent="0.2">
      <c r="C4484" s="87"/>
      <c r="D4484" s="84"/>
      <c r="E4484" s="1" t="s">
        <v>61</v>
      </c>
      <c r="F4484" s="2"/>
      <c r="G4484" s="60">
        <v>49</v>
      </c>
      <c r="H4484" s="72" t="s">
        <v>678</v>
      </c>
      <c r="I4484" s="11">
        <v>16.326530612245001</v>
      </c>
      <c r="J4484" s="3">
        <v>8.1632653061219997</v>
      </c>
      <c r="K4484" s="3">
        <v>2.040816326531</v>
      </c>
      <c r="L4484" s="3">
        <v>2.040816326531</v>
      </c>
      <c r="M4484" s="3">
        <v>10.204081632653001</v>
      </c>
      <c r="N4484" s="3">
        <v>10.204081632653001</v>
      </c>
      <c r="O4484" s="3">
        <v>20.408163265306001</v>
      </c>
      <c r="P4484" s="3">
        <v>4.0816326530609999</v>
      </c>
      <c r="Q4484" s="3">
        <v>12.244897959184</v>
      </c>
      <c r="R4484" s="3">
        <v>8.1632653061219997</v>
      </c>
      <c r="S4484" s="3">
        <v>10.204081632653001</v>
      </c>
      <c r="T4484" s="3">
        <v>8.1632653061219997</v>
      </c>
      <c r="U4484" s="3">
        <v>24.489795918367001</v>
      </c>
      <c r="V4484" s="3">
        <v>22.448979591836999</v>
      </c>
      <c r="W4484" s="3">
        <v>12.244897959184</v>
      </c>
      <c r="X4484" s="3">
        <v>4.0816326530609999</v>
      </c>
      <c r="Y4484" s="3">
        <v>16.326530612245001</v>
      </c>
      <c r="Z4484" s="7">
        <v>0</v>
      </c>
      <c r="AA4484" s="3">
        <v>28.571428571428999</v>
      </c>
      <c r="AB4484" s="8">
        <v>10.204081632653001</v>
      </c>
    </row>
    <row r="4485" spans="3:28" ht="36" x14ac:dyDescent="0.2">
      <c r="C4485" s="87"/>
      <c r="D4485" s="84"/>
      <c r="E4485" s="1" t="s">
        <v>62</v>
      </c>
      <c r="F4485" s="2"/>
      <c r="G4485" s="60">
        <v>211</v>
      </c>
      <c r="H4485" s="72" t="str">
        <f t="shared" si="75"/>
        <v xml:space="preserve"> </v>
      </c>
      <c r="I4485" s="11">
        <v>22.748815165877001</v>
      </c>
      <c r="J4485" s="3">
        <v>4.7393364928909998</v>
      </c>
      <c r="K4485" s="3">
        <v>3.7914691943130001</v>
      </c>
      <c r="L4485" s="3">
        <v>9.4786729857819996</v>
      </c>
      <c r="M4485" s="3">
        <v>7.5829383886260002</v>
      </c>
      <c r="N4485" s="3">
        <v>13.270142180095</v>
      </c>
      <c r="O4485" s="3">
        <v>20.853080568719999</v>
      </c>
      <c r="P4485" s="3">
        <v>7.5829383886260002</v>
      </c>
      <c r="Q4485" s="3">
        <v>16.113744075829</v>
      </c>
      <c r="R4485" s="3">
        <v>10.42654028436</v>
      </c>
      <c r="S4485" s="3">
        <v>6.161137440758</v>
      </c>
      <c r="T4485" s="3">
        <v>3.7914691943130001</v>
      </c>
      <c r="U4485" s="3">
        <v>31.753554502370001</v>
      </c>
      <c r="V4485" s="3">
        <v>22.274881516588</v>
      </c>
      <c r="W4485" s="3">
        <v>13.270142180095</v>
      </c>
      <c r="X4485" s="3">
        <v>3.7914691943130001</v>
      </c>
      <c r="Y4485" s="3">
        <v>14.218009478673</v>
      </c>
      <c r="Z4485" s="3">
        <v>0.94786729857800001</v>
      </c>
      <c r="AA4485" s="3">
        <v>25.118483412322</v>
      </c>
      <c r="AB4485" s="8">
        <v>5.2132701421799998</v>
      </c>
    </row>
    <row r="4486" spans="3:28" ht="24" x14ac:dyDescent="0.2">
      <c r="C4486" s="87"/>
      <c r="D4486" s="84"/>
      <c r="E4486" s="1" t="s">
        <v>63</v>
      </c>
      <c r="F4486" s="2"/>
      <c r="G4486" s="60">
        <v>8</v>
      </c>
      <c r="H4486" s="72" t="str">
        <f t="shared" si="75"/>
        <v>*</v>
      </c>
      <c r="I4486" s="11">
        <v>50</v>
      </c>
      <c r="J4486" s="7">
        <v>0</v>
      </c>
      <c r="K4486" s="7">
        <v>0</v>
      </c>
      <c r="L4486" s="7">
        <v>0</v>
      </c>
      <c r="M4486" s="7">
        <v>0</v>
      </c>
      <c r="N4486" s="3">
        <v>12.5</v>
      </c>
      <c r="O4486" s="7">
        <v>0</v>
      </c>
      <c r="P4486" s="7">
        <v>0</v>
      </c>
      <c r="Q4486" s="3">
        <v>50</v>
      </c>
      <c r="R4486" s="3">
        <v>25</v>
      </c>
      <c r="S4486" s="3">
        <v>12.5</v>
      </c>
      <c r="T4486" s="7">
        <v>0</v>
      </c>
      <c r="U4486" s="3">
        <v>25</v>
      </c>
      <c r="V4486" s="3">
        <v>37.5</v>
      </c>
      <c r="W4486" s="7">
        <v>0</v>
      </c>
      <c r="X4486" s="3">
        <v>25</v>
      </c>
      <c r="Y4486" s="3">
        <v>12.5</v>
      </c>
      <c r="Z4486" s="7">
        <v>0</v>
      </c>
      <c r="AA4486" s="3">
        <v>12.5</v>
      </c>
      <c r="AB4486" s="14">
        <v>0</v>
      </c>
    </row>
    <row r="4487" spans="3:28" x14ac:dyDescent="0.2">
      <c r="C4487" s="87"/>
      <c r="D4487" s="84"/>
      <c r="E4487" s="1" t="s">
        <v>64</v>
      </c>
      <c r="F4487" s="2"/>
      <c r="G4487" s="60">
        <v>24</v>
      </c>
      <c r="H4487" s="72" t="str">
        <f t="shared" si="75"/>
        <v>*</v>
      </c>
      <c r="I4487" s="11">
        <v>12.5</v>
      </c>
      <c r="J4487" s="3">
        <v>12.5</v>
      </c>
      <c r="K4487" s="7">
        <v>0</v>
      </c>
      <c r="L4487" s="3">
        <v>4.166666666667</v>
      </c>
      <c r="M4487" s="3">
        <v>8.333333333333</v>
      </c>
      <c r="N4487" s="3">
        <v>12.5</v>
      </c>
      <c r="O4487" s="3">
        <v>8.333333333333</v>
      </c>
      <c r="P4487" s="7">
        <v>0</v>
      </c>
      <c r="Q4487" s="3">
        <v>4.166666666667</v>
      </c>
      <c r="R4487" s="7">
        <v>0</v>
      </c>
      <c r="S4487" s="7">
        <v>0</v>
      </c>
      <c r="T4487" s="7">
        <v>0</v>
      </c>
      <c r="U4487" s="3">
        <v>20.833333333333002</v>
      </c>
      <c r="V4487" s="3">
        <v>8.333333333333</v>
      </c>
      <c r="W4487" s="3">
        <v>29.166666666666998</v>
      </c>
      <c r="X4487" s="7">
        <v>0</v>
      </c>
      <c r="Y4487" s="7">
        <v>0</v>
      </c>
      <c r="Z4487" s="3">
        <v>4.166666666667</v>
      </c>
      <c r="AA4487" s="3">
        <v>29.166666666666998</v>
      </c>
      <c r="AB4487" s="8">
        <v>4.166666666667</v>
      </c>
    </row>
    <row r="4488" spans="3:28" x14ac:dyDescent="0.2">
      <c r="C4488" s="87"/>
      <c r="D4488" s="84"/>
      <c r="E4488" s="1" t="s">
        <v>46</v>
      </c>
      <c r="F4488" s="2"/>
      <c r="G4488" s="60">
        <v>17</v>
      </c>
      <c r="H4488" s="72" t="str">
        <f t="shared" si="75"/>
        <v>*</v>
      </c>
      <c r="I4488" s="11">
        <v>35.294117647058997</v>
      </c>
      <c r="J4488" s="3">
        <v>11.764705882353001</v>
      </c>
      <c r="K4488" s="3">
        <v>5.8823529411760003</v>
      </c>
      <c r="L4488" s="3">
        <v>11.764705882353001</v>
      </c>
      <c r="M4488" s="3">
        <v>5.8823529411760003</v>
      </c>
      <c r="N4488" s="3">
        <v>11.764705882353001</v>
      </c>
      <c r="O4488" s="3">
        <v>17.647058823529001</v>
      </c>
      <c r="P4488" s="3">
        <v>5.8823529411760003</v>
      </c>
      <c r="Q4488" s="3">
        <v>17.647058823529001</v>
      </c>
      <c r="R4488" s="3">
        <v>5.8823529411760003</v>
      </c>
      <c r="S4488" s="3">
        <v>5.8823529411760003</v>
      </c>
      <c r="T4488" s="3">
        <v>11.764705882353001</v>
      </c>
      <c r="U4488" s="3">
        <v>29.411764705882</v>
      </c>
      <c r="V4488" s="3">
        <v>29.411764705882</v>
      </c>
      <c r="W4488" s="3">
        <v>11.764705882353001</v>
      </c>
      <c r="X4488" s="3">
        <v>11.764705882353001</v>
      </c>
      <c r="Y4488" s="3">
        <v>17.647058823529001</v>
      </c>
      <c r="Z4488" s="7">
        <v>0</v>
      </c>
      <c r="AA4488" s="3">
        <v>23.529411764706001</v>
      </c>
      <c r="AB4488" s="14">
        <v>0</v>
      </c>
    </row>
    <row r="4489" spans="3:28" x14ac:dyDescent="0.2">
      <c r="C4489" s="87"/>
      <c r="D4489" s="84"/>
      <c r="E4489" s="1" t="s">
        <v>32</v>
      </c>
      <c r="F4489" s="2"/>
      <c r="G4489" s="60">
        <v>5</v>
      </c>
      <c r="H4489" s="72" t="str">
        <f t="shared" si="75"/>
        <v>*</v>
      </c>
      <c r="I4489" s="11">
        <v>60</v>
      </c>
      <c r="J4489" s="7">
        <v>0</v>
      </c>
      <c r="K4489" s="7">
        <v>0</v>
      </c>
      <c r="L4489" s="7">
        <v>0</v>
      </c>
      <c r="M4489" s="7">
        <v>0</v>
      </c>
      <c r="N4489" s="7">
        <v>0</v>
      </c>
      <c r="O4489" s="3">
        <v>20</v>
      </c>
      <c r="P4489" s="7">
        <v>0</v>
      </c>
      <c r="Q4489" s="3">
        <v>40</v>
      </c>
      <c r="R4489" s="7">
        <v>0</v>
      </c>
      <c r="S4489" s="7">
        <v>0</v>
      </c>
      <c r="T4489" s="7">
        <v>0</v>
      </c>
      <c r="U4489" s="3">
        <v>20</v>
      </c>
      <c r="V4489" s="3">
        <v>20</v>
      </c>
      <c r="W4489" s="7">
        <v>0</v>
      </c>
      <c r="X4489" s="3">
        <v>20</v>
      </c>
      <c r="Y4489" s="7">
        <v>0</v>
      </c>
      <c r="Z4489" s="3">
        <v>20</v>
      </c>
      <c r="AA4489" s="3">
        <v>20</v>
      </c>
      <c r="AB4489" s="8">
        <v>20</v>
      </c>
    </row>
    <row r="4490" spans="3:28" x14ac:dyDescent="0.2">
      <c r="C4490" s="87"/>
      <c r="D4490" s="84"/>
      <c r="E4490" s="1" t="s">
        <v>65</v>
      </c>
      <c r="F4490" s="2"/>
      <c r="G4490" s="60">
        <v>2121</v>
      </c>
      <c r="H4490" s="72" t="str">
        <f t="shared" si="75"/>
        <v xml:space="preserve"> </v>
      </c>
      <c r="I4490" s="11">
        <v>30.740216878830999</v>
      </c>
      <c r="J4490" s="3">
        <v>4.9504950495050002</v>
      </c>
      <c r="K4490" s="3">
        <v>3.3474776049030002</v>
      </c>
      <c r="L4490" s="3">
        <v>8.7694483734090003</v>
      </c>
      <c r="M4490" s="3">
        <v>5.374823196605</v>
      </c>
      <c r="N4490" s="3">
        <v>13.719943422914</v>
      </c>
      <c r="O4490" s="3">
        <v>9.7595473833100002</v>
      </c>
      <c r="P4490" s="3">
        <v>4.9504950495050002</v>
      </c>
      <c r="Q4490" s="3">
        <v>21.499292786421002</v>
      </c>
      <c r="R4490" s="3">
        <v>11.032531824611</v>
      </c>
      <c r="S4490" s="3">
        <v>6.9306930693069999</v>
      </c>
      <c r="T4490" s="3">
        <v>4.2432814710039999</v>
      </c>
      <c r="U4490" s="3">
        <v>26.826968411127002</v>
      </c>
      <c r="V4490" s="3">
        <v>23.008015087223001</v>
      </c>
      <c r="W4490" s="3">
        <v>10.608203677511</v>
      </c>
      <c r="X4490" s="3">
        <v>9.2880716643089993</v>
      </c>
      <c r="Y4490" s="3">
        <v>9.3823668081089995</v>
      </c>
      <c r="Z4490" s="3">
        <v>0.56577086280099997</v>
      </c>
      <c r="AA4490" s="3">
        <v>28.477133427628001</v>
      </c>
      <c r="AB4490" s="8">
        <v>3.9603960396039999</v>
      </c>
    </row>
    <row r="4491" spans="3:28" x14ac:dyDescent="0.2">
      <c r="C4491" s="87"/>
      <c r="D4491" s="84"/>
      <c r="E4491" s="1" t="s">
        <v>66</v>
      </c>
      <c r="F4491" s="2"/>
      <c r="G4491" s="60">
        <v>260</v>
      </c>
      <c r="H4491" s="72" t="str">
        <f t="shared" si="75"/>
        <v xml:space="preserve"> </v>
      </c>
      <c r="I4491" s="11">
        <v>21.538461538461998</v>
      </c>
      <c r="J4491" s="3">
        <v>5.3846153846150004</v>
      </c>
      <c r="K4491" s="3">
        <v>3.4615384615379998</v>
      </c>
      <c r="L4491" s="3">
        <v>8.0769230769230003</v>
      </c>
      <c r="M4491" s="3">
        <v>8.0769230769230003</v>
      </c>
      <c r="N4491" s="3">
        <v>12.692307692308001</v>
      </c>
      <c r="O4491" s="3">
        <v>20.769230769231001</v>
      </c>
      <c r="P4491" s="3">
        <v>6.9230769230769997</v>
      </c>
      <c r="Q4491" s="3">
        <v>15.384615384615</v>
      </c>
      <c r="R4491" s="3">
        <v>10</v>
      </c>
      <c r="S4491" s="3">
        <v>6.9230769230769997</v>
      </c>
      <c r="T4491" s="3">
        <v>4.6153846153850004</v>
      </c>
      <c r="U4491" s="3">
        <v>30.384615384615</v>
      </c>
      <c r="V4491" s="3">
        <v>22.307692307692001</v>
      </c>
      <c r="W4491" s="3">
        <v>13.076923076923</v>
      </c>
      <c r="X4491" s="3">
        <v>3.8461538461539999</v>
      </c>
      <c r="Y4491" s="3">
        <v>14.615384615385</v>
      </c>
      <c r="Z4491" s="3">
        <v>0.76923076923099998</v>
      </c>
      <c r="AA4491" s="3">
        <v>25.769230769231001</v>
      </c>
      <c r="AB4491" s="8">
        <v>6.1538461538459996</v>
      </c>
    </row>
    <row r="4492" spans="3:28" ht="24" x14ac:dyDescent="0.2">
      <c r="C4492" s="88" t="s">
        <v>67</v>
      </c>
      <c r="D4492" s="83" t="s">
        <v>17</v>
      </c>
      <c r="E4492" s="6" t="s">
        <v>68</v>
      </c>
      <c r="F4492" s="5"/>
      <c r="G4492" s="59">
        <v>303</v>
      </c>
      <c r="H4492" s="71" t="str">
        <f t="shared" si="75"/>
        <v xml:space="preserve"> </v>
      </c>
      <c r="I4492" s="12">
        <v>28.052805280527998</v>
      </c>
      <c r="J4492" s="4">
        <v>4.9504950495050002</v>
      </c>
      <c r="K4492" s="4">
        <v>2.970297029703</v>
      </c>
      <c r="L4492" s="4">
        <v>6.9306930693069999</v>
      </c>
      <c r="M4492" s="4">
        <v>6.2706270627059997</v>
      </c>
      <c r="N4492" s="4">
        <v>9.9009900990100004</v>
      </c>
      <c r="O4492" s="4">
        <v>5.940594059406</v>
      </c>
      <c r="P4492" s="4">
        <v>5.6105610561060004</v>
      </c>
      <c r="Q4492" s="4">
        <v>27.392739273926999</v>
      </c>
      <c r="R4492" s="4">
        <v>15.511551155116001</v>
      </c>
      <c r="S4492" s="4">
        <v>6.6006600660070003</v>
      </c>
      <c r="T4492" s="4">
        <v>6.2706270627059997</v>
      </c>
      <c r="U4492" s="4">
        <v>11.551155115512</v>
      </c>
      <c r="V4492" s="4">
        <v>18.811881188118999</v>
      </c>
      <c r="W4492" s="4">
        <v>9.9009900990100004</v>
      </c>
      <c r="X4492" s="4">
        <v>12.871287128713</v>
      </c>
      <c r="Y4492" s="4">
        <v>6.2706270627059997</v>
      </c>
      <c r="Z4492" s="4">
        <v>0.99009900990099997</v>
      </c>
      <c r="AA4492" s="4">
        <v>34.323432343234003</v>
      </c>
      <c r="AB4492" s="13">
        <v>3.9603960396039999</v>
      </c>
    </row>
    <row r="4493" spans="3:28" ht="36" x14ac:dyDescent="0.2">
      <c r="C4493" s="87"/>
      <c r="D4493" s="84"/>
      <c r="E4493" s="1" t="s">
        <v>69</v>
      </c>
      <c r="F4493" s="2"/>
      <c r="G4493" s="60">
        <v>1347</v>
      </c>
      <c r="H4493" s="72" t="str">
        <f t="shared" si="75"/>
        <v xml:space="preserve"> </v>
      </c>
      <c r="I4493" s="11">
        <v>30.512249443207001</v>
      </c>
      <c r="J4493" s="3">
        <v>3.7861915367479999</v>
      </c>
      <c r="K4493" s="3">
        <v>2.3756495916849998</v>
      </c>
      <c r="L4493" s="3">
        <v>8.1662954714179996</v>
      </c>
      <c r="M4493" s="3">
        <v>5.2709725315520002</v>
      </c>
      <c r="N4493" s="3">
        <v>12.175204157387</v>
      </c>
      <c r="O4493" s="3">
        <v>7.720861172977</v>
      </c>
      <c r="P4493" s="3">
        <v>3.860430586488</v>
      </c>
      <c r="Q4493" s="3">
        <v>21.232368225687001</v>
      </c>
      <c r="R4493" s="3">
        <v>11.507052709725</v>
      </c>
      <c r="S4493" s="3">
        <v>7.646622123237</v>
      </c>
      <c r="T4493" s="3">
        <v>4.5285820341500003</v>
      </c>
      <c r="U4493" s="3">
        <v>22.791388270230001</v>
      </c>
      <c r="V4493" s="3">
        <v>20.564216778024999</v>
      </c>
      <c r="W4493" s="3">
        <v>9.3541202672610009</v>
      </c>
      <c r="X4493" s="3">
        <v>7.2011878247960004</v>
      </c>
      <c r="Y4493" s="3">
        <v>8.3147735708979997</v>
      </c>
      <c r="Z4493" s="3">
        <v>0.66815144766099999</v>
      </c>
      <c r="AA4493" s="3">
        <v>30.141054194506001</v>
      </c>
      <c r="AB4493" s="8">
        <v>4.0089086859689997</v>
      </c>
    </row>
    <row r="4494" spans="3:28" ht="24" x14ac:dyDescent="0.2">
      <c r="C4494" s="87"/>
      <c r="D4494" s="84"/>
      <c r="E4494" s="1" t="s">
        <v>70</v>
      </c>
      <c r="F4494" s="2"/>
      <c r="G4494" s="60">
        <v>596</v>
      </c>
      <c r="H4494" s="72" t="str">
        <f t="shared" si="75"/>
        <v xml:space="preserve"> </v>
      </c>
      <c r="I4494" s="11">
        <v>30.03355704698</v>
      </c>
      <c r="J4494" s="3">
        <v>6.3758389261739996</v>
      </c>
      <c r="K4494" s="3">
        <v>4.530201342282</v>
      </c>
      <c r="L4494" s="3">
        <v>9.060402684564</v>
      </c>
      <c r="M4494" s="3">
        <v>4.8657718120810003</v>
      </c>
      <c r="N4494" s="3">
        <v>16.610738255034001</v>
      </c>
      <c r="O4494" s="3">
        <v>16.778523489933001</v>
      </c>
      <c r="P4494" s="3">
        <v>6.2080536912750004</v>
      </c>
      <c r="Q4494" s="3">
        <v>19.798657718121</v>
      </c>
      <c r="R4494" s="3">
        <v>7.8859060402679999</v>
      </c>
      <c r="S4494" s="3">
        <v>6.3758389261739996</v>
      </c>
      <c r="T4494" s="3">
        <v>3.355704697987</v>
      </c>
      <c r="U4494" s="3">
        <v>40.100671140940001</v>
      </c>
      <c r="V4494" s="3">
        <v>27.013422818792002</v>
      </c>
      <c r="W4494" s="3">
        <v>13.758389261745</v>
      </c>
      <c r="X4494" s="3">
        <v>9.3959731543620002</v>
      </c>
      <c r="Y4494" s="3">
        <v>12.248322147651001</v>
      </c>
      <c r="Z4494" s="3">
        <v>0.50335570469799995</v>
      </c>
      <c r="AA4494" s="3">
        <v>22.48322147651</v>
      </c>
      <c r="AB4494" s="8">
        <v>3.8590604026849999</v>
      </c>
    </row>
    <row r="4495" spans="3:28" ht="24" x14ac:dyDescent="0.2">
      <c r="C4495" s="87"/>
      <c r="D4495" s="84"/>
      <c r="E4495" s="1" t="s">
        <v>71</v>
      </c>
      <c r="F4495" s="2"/>
      <c r="G4495" s="60">
        <v>181</v>
      </c>
      <c r="H4495" s="72" t="str">
        <f t="shared" si="75"/>
        <v xml:space="preserve"> </v>
      </c>
      <c r="I4495" s="11">
        <v>25.966850828729001</v>
      </c>
      <c r="J4495" s="3">
        <v>11.049723756905999</v>
      </c>
      <c r="K4495" s="3">
        <v>7.1823204419889999</v>
      </c>
      <c r="L4495" s="3">
        <v>13.812154696133</v>
      </c>
      <c r="M4495" s="3">
        <v>10.497237569060999</v>
      </c>
      <c r="N4495" s="3">
        <v>20.441988950275999</v>
      </c>
      <c r="O4495" s="3">
        <v>24.309392265193001</v>
      </c>
      <c r="P4495" s="3">
        <v>9.3922651933699992</v>
      </c>
      <c r="Q4495" s="3">
        <v>9.9447513812149992</v>
      </c>
      <c r="R4495" s="3">
        <v>7.7348066298339999</v>
      </c>
      <c r="S4495" s="3">
        <v>3.3149171270719999</v>
      </c>
      <c r="T4495" s="3">
        <v>2.2099447513810002</v>
      </c>
      <c r="U4495" s="3">
        <v>43.093922651934001</v>
      </c>
      <c r="V4495" s="3">
        <v>33.701657458564</v>
      </c>
      <c r="W4495" s="3">
        <v>16.574585635359</v>
      </c>
      <c r="X4495" s="3">
        <v>10.497237569060999</v>
      </c>
      <c r="Y4495" s="3">
        <v>19.889502762431</v>
      </c>
      <c r="Z4495" s="3">
        <v>0.55248618784500003</v>
      </c>
      <c r="AA4495" s="3">
        <v>21.546961325967001</v>
      </c>
      <c r="AB4495" s="8">
        <v>6.6298342541439998</v>
      </c>
    </row>
    <row r="4496" spans="3:28" x14ac:dyDescent="0.2">
      <c r="C4496" s="87"/>
      <c r="D4496" s="84"/>
      <c r="E4496" s="1" t="s">
        <v>32</v>
      </c>
      <c r="F4496" s="2"/>
      <c r="G4496" s="60">
        <v>8</v>
      </c>
      <c r="H4496" s="72" t="str">
        <f t="shared" si="75"/>
        <v>*</v>
      </c>
      <c r="I4496" s="11">
        <v>25</v>
      </c>
      <c r="J4496" s="7">
        <v>0</v>
      </c>
      <c r="K4496" s="7">
        <v>0</v>
      </c>
      <c r="L4496" s="7">
        <v>0</v>
      </c>
      <c r="M4496" s="7">
        <v>0</v>
      </c>
      <c r="N4496" s="7">
        <v>0</v>
      </c>
      <c r="O4496" s="3">
        <v>12.5</v>
      </c>
      <c r="P4496" s="3">
        <v>12.5</v>
      </c>
      <c r="Q4496" s="3">
        <v>12.5</v>
      </c>
      <c r="R4496" s="7">
        <v>0</v>
      </c>
      <c r="S4496" s="7">
        <v>0</v>
      </c>
      <c r="T4496" s="7">
        <v>0</v>
      </c>
      <c r="U4496" s="3">
        <v>25</v>
      </c>
      <c r="V4496" s="3">
        <v>12.5</v>
      </c>
      <c r="W4496" s="7">
        <v>0</v>
      </c>
      <c r="X4496" s="3">
        <v>12.5</v>
      </c>
      <c r="Y4496" s="3">
        <v>12.5</v>
      </c>
      <c r="Z4496" s="7">
        <v>0</v>
      </c>
      <c r="AA4496" s="3">
        <v>12.5</v>
      </c>
      <c r="AB4496" s="8">
        <v>12.5</v>
      </c>
    </row>
    <row r="4497" spans="3:28" ht="24" x14ac:dyDescent="0.2">
      <c r="C4497" s="88" t="s">
        <v>72</v>
      </c>
      <c r="D4497" s="83" t="s">
        <v>17</v>
      </c>
      <c r="E4497" s="6" t="s">
        <v>73</v>
      </c>
      <c r="F4497" s="5"/>
      <c r="G4497" s="59">
        <v>52</v>
      </c>
      <c r="H4497" s="71" t="str">
        <f t="shared" si="75"/>
        <v xml:space="preserve"> </v>
      </c>
      <c r="I4497" s="12">
        <v>30.769230769231001</v>
      </c>
      <c r="J4497" s="4">
        <v>5.7692307692310001</v>
      </c>
      <c r="K4497" s="4">
        <v>3.8461538461539999</v>
      </c>
      <c r="L4497" s="4">
        <v>7.6923076923079998</v>
      </c>
      <c r="M4497" s="4">
        <v>13.461538461538</v>
      </c>
      <c r="N4497" s="4">
        <v>15.384615384615</v>
      </c>
      <c r="O4497" s="4">
        <v>15.384615384615</v>
      </c>
      <c r="P4497" s="4">
        <v>7.6923076923079998</v>
      </c>
      <c r="Q4497" s="4">
        <v>7.6923076923079998</v>
      </c>
      <c r="R4497" s="4">
        <v>9.6153846153850004</v>
      </c>
      <c r="S4497" s="4">
        <v>3.8461538461539999</v>
      </c>
      <c r="T4497" s="4">
        <v>3.8461538461539999</v>
      </c>
      <c r="U4497" s="4">
        <v>40.384615384615003</v>
      </c>
      <c r="V4497" s="4">
        <v>25</v>
      </c>
      <c r="W4497" s="4">
        <v>7.6923076923079998</v>
      </c>
      <c r="X4497" s="4">
        <v>9.6153846153850004</v>
      </c>
      <c r="Y4497" s="4">
        <v>13.461538461538</v>
      </c>
      <c r="Z4497" s="20">
        <v>0</v>
      </c>
      <c r="AA4497" s="4">
        <v>19.230769230768999</v>
      </c>
      <c r="AB4497" s="13">
        <v>13.461538461538</v>
      </c>
    </row>
    <row r="4498" spans="3:28" ht="36" x14ac:dyDescent="0.2">
      <c r="C4498" s="87"/>
      <c r="D4498" s="84"/>
      <c r="E4498" s="1" t="s">
        <v>74</v>
      </c>
      <c r="F4498" s="2"/>
      <c r="G4498" s="60">
        <v>186</v>
      </c>
      <c r="H4498" s="72" t="str">
        <f t="shared" si="75"/>
        <v xml:space="preserve"> </v>
      </c>
      <c r="I4498" s="11">
        <v>20.430107526882001</v>
      </c>
      <c r="J4498" s="3">
        <v>5.3763440860219998</v>
      </c>
      <c r="K4498" s="3">
        <v>2.6881720430109999</v>
      </c>
      <c r="L4498" s="3">
        <v>9.1397849462370004</v>
      </c>
      <c r="M4498" s="3">
        <v>5.9139784946239997</v>
      </c>
      <c r="N4498" s="3">
        <v>16.666666666666998</v>
      </c>
      <c r="O4498" s="3">
        <v>9.1397849462370004</v>
      </c>
      <c r="P4498" s="3">
        <v>5.9139784946239997</v>
      </c>
      <c r="Q4498" s="3">
        <v>10.752688172042999</v>
      </c>
      <c r="R4498" s="3">
        <v>3.2258064516129998</v>
      </c>
      <c r="S4498" s="3">
        <v>4.3010752688169998</v>
      </c>
      <c r="T4498" s="3">
        <v>2.1505376344089999</v>
      </c>
      <c r="U4498" s="3">
        <v>31.182795698924998</v>
      </c>
      <c r="V4498" s="3">
        <v>23.118279569892</v>
      </c>
      <c r="W4498" s="3">
        <v>12.903225806451999</v>
      </c>
      <c r="X4498" s="3">
        <v>5.9139784946239997</v>
      </c>
      <c r="Y4498" s="3">
        <v>12.365591397849</v>
      </c>
      <c r="Z4498" s="3">
        <v>0.53763440860199996</v>
      </c>
      <c r="AA4498" s="3">
        <v>30.107526881719998</v>
      </c>
      <c r="AB4498" s="8">
        <v>4.3010752688169998</v>
      </c>
    </row>
    <row r="4499" spans="3:28" ht="36" x14ac:dyDescent="0.2">
      <c r="C4499" s="87"/>
      <c r="D4499" s="84"/>
      <c r="E4499" s="1" t="s">
        <v>75</v>
      </c>
      <c r="F4499" s="2"/>
      <c r="G4499" s="60">
        <v>336</v>
      </c>
      <c r="H4499" s="72" t="str">
        <f t="shared" si="75"/>
        <v xml:space="preserve"> </v>
      </c>
      <c r="I4499" s="11">
        <v>30.952380952380999</v>
      </c>
      <c r="J4499" s="3">
        <v>6.5476190476190004</v>
      </c>
      <c r="K4499" s="3">
        <v>2.9761904761900002</v>
      </c>
      <c r="L4499" s="3">
        <v>9.8214285714289993</v>
      </c>
      <c r="M4499" s="3">
        <v>8.333333333333</v>
      </c>
      <c r="N4499" s="3">
        <v>14.880952380951999</v>
      </c>
      <c r="O4499" s="3">
        <v>10.416666666667</v>
      </c>
      <c r="P4499" s="3">
        <v>4.4642857142860004</v>
      </c>
      <c r="Q4499" s="3">
        <v>13.690476190476</v>
      </c>
      <c r="R4499" s="3">
        <v>8.333333333333</v>
      </c>
      <c r="S4499" s="3">
        <v>6.25</v>
      </c>
      <c r="T4499" s="3">
        <v>3.2738095238099998</v>
      </c>
      <c r="U4499" s="3">
        <v>30.654761904762001</v>
      </c>
      <c r="V4499" s="3">
        <v>21.428571428571001</v>
      </c>
      <c r="W4499" s="3">
        <v>12.202380952381001</v>
      </c>
      <c r="X4499" s="3">
        <v>5.9523809523809996</v>
      </c>
      <c r="Y4499" s="3">
        <v>10.119047619048001</v>
      </c>
      <c r="Z4499" s="3">
        <v>0.29761904761899999</v>
      </c>
      <c r="AA4499" s="3">
        <v>25.595238095237999</v>
      </c>
      <c r="AB4499" s="8">
        <v>5.0595238095240003</v>
      </c>
    </row>
    <row r="4500" spans="3:28" ht="36" x14ac:dyDescent="0.2">
      <c r="C4500" s="87"/>
      <c r="D4500" s="84"/>
      <c r="E4500" s="1" t="s">
        <v>76</v>
      </c>
      <c r="F4500" s="2"/>
      <c r="G4500" s="60">
        <v>411</v>
      </c>
      <c r="H4500" s="72" t="str">
        <f t="shared" si="75"/>
        <v xml:space="preserve"> </v>
      </c>
      <c r="I4500" s="11">
        <v>29.197080291971002</v>
      </c>
      <c r="J4500" s="3">
        <v>7.299270072993</v>
      </c>
      <c r="K4500" s="3">
        <v>3.892944038929</v>
      </c>
      <c r="L4500" s="3">
        <v>9.4890510948909998</v>
      </c>
      <c r="M4500" s="3">
        <v>4.1362530413630001</v>
      </c>
      <c r="N4500" s="3">
        <v>16.54501216545</v>
      </c>
      <c r="O4500" s="3">
        <v>16.058394160584001</v>
      </c>
      <c r="P4500" s="3">
        <v>5.1094890510950002</v>
      </c>
      <c r="Q4500" s="3">
        <v>18.978102189781001</v>
      </c>
      <c r="R4500" s="3">
        <v>9.0024330900240006</v>
      </c>
      <c r="S4500" s="3">
        <v>6.0827250608270003</v>
      </c>
      <c r="T4500" s="3">
        <v>3.892944038929</v>
      </c>
      <c r="U4500" s="3">
        <v>31.630170316301999</v>
      </c>
      <c r="V4500" s="3">
        <v>24.330900243308999</v>
      </c>
      <c r="W4500" s="3">
        <v>14.111922141119001</v>
      </c>
      <c r="X4500" s="3">
        <v>8.7591240875909993</v>
      </c>
      <c r="Y4500" s="3">
        <v>13.138686131387001</v>
      </c>
      <c r="Z4500" s="3">
        <v>0.97323600973199997</v>
      </c>
      <c r="AA4500" s="3">
        <v>24.817518248174999</v>
      </c>
      <c r="AB4500" s="8">
        <v>3.4063260340629999</v>
      </c>
    </row>
    <row r="4501" spans="3:28" ht="36" x14ac:dyDescent="0.2">
      <c r="C4501" s="87"/>
      <c r="D4501" s="84"/>
      <c r="E4501" s="1" t="s">
        <v>77</v>
      </c>
      <c r="F4501" s="2"/>
      <c r="G4501" s="60">
        <v>425</v>
      </c>
      <c r="H4501" s="72" t="str">
        <f t="shared" si="75"/>
        <v xml:space="preserve"> </v>
      </c>
      <c r="I4501" s="11">
        <v>30.352941176470999</v>
      </c>
      <c r="J4501" s="3">
        <v>3.0588235294119999</v>
      </c>
      <c r="K4501" s="3">
        <v>3.0588235294119999</v>
      </c>
      <c r="L4501" s="3">
        <v>9.4117647058819998</v>
      </c>
      <c r="M4501" s="3">
        <v>4</v>
      </c>
      <c r="N4501" s="3">
        <v>12.235294117646999</v>
      </c>
      <c r="O4501" s="3">
        <v>11.529411764705999</v>
      </c>
      <c r="P4501" s="3">
        <v>4</v>
      </c>
      <c r="Q4501" s="3">
        <v>18.823529411765001</v>
      </c>
      <c r="R4501" s="3">
        <v>10.117647058824</v>
      </c>
      <c r="S4501" s="3">
        <v>9.1764705882350004</v>
      </c>
      <c r="T4501" s="3">
        <v>3.7647058823530002</v>
      </c>
      <c r="U4501" s="3">
        <v>23.764705882352999</v>
      </c>
      <c r="V4501" s="3">
        <v>23.058823529411999</v>
      </c>
      <c r="W4501" s="3">
        <v>9.6470588235289991</v>
      </c>
      <c r="X4501" s="3">
        <v>6.5882352941180002</v>
      </c>
      <c r="Y4501" s="3">
        <v>11.058823529412001</v>
      </c>
      <c r="Z4501" s="3">
        <v>0.23529411764700001</v>
      </c>
      <c r="AA4501" s="3">
        <v>32</v>
      </c>
      <c r="AB4501" s="8">
        <v>3.5294117647059999</v>
      </c>
    </row>
    <row r="4502" spans="3:28" ht="36" x14ac:dyDescent="0.2">
      <c r="C4502" s="87"/>
      <c r="D4502" s="84"/>
      <c r="E4502" s="1" t="s">
        <v>78</v>
      </c>
      <c r="F4502" s="2"/>
      <c r="G4502" s="60">
        <v>328</v>
      </c>
      <c r="H4502" s="72" t="str">
        <f t="shared" si="75"/>
        <v xml:space="preserve"> </v>
      </c>
      <c r="I4502" s="11">
        <v>33.231707317073003</v>
      </c>
      <c r="J4502" s="3">
        <v>5.4878048780490003</v>
      </c>
      <c r="K4502" s="3">
        <v>4.268292682927</v>
      </c>
      <c r="L4502" s="3">
        <v>8.2317073170730009</v>
      </c>
      <c r="M4502" s="3">
        <v>5.7926829268290003</v>
      </c>
      <c r="N4502" s="3">
        <v>14.634146341463</v>
      </c>
      <c r="O4502" s="3">
        <v>10.670731707317</v>
      </c>
      <c r="P4502" s="3">
        <v>5.1829268292680002</v>
      </c>
      <c r="Q4502" s="3">
        <v>26.524390243902001</v>
      </c>
      <c r="R4502" s="3">
        <v>14.329268292683</v>
      </c>
      <c r="S4502" s="3">
        <v>6.4024390243899996</v>
      </c>
      <c r="T4502" s="3">
        <v>4.5731707317070001</v>
      </c>
      <c r="U4502" s="3">
        <v>24.085365853658999</v>
      </c>
      <c r="V4502" s="3">
        <v>23.780487804878</v>
      </c>
      <c r="W4502" s="3">
        <v>10.670731707317</v>
      </c>
      <c r="X4502" s="3">
        <v>8.8414634146339992</v>
      </c>
      <c r="Y4502" s="3">
        <v>6.7073170731709997</v>
      </c>
      <c r="Z4502" s="3">
        <v>0.60975609756100002</v>
      </c>
      <c r="AA4502" s="3">
        <v>28.963414634146002</v>
      </c>
      <c r="AB4502" s="8">
        <v>3.3536585365849998</v>
      </c>
    </row>
    <row r="4503" spans="3:28" ht="36" x14ac:dyDescent="0.2">
      <c r="C4503" s="87"/>
      <c r="D4503" s="84"/>
      <c r="E4503" s="1" t="s">
        <v>79</v>
      </c>
      <c r="F4503" s="2"/>
      <c r="G4503" s="60">
        <v>294</v>
      </c>
      <c r="H4503" s="72" t="str">
        <f t="shared" si="75"/>
        <v xml:space="preserve"> </v>
      </c>
      <c r="I4503" s="11">
        <v>31.632653061224001</v>
      </c>
      <c r="J4503" s="3">
        <v>4.0816326530609999</v>
      </c>
      <c r="K4503" s="3">
        <v>3.7414965986389999</v>
      </c>
      <c r="L4503" s="3">
        <v>7.8231292517010003</v>
      </c>
      <c r="M4503" s="3">
        <v>6.8027210884349998</v>
      </c>
      <c r="N4503" s="3">
        <v>10.544217687074999</v>
      </c>
      <c r="O4503" s="3">
        <v>10.544217687074999</v>
      </c>
      <c r="P4503" s="3">
        <v>5.1020408163270003</v>
      </c>
      <c r="Q4503" s="3">
        <v>30.952380952380999</v>
      </c>
      <c r="R4503" s="3">
        <v>13.945578231293</v>
      </c>
      <c r="S4503" s="3">
        <v>7.8231292517010003</v>
      </c>
      <c r="T4503" s="3">
        <v>6.1224489795919999</v>
      </c>
      <c r="U4503" s="3">
        <v>25.510204081632999</v>
      </c>
      <c r="V4503" s="3">
        <v>23.469387755102002</v>
      </c>
      <c r="W4503" s="3">
        <v>11.224489795918</v>
      </c>
      <c r="X4503" s="3">
        <v>12.244897959184</v>
      </c>
      <c r="Y4503" s="3">
        <v>7.8231292517010003</v>
      </c>
      <c r="Z4503" s="3">
        <v>0.34013605442200001</v>
      </c>
      <c r="AA4503" s="3">
        <v>27.891156462584998</v>
      </c>
      <c r="AB4503" s="8">
        <v>2.7210884353739999</v>
      </c>
    </row>
    <row r="4504" spans="3:28" ht="36" x14ac:dyDescent="0.2">
      <c r="C4504" s="87"/>
      <c r="D4504" s="84"/>
      <c r="E4504" s="1" t="s">
        <v>80</v>
      </c>
      <c r="F4504" s="2"/>
      <c r="G4504" s="60">
        <v>194</v>
      </c>
      <c r="H4504" s="72" t="str">
        <f t="shared" si="75"/>
        <v xml:space="preserve"> </v>
      </c>
      <c r="I4504" s="11">
        <v>28.350515463918001</v>
      </c>
      <c r="J4504" s="3">
        <v>2.0618556701030002</v>
      </c>
      <c r="K4504" s="3">
        <v>1.0309278350519999</v>
      </c>
      <c r="L4504" s="3">
        <v>6.7010309278350002</v>
      </c>
      <c r="M4504" s="3">
        <v>3.0927835051549999</v>
      </c>
      <c r="N4504" s="3">
        <v>10.309278350514999</v>
      </c>
      <c r="O4504" s="3">
        <v>8.2474226804120008</v>
      </c>
      <c r="P4504" s="3">
        <v>6.1855670103089997</v>
      </c>
      <c r="Q4504" s="3">
        <v>27.835051546391998</v>
      </c>
      <c r="R4504" s="3">
        <v>14.948453608247</v>
      </c>
      <c r="S4504" s="3">
        <v>5.6701030927840002</v>
      </c>
      <c r="T4504" s="3">
        <v>6.1855670103089997</v>
      </c>
      <c r="U4504" s="3">
        <v>22.680412371134</v>
      </c>
      <c r="V4504" s="3">
        <v>19.072164948453999</v>
      </c>
      <c r="W4504" s="3">
        <v>6.1855670103089997</v>
      </c>
      <c r="X4504" s="3">
        <v>10.309278350514999</v>
      </c>
      <c r="Y4504" s="3">
        <v>6.7010309278350002</v>
      </c>
      <c r="Z4504" s="3">
        <v>0.51546391752599996</v>
      </c>
      <c r="AA4504" s="3">
        <v>31.958762886597999</v>
      </c>
      <c r="AB4504" s="8">
        <v>2.5773195876289998</v>
      </c>
    </row>
    <row r="4505" spans="3:28" ht="36" x14ac:dyDescent="0.2">
      <c r="C4505" s="87"/>
      <c r="D4505" s="84"/>
      <c r="E4505" s="1" t="s">
        <v>81</v>
      </c>
      <c r="F4505" s="2"/>
      <c r="G4505" s="60">
        <v>50</v>
      </c>
      <c r="H4505" s="72" t="str">
        <f t="shared" si="75"/>
        <v xml:space="preserve"> </v>
      </c>
      <c r="I4505" s="11">
        <v>32</v>
      </c>
      <c r="J4505" s="3">
        <v>6</v>
      </c>
      <c r="K4505" s="3">
        <v>2</v>
      </c>
      <c r="L4505" s="7">
        <v>0</v>
      </c>
      <c r="M4505" s="3">
        <v>6</v>
      </c>
      <c r="N4505" s="3">
        <v>12</v>
      </c>
      <c r="O4505" s="3">
        <v>2</v>
      </c>
      <c r="P4505" s="3">
        <v>4</v>
      </c>
      <c r="Q4505" s="3">
        <v>24</v>
      </c>
      <c r="R4505" s="3">
        <v>18</v>
      </c>
      <c r="S4505" s="3">
        <v>10</v>
      </c>
      <c r="T4505" s="3">
        <v>6</v>
      </c>
      <c r="U4505" s="3">
        <v>14</v>
      </c>
      <c r="V4505" s="3">
        <v>18</v>
      </c>
      <c r="W4505" s="3">
        <v>10</v>
      </c>
      <c r="X4505" s="3">
        <v>16</v>
      </c>
      <c r="Y4505" s="3">
        <v>6</v>
      </c>
      <c r="Z4505" s="3">
        <v>4</v>
      </c>
      <c r="AA4505" s="3">
        <v>32</v>
      </c>
      <c r="AB4505" s="8">
        <v>2</v>
      </c>
    </row>
    <row r="4506" spans="3:28" ht="24" x14ac:dyDescent="0.2">
      <c r="C4506" s="87"/>
      <c r="D4506" s="84"/>
      <c r="E4506" s="1" t="s">
        <v>82</v>
      </c>
      <c r="F4506" s="2"/>
      <c r="G4506" s="60">
        <v>48</v>
      </c>
      <c r="H4506" s="72" t="str">
        <f t="shared" si="75"/>
        <v>*</v>
      </c>
      <c r="I4506" s="11">
        <v>22.916666666666998</v>
      </c>
      <c r="J4506" s="3">
        <v>2.083333333333</v>
      </c>
      <c r="K4506" s="3">
        <v>2.083333333333</v>
      </c>
      <c r="L4506" s="3">
        <v>8.333333333333</v>
      </c>
      <c r="M4506" s="3">
        <v>4.166666666667</v>
      </c>
      <c r="N4506" s="3">
        <v>10.416666666667</v>
      </c>
      <c r="O4506" s="3">
        <v>6.25</v>
      </c>
      <c r="P4506" s="3">
        <v>10.416666666667</v>
      </c>
      <c r="Q4506" s="3">
        <v>37.5</v>
      </c>
      <c r="R4506" s="3">
        <v>20.833333333333002</v>
      </c>
      <c r="S4506" s="3">
        <v>12.5</v>
      </c>
      <c r="T4506" s="3">
        <v>6.25</v>
      </c>
      <c r="U4506" s="3">
        <v>18.75</v>
      </c>
      <c r="V4506" s="3">
        <v>25</v>
      </c>
      <c r="W4506" s="3">
        <v>2.083333333333</v>
      </c>
      <c r="X4506" s="3">
        <v>27.083333333333002</v>
      </c>
      <c r="Y4506" s="3">
        <v>4.166666666667</v>
      </c>
      <c r="Z4506" s="7">
        <v>0</v>
      </c>
      <c r="AA4506" s="3">
        <v>27.083333333333002</v>
      </c>
      <c r="AB4506" s="8">
        <v>4.166666666667</v>
      </c>
    </row>
    <row r="4507" spans="3:28" x14ac:dyDescent="0.2">
      <c r="C4507" s="87"/>
      <c r="D4507" s="84"/>
      <c r="E4507" s="1" t="s">
        <v>83</v>
      </c>
      <c r="F4507" s="2"/>
      <c r="G4507" s="60">
        <v>46</v>
      </c>
      <c r="H4507" s="72" t="str">
        <f t="shared" si="75"/>
        <v>*</v>
      </c>
      <c r="I4507" s="11">
        <v>30.434782608696</v>
      </c>
      <c r="J4507" s="3">
        <v>4.3478260869570002</v>
      </c>
      <c r="K4507" s="3">
        <v>4.3478260869570002</v>
      </c>
      <c r="L4507" s="3">
        <v>13.04347826087</v>
      </c>
      <c r="M4507" s="3">
        <v>10.869565217390999</v>
      </c>
      <c r="N4507" s="3">
        <v>15.217391304348</v>
      </c>
      <c r="O4507" s="3">
        <v>2.1739130434780001</v>
      </c>
      <c r="P4507" s="3">
        <v>4.3478260869570002</v>
      </c>
      <c r="Q4507" s="3">
        <v>10.869565217390999</v>
      </c>
      <c r="R4507" s="3">
        <v>6.5217391304349999</v>
      </c>
      <c r="S4507" s="3">
        <v>6.5217391304349999</v>
      </c>
      <c r="T4507" s="3">
        <v>4.3478260869570002</v>
      </c>
      <c r="U4507" s="3">
        <v>30.434782608696</v>
      </c>
      <c r="V4507" s="3">
        <v>28.260869565217</v>
      </c>
      <c r="W4507" s="3">
        <v>13.04347826087</v>
      </c>
      <c r="X4507" s="3">
        <v>6.5217391304349999</v>
      </c>
      <c r="Y4507" s="3">
        <v>8.6956521739130004</v>
      </c>
      <c r="Z4507" s="3">
        <v>4.3478260869570002</v>
      </c>
      <c r="AA4507" s="3">
        <v>30.434782608696</v>
      </c>
      <c r="AB4507" s="8">
        <v>8.6956521739130004</v>
      </c>
    </row>
    <row r="4508" spans="3:28" x14ac:dyDescent="0.2">
      <c r="C4508" s="87"/>
      <c r="D4508" s="84"/>
      <c r="E4508" s="1" t="s">
        <v>32</v>
      </c>
      <c r="F4508" s="2"/>
      <c r="G4508" s="60">
        <v>65</v>
      </c>
      <c r="H4508" s="72" t="str">
        <f t="shared" si="75"/>
        <v xml:space="preserve"> </v>
      </c>
      <c r="I4508" s="11">
        <v>29.230769230768999</v>
      </c>
      <c r="J4508" s="3">
        <v>9.2307692307690008</v>
      </c>
      <c r="K4508" s="3">
        <v>6.1538461538459996</v>
      </c>
      <c r="L4508" s="3">
        <v>6.1538461538459996</v>
      </c>
      <c r="M4508" s="3">
        <v>4.6153846153850004</v>
      </c>
      <c r="N4508" s="3">
        <v>6.1538461538459996</v>
      </c>
      <c r="O4508" s="3">
        <v>7.6923076923079998</v>
      </c>
      <c r="P4508" s="3">
        <v>4.6153846153850004</v>
      </c>
      <c r="Q4508" s="3">
        <v>16.923076923077002</v>
      </c>
      <c r="R4508" s="3">
        <v>7.6923076923079998</v>
      </c>
      <c r="S4508" s="3">
        <v>4.6153846153850004</v>
      </c>
      <c r="T4508" s="3">
        <v>3.0769230769229998</v>
      </c>
      <c r="U4508" s="3">
        <v>30.769230769231001</v>
      </c>
      <c r="V4508" s="3">
        <v>20</v>
      </c>
      <c r="W4508" s="3">
        <v>12.307692307691999</v>
      </c>
      <c r="X4508" s="3">
        <v>4.6153846153850004</v>
      </c>
      <c r="Y4508" s="3">
        <v>13.846153846153999</v>
      </c>
      <c r="Z4508" s="3">
        <v>1.538461538462</v>
      </c>
      <c r="AA4508" s="3">
        <v>18.461538461538002</v>
      </c>
      <c r="AB4508" s="8">
        <v>15.384615384615</v>
      </c>
    </row>
    <row r="4509" spans="3:28" x14ac:dyDescent="0.2">
      <c r="C4509" s="88" t="s">
        <v>84</v>
      </c>
      <c r="D4509" s="83" t="s">
        <v>17</v>
      </c>
      <c r="E4509" s="6" t="s">
        <v>85</v>
      </c>
      <c r="F4509" s="5"/>
      <c r="G4509" s="59">
        <v>315</v>
      </c>
      <c r="H4509" s="71" t="str">
        <f t="shared" si="75"/>
        <v xml:space="preserve"> </v>
      </c>
      <c r="I4509" s="12">
        <v>31.111111111111001</v>
      </c>
      <c r="J4509" s="4">
        <v>1.9047619047619999</v>
      </c>
      <c r="K4509" s="4">
        <v>0.63492063492100004</v>
      </c>
      <c r="L4509" s="4">
        <v>8.2539682539680008</v>
      </c>
      <c r="M4509" s="4">
        <v>4.1269841269840004</v>
      </c>
      <c r="N4509" s="4">
        <v>8.8888888888889994</v>
      </c>
      <c r="O4509" s="4">
        <v>8.2539682539680008</v>
      </c>
      <c r="P4509" s="4">
        <v>4.1269841269840004</v>
      </c>
      <c r="Q4509" s="4">
        <v>29.206349206349</v>
      </c>
      <c r="R4509" s="4">
        <v>16.825396825397</v>
      </c>
      <c r="S4509" s="4">
        <v>7.9365079365079998</v>
      </c>
      <c r="T4509" s="4">
        <v>5.7142857142860004</v>
      </c>
      <c r="U4509" s="4">
        <v>24.126984126983999</v>
      </c>
      <c r="V4509" s="4">
        <v>18.095238095237999</v>
      </c>
      <c r="W4509" s="4">
        <v>6.0317460317459997</v>
      </c>
      <c r="X4509" s="4">
        <v>9.2063492063489996</v>
      </c>
      <c r="Y4509" s="4">
        <v>5.079365079365</v>
      </c>
      <c r="Z4509" s="4">
        <v>0.95238095238099996</v>
      </c>
      <c r="AA4509" s="4">
        <v>33.015873015872998</v>
      </c>
      <c r="AB4509" s="13">
        <v>2.2222222222219998</v>
      </c>
    </row>
    <row r="4510" spans="3:28" x14ac:dyDescent="0.2">
      <c r="C4510" s="87"/>
      <c r="D4510" s="84"/>
      <c r="E4510" s="1" t="s">
        <v>86</v>
      </c>
      <c r="F4510" s="2"/>
      <c r="G4510" s="60">
        <v>493</v>
      </c>
      <c r="H4510" s="72" t="str">
        <f t="shared" si="75"/>
        <v xml:space="preserve"> </v>
      </c>
      <c r="I4510" s="11">
        <v>32.251521298173998</v>
      </c>
      <c r="J4510" s="3">
        <v>2.2312373225150002</v>
      </c>
      <c r="K4510" s="3">
        <v>1.6227180527380001</v>
      </c>
      <c r="L4510" s="3">
        <v>7.3022312373230003</v>
      </c>
      <c r="M4510" s="3">
        <v>5.0709939148069996</v>
      </c>
      <c r="N4510" s="3">
        <v>11.156186612576001</v>
      </c>
      <c r="O4510" s="3">
        <v>7.505070993915</v>
      </c>
      <c r="P4510" s="3">
        <v>5.0709939148069996</v>
      </c>
      <c r="Q4510" s="3">
        <v>25.557809330628999</v>
      </c>
      <c r="R4510" s="3">
        <v>13.590263691683999</v>
      </c>
      <c r="S4510" s="3">
        <v>7.7079107505069997</v>
      </c>
      <c r="T4510" s="3">
        <v>7.0993914807299996</v>
      </c>
      <c r="U4510" s="3">
        <v>22.515212981744</v>
      </c>
      <c r="V4510" s="3">
        <v>20.486815415822001</v>
      </c>
      <c r="W4510" s="3">
        <v>6.8965517241379999</v>
      </c>
      <c r="X4510" s="3">
        <v>8.9249492900610008</v>
      </c>
      <c r="Y4510" s="3">
        <v>8.1135902636920001</v>
      </c>
      <c r="Z4510" s="3">
        <v>0.40567951318500001</v>
      </c>
      <c r="AA4510" s="3">
        <v>33.062880324543997</v>
      </c>
      <c r="AB4510" s="8">
        <v>4.056795131846</v>
      </c>
    </row>
    <row r="4511" spans="3:28" x14ac:dyDescent="0.2">
      <c r="C4511" s="87"/>
      <c r="D4511" s="84"/>
      <c r="E4511" s="1" t="s">
        <v>87</v>
      </c>
      <c r="F4511" s="2"/>
      <c r="G4511" s="60">
        <v>981</v>
      </c>
      <c r="H4511" s="72" t="str">
        <f t="shared" si="75"/>
        <v xml:space="preserve"> </v>
      </c>
      <c r="I4511" s="11">
        <v>29.663608562691</v>
      </c>
      <c r="J4511" s="3">
        <v>3.7716615698270002</v>
      </c>
      <c r="K4511" s="3">
        <v>2.854230377166</v>
      </c>
      <c r="L4511" s="3">
        <v>9.2762487257899995</v>
      </c>
      <c r="M4511" s="3">
        <v>5.4026503567789996</v>
      </c>
      <c r="N4511" s="3">
        <v>12.640163098879</v>
      </c>
      <c r="O4511" s="3">
        <v>10.499490316004</v>
      </c>
      <c r="P4511" s="3">
        <v>4.7910295616719996</v>
      </c>
      <c r="Q4511" s="3">
        <v>20.387359836900998</v>
      </c>
      <c r="R4511" s="3">
        <v>9.6839959225280001</v>
      </c>
      <c r="S4511" s="3">
        <v>7.8491335372069999</v>
      </c>
      <c r="T4511" s="3">
        <v>3.9755351681960001</v>
      </c>
      <c r="U4511" s="3">
        <v>26.299694189602</v>
      </c>
      <c r="V4511" s="3">
        <v>21.712538226300001</v>
      </c>
      <c r="W4511" s="3">
        <v>9.0723751274209992</v>
      </c>
      <c r="X4511" s="3">
        <v>7.8491335372069999</v>
      </c>
      <c r="Y4511" s="3">
        <v>9.4801223241589998</v>
      </c>
      <c r="Z4511" s="3">
        <v>0.61162079510699996</v>
      </c>
      <c r="AA4511" s="3">
        <v>28.644240570846002</v>
      </c>
      <c r="AB4511" s="8">
        <v>4.1794087665650004</v>
      </c>
    </row>
    <row r="4512" spans="3:28" x14ac:dyDescent="0.2">
      <c r="C4512" s="87"/>
      <c r="D4512" s="84"/>
      <c r="E4512" s="1" t="s">
        <v>88</v>
      </c>
      <c r="F4512" s="2"/>
      <c r="G4512" s="60">
        <v>525</v>
      </c>
      <c r="H4512" s="72" t="str">
        <f t="shared" si="75"/>
        <v xml:space="preserve"> </v>
      </c>
      <c r="I4512" s="11">
        <v>28.571428571428999</v>
      </c>
      <c r="J4512" s="3">
        <v>8.5714285714289993</v>
      </c>
      <c r="K4512" s="3">
        <v>5.7142857142860004</v>
      </c>
      <c r="L4512" s="3">
        <v>9.5238095238099998</v>
      </c>
      <c r="M4512" s="3">
        <v>7.4285714285709998</v>
      </c>
      <c r="N4512" s="3">
        <v>19.619047619048001</v>
      </c>
      <c r="O4512" s="3">
        <v>14.285714285714</v>
      </c>
      <c r="P4512" s="3">
        <v>5.7142857142860004</v>
      </c>
      <c r="Q4512" s="3">
        <v>15.047619047618999</v>
      </c>
      <c r="R4512" s="3">
        <v>8</v>
      </c>
      <c r="S4512" s="3">
        <v>4.5714285714290002</v>
      </c>
      <c r="T4512" s="3">
        <v>1.9047619047619999</v>
      </c>
      <c r="U4512" s="3">
        <v>31.809523809523998</v>
      </c>
      <c r="V4512" s="3">
        <v>27.428571428571001</v>
      </c>
      <c r="W4512" s="3">
        <v>16.571428571428999</v>
      </c>
      <c r="X4512" s="3">
        <v>8.9523809523810005</v>
      </c>
      <c r="Y4512" s="3">
        <v>13.904761904761999</v>
      </c>
      <c r="Z4512" s="3">
        <v>0.57142857142900005</v>
      </c>
      <c r="AA4512" s="3">
        <v>22.857142857143</v>
      </c>
      <c r="AB4512" s="8">
        <v>5.5238095238099998</v>
      </c>
    </row>
    <row r="4513" spans="2:28" x14ac:dyDescent="0.2">
      <c r="C4513" s="87"/>
      <c r="D4513" s="84"/>
      <c r="E4513" s="1" t="s">
        <v>89</v>
      </c>
      <c r="F4513" s="2"/>
      <c r="G4513" s="60">
        <v>113</v>
      </c>
      <c r="H4513" s="72" t="str">
        <f t="shared" si="75"/>
        <v xml:space="preserve"> </v>
      </c>
      <c r="I4513" s="11">
        <v>20.353982300885001</v>
      </c>
      <c r="J4513" s="3">
        <v>21.238938053097002</v>
      </c>
      <c r="K4513" s="3">
        <v>10.619469026549</v>
      </c>
      <c r="L4513" s="3">
        <v>5.3097345132739999</v>
      </c>
      <c r="M4513" s="3">
        <v>6.194690265487</v>
      </c>
      <c r="N4513" s="3">
        <v>16.814159292035001</v>
      </c>
      <c r="O4513" s="3">
        <v>22.123893805310001</v>
      </c>
      <c r="P4513" s="3">
        <v>6.194690265487</v>
      </c>
      <c r="Q4513" s="3">
        <v>7.0796460176989999</v>
      </c>
      <c r="R4513" s="3">
        <v>4.424778761062</v>
      </c>
      <c r="S4513" s="3">
        <v>2.654867256637</v>
      </c>
      <c r="T4513" s="3">
        <v>1.769911504425</v>
      </c>
      <c r="U4513" s="3">
        <v>38.938053097344998</v>
      </c>
      <c r="V4513" s="3">
        <v>37.168141592920001</v>
      </c>
      <c r="W4513" s="3">
        <v>32.743362831858001</v>
      </c>
      <c r="X4513" s="3">
        <v>12.389380530973</v>
      </c>
      <c r="Y4513" s="3">
        <v>15.929203539823</v>
      </c>
      <c r="Z4513" s="3">
        <v>1.769911504425</v>
      </c>
      <c r="AA4513" s="3">
        <v>12.389380530973</v>
      </c>
      <c r="AB4513" s="8">
        <v>4.424778761062</v>
      </c>
    </row>
    <row r="4514" spans="2:28" x14ac:dyDescent="0.2">
      <c r="C4514" s="87"/>
      <c r="D4514" s="84"/>
      <c r="E4514" s="1" t="s">
        <v>32</v>
      </c>
      <c r="F4514" s="2"/>
      <c r="G4514" s="60">
        <v>8</v>
      </c>
      <c r="H4514" s="72" t="str">
        <f t="shared" si="75"/>
        <v>*</v>
      </c>
      <c r="I4514" s="11">
        <v>37.5</v>
      </c>
      <c r="J4514" s="3">
        <v>12.5</v>
      </c>
      <c r="K4514" s="3">
        <v>12.5</v>
      </c>
      <c r="L4514" s="3">
        <v>12.5</v>
      </c>
      <c r="M4514" s="3">
        <v>12.5</v>
      </c>
      <c r="N4514" s="3">
        <v>12.5</v>
      </c>
      <c r="O4514" s="3">
        <v>12.5</v>
      </c>
      <c r="P4514" s="3">
        <v>25</v>
      </c>
      <c r="Q4514" s="3">
        <v>12.5</v>
      </c>
      <c r="R4514" s="3">
        <v>12.5</v>
      </c>
      <c r="S4514" s="7">
        <v>0</v>
      </c>
      <c r="T4514" s="7">
        <v>0</v>
      </c>
      <c r="U4514" s="3">
        <v>62.5</v>
      </c>
      <c r="V4514" s="7">
        <v>0</v>
      </c>
      <c r="W4514" s="3">
        <v>25</v>
      </c>
      <c r="X4514" s="3">
        <v>12.5</v>
      </c>
      <c r="Y4514" s="3">
        <v>12.5</v>
      </c>
      <c r="Z4514" s="7">
        <v>0</v>
      </c>
      <c r="AA4514" s="3">
        <v>25</v>
      </c>
      <c r="AB4514" s="14">
        <v>0</v>
      </c>
    </row>
    <row r="4515" spans="2:28" ht="24" x14ac:dyDescent="0.2">
      <c r="C4515" s="88" t="s">
        <v>90</v>
      </c>
      <c r="D4515" s="83" t="s">
        <v>17</v>
      </c>
      <c r="E4515" s="6" t="s">
        <v>91</v>
      </c>
      <c r="F4515" s="5"/>
      <c r="G4515" s="59">
        <v>608</v>
      </c>
      <c r="H4515" s="71" t="str">
        <f t="shared" si="75"/>
        <v xml:space="preserve"> </v>
      </c>
      <c r="I4515" s="12">
        <v>26.644736842105001</v>
      </c>
      <c r="J4515" s="4">
        <v>4.9342105263159999</v>
      </c>
      <c r="K4515" s="4">
        <v>3.7828947368420001</v>
      </c>
      <c r="L4515" s="4">
        <v>8.5526315789470004</v>
      </c>
      <c r="M4515" s="4">
        <v>6.9078947368419996</v>
      </c>
      <c r="N4515" s="4">
        <v>13.815789473683999</v>
      </c>
      <c r="O4515" s="4">
        <v>12.664473684211</v>
      </c>
      <c r="P4515" s="4">
        <v>5.5921052631580004</v>
      </c>
      <c r="Q4515" s="4">
        <v>21.710526315789</v>
      </c>
      <c r="R4515" s="4">
        <v>13.322368421053</v>
      </c>
      <c r="S4515" s="4">
        <v>6.0855263157890001</v>
      </c>
      <c r="T4515" s="4">
        <v>5.5921052631580004</v>
      </c>
      <c r="U4515" s="4">
        <v>25.657894736842</v>
      </c>
      <c r="V4515" s="4">
        <v>23.355263157894999</v>
      </c>
      <c r="W4515" s="4">
        <v>11.513157894737001</v>
      </c>
      <c r="X4515" s="4">
        <v>7.2368421052630003</v>
      </c>
      <c r="Y4515" s="4">
        <v>10.690789473683999</v>
      </c>
      <c r="Z4515" s="4">
        <v>0.32894736842099997</v>
      </c>
      <c r="AA4515" s="4">
        <v>29.440789473683999</v>
      </c>
      <c r="AB4515" s="13">
        <v>5.0986842105259997</v>
      </c>
    </row>
    <row r="4516" spans="2:28" ht="24" x14ac:dyDescent="0.2">
      <c r="C4516" s="87"/>
      <c r="D4516" s="84"/>
      <c r="E4516" s="1" t="s">
        <v>92</v>
      </c>
      <c r="F4516" s="2"/>
      <c r="G4516" s="60">
        <v>1036</v>
      </c>
      <c r="H4516" s="72" t="str">
        <f t="shared" si="75"/>
        <v xml:space="preserve"> </v>
      </c>
      <c r="I4516" s="11">
        <v>31.370656370656</v>
      </c>
      <c r="J4516" s="3">
        <v>4.3436293436289999</v>
      </c>
      <c r="K4516" s="3">
        <v>2.3166023166019998</v>
      </c>
      <c r="L4516" s="3">
        <v>8.4942084942079994</v>
      </c>
      <c r="M4516" s="3">
        <v>5.3088803088800001</v>
      </c>
      <c r="N4516" s="3">
        <v>13.706563706563999</v>
      </c>
      <c r="O4516" s="3">
        <v>10.135135135135</v>
      </c>
      <c r="P4516" s="3">
        <v>5.3088803088800001</v>
      </c>
      <c r="Q4516" s="3">
        <v>20.656370656370999</v>
      </c>
      <c r="R4516" s="3">
        <v>9.7490347490349993</v>
      </c>
      <c r="S4516" s="3">
        <v>7.4324324324319999</v>
      </c>
      <c r="T4516" s="3">
        <v>3.8610038610039998</v>
      </c>
      <c r="U4516" s="3">
        <v>25.096525096524999</v>
      </c>
      <c r="V4516" s="3">
        <v>22.007722007721998</v>
      </c>
      <c r="W4516" s="3">
        <v>10.521235521235999</v>
      </c>
      <c r="X4516" s="3">
        <v>9.1698841698839999</v>
      </c>
      <c r="Y4516" s="3">
        <v>9.7490347490349993</v>
      </c>
      <c r="Z4516" s="3">
        <v>0.77220077220100003</v>
      </c>
      <c r="AA4516" s="3">
        <v>28.185328185328</v>
      </c>
      <c r="AB4516" s="8">
        <v>4.2471042471039997</v>
      </c>
    </row>
    <row r="4517" spans="2:28" ht="24" x14ac:dyDescent="0.2">
      <c r="C4517" s="87"/>
      <c r="D4517" s="84"/>
      <c r="E4517" s="1" t="s">
        <v>93</v>
      </c>
      <c r="F4517" s="2"/>
      <c r="G4517" s="60">
        <v>567</v>
      </c>
      <c r="H4517" s="72" t="str">
        <f t="shared" si="75"/>
        <v xml:space="preserve"> </v>
      </c>
      <c r="I4517" s="11">
        <v>29.982363315697</v>
      </c>
      <c r="J4517" s="3">
        <v>5.8201058201059999</v>
      </c>
      <c r="K4517" s="3">
        <v>4.0564373897710002</v>
      </c>
      <c r="L4517" s="3">
        <v>8.1128747795410003</v>
      </c>
      <c r="M4517" s="3">
        <v>4.9382716049380004</v>
      </c>
      <c r="N4517" s="3">
        <v>13.403880070547</v>
      </c>
      <c r="O4517" s="3">
        <v>9.7001763668429994</v>
      </c>
      <c r="P4517" s="3">
        <v>4.0564373897710002</v>
      </c>
      <c r="Q4517" s="3">
        <v>19.576719576719999</v>
      </c>
      <c r="R4517" s="3">
        <v>10.934744268077999</v>
      </c>
      <c r="S4517" s="3">
        <v>6.3492063492059998</v>
      </c>
      <c r="T4517" s="3">
        <v>3.5273368606700002</v>
      </c>
      <c r="U4517" s="3">
        <v>31.040564373898</v>
      </c>
      <c r="V4517" s="3">
        <v>23.10405643739</v>
      </c>
      <c r="W4517" s="3">
        <v>11.111111111111001</v>
      </c>
      <c r="X4517" s="3">
        <v>9.8765432098769992</v>
      </c>
      <c r="Y4517" s="3">
        <v>10.229276895944</v>
      </c>
      <c r="Z4517" s="3">
        <v>0.35273368606700001</v>
      </c>
      <c r="AA4517" s="3">
        <v>26.631393298060001</v>
      </c>
      <c r="AB4517" s="8">
        <v>3.7037037037039999</v>
      </c>
    </row>
    <row r="4518" spans="2:28" x14ac:dyDescent="0.2">
      <c r="C4518" s="87"/>
      <c r="D4518" s="84"/>
      <c r="E4518" s="1" t="s">
        <v>94</v>
      </c>
      <c r="F4518" s="2"/>
      <c r="G4518" s="60">
        <v>224</v>
      </c>
      <c r="H4518" s="72" t="str">
        <f t="shared" si="75"/>
        <v xml:space="preserve"> </v>
      </c>
      <c r="I4518" s="11">
        <v>29.910714285714</v>
      </c>
      <c r="J4518" s="3">
        <v>7.1428571428570002</v>
      </c>
      <c r="K4518" s="3">
        <v>4.9107142857139996</v>
      </c>
      <c r="L4518" s="3">
        <v>10.714285714286</v>
      </c>
      <c r="M4518" s="3">
        <v>5.8035714285709998</v>
      </c>
      <c r="N4518" s="3">
        <v>12.5</v>
      </c>
      <c r="O4518" s="3">
        <v>13.392857142857</v>
      </c>
      <c r="P4518" s="3">
        <v>5.3571428571429998</v>
      </c>
      <c r="Q4518" s="3">
        <v>21.875</v>
      </c>
      <c r="R4518" s="3">
        <v>8.4821428571429998</v>
      </c>
      <c r="S4518" s="3">
        <v>7.5892857142860004</v>
      </c>
      <c r="T4518" s="3">
        <v>4.4642857142860004</v>
      </c>
      <c r="U4518" s="3">
        <v>30.803571428571001</v>
      </c>
      <c r="V4518" s="3">
        <v>25</v>
      </c>
      <c r="W4518" s="3">
        <v>11.607142857143</v>
      </c>
      <c r="X4518" s="3">
        <v>7.5892857142860004</v>
      </c>
      <c r="Y4518" s="3">
        <v>7.5892857142860004</v>
      </c>
      <c r="Z4518" s="3">
        <v>1.785714285714</v>
      </c>
      <c r="AA4518" s="3">
        <v>27.678571428571001</v>
      </c>
      <c r="AB4518" s="8">
        <v>2.6785714285709998</v>
      </c>
    </row>
    <row r="4519" spans="2:28" x14ac:dyDescent="0.2">
      <c r="C4519" s="88" t="s">
        <v>95</v>
      </c>
      <c r="D4519" s="83" t="s">
        <v>17</v>
      </c>
      <c r="E4519" s="6" t="s">
        <v>96</v>
      </c>
      <c r="F4519" s="5"/>
      <c r="G4519" s="59">
        <v>308</v>
      </c>
      <c r="H4519" s="71" t="str">
        <f t="shared" si="75"/>
        <v xml:space="preserve"> </v>
      </c>
      <c r="I4519" s="12">
        <v>28.246753246752998</v>
      </c>
      <c r="J4519" s="4">
        <v>4.8701298701300004</v>
      </c>
      <c r="K4519" s="4">
        <v>2.922077922078</v>
      </c>
      <c r="L4519" s="4">
        <v>7.792207792208</v>
      </c>
      <c r="M4519" s="4">
        <v>5.1948051948050002</v>
      </c>
      <c r="N4519" s="4">
        <v>12.987012987012999</v>
      </c>
      <c r="O4519" s="4">
        <v>11.363636363635999</v>
      </c>
      <c r="P4519" s="4">
        <v>3.2467532467529998</v>
      </c>
      <c r="Q4519" s="4">
        <v>18.506493506493999</v>
      </c>
      <c r="R4519" s="4">
        <v>8.7662337662340004</v>
      </c>
      <c r="S4519" s="4">
        <v>6.8181818181820004</v>
      </c>
      <c r="T4519" s="4">
        <v>3.2467532467529998</v>
      </c>
      <c r="U4519" s="4">
        <v>29.545454545455001</v>
      </c>
      <c r="V4519" s="4">
        <v>21.428571428571001</v>
      </c>
      <c r="W4519" s="4">
        <v>10.38961038961</v>
      </c>
      <c r="X4519" s="4">
        <v>6.8181818181820004</v>
      </c>
      <c r="Y4519" s="4">
        <v>11.038961038961</v>
      </c>
      <c r="Z4519" s="4">
        <v>0.64935064935099995</v>
      </c>
      <c r="AA4519" s="4">
        <v>32.142857142856997</v>
      </c>
      <c r="AB4519" s="13">
        <v>3.5714285714290002</v>
      </c>
    </row>
    <row r="4520" spans="2:28" x14ac:dyDescent="0.2">
      <c r="C4520" s="89"/>
      <c r="D4520" s="84"/>
      <c r="E4520" s="1" t="s">
        <v>97</v>
      </c>
      <c r="F4520" s="2"/>
      <c r="G4520" s="60">
        <v>728</v>
      </c>
      <c r="H4520" s="72" t="str">
        <f t="shared" si="75"/>
        <v xml:space="preserve"> </v>
      </c>
      <c r="I4520" s="11">
        <v>31.730769230768999</v>
      </c>
      <c r="J4520" s="3">
        <v>4.6703296703300001</v>
      </c>
      <c r="K4520" s="3">
        <v>3.2967032967029999</v>
      </c>
      <c r="L4520" s="3">
        <v>8.9285714285710007</v>
      </c>
      <c r="M4520" s="3">
        <v>5.3571428571429998</v>
      </c>
      <c r="N4520" s="3">
        <v>13.049450549451</v>
      </c>
      <c r="O4520" s="3">
        <v>10.989010989011</v>
      </c>
      <c r="P4520" s="3">
        <v>5.2197802197799996</v>
      </c>
      <c r="Q4520" s="3">
        <v>23.901098901099001</v>
      </c>
      <c r="R4520" s="3">
        <v>12.5</v>
      </c>
      <c r="S4520" s="3">
        <v>7.5549450549449997</v>
      </c>
      <c r="T4520" s="3">
        <v>4.2582417582419998</v>
      </c>
      <c r="U4520" s="3">
        <v>25.824175824175999</v>
      </c>
      <c r="V4520" s="3">
        <v>24.725274725275</v>
      </c>
      <c r="W4520" s="3">
        <v>11.401098901098999</v>
      </c>
      <c r="X4520" s="3">
        <v>8.7912087912089998</v>
      </c>
      <c r="Y4520" s="3">
        <v>9.4780219780219994</v>
      </c>
      <c r="Z4520" s="3">
        <v>1.2362637362640001</v>
      </c>
      <c r="AA4520" s="3">
        <v>27.609890109889999</v>
      </c>
      <c r="AB4520" s="8">
        <v>4.1208791208789997</v>
      </c>
    </row>
    <row r="4521" spans="2:28" ht="24" x14ac:dyDescent="0.2">
      <c r="C4521" s="89"/>
      <c r="D4521" s="84"/>
      <c r="E4521" s="1" t="s">
        <v>98</v>
      </c>
      <c r="F4521" s="2"/>
      <c r="G4521" s="60">
        <v>474</v>
      </c>
      <c r="H4521" s="72" t="str">
        <f t="shared" si="75"/>
        <v xml:space="preserve"> </v>
      </c>
      <c r="I4521" s="11">
        <v>28.691983122362998</v>
      </c>
      <c r="J4521" s="3">
        <v>6.1181434599160003</v>
      </c>
      <c r="K4521" s="3">
        <v>3.7974683544299999</v>
      </c>
      <c r="L4521" s="3">
        <v>8.0168776371309995</v>
      </c>
      <c r="M4521" s="3">
        <v>5.6962025316459997</v>
      </c>
      <c r="N4521" s="3">
        <v>12.447257383966001</v>
      </c>
      <c r="O4521" s="3">
        <v>6.9620253164559998</v>
      </c>
      <c r="P4521" s="3">
        <v>4.6413502109699998</v>
      </c>
      <c r="Q4521" s="3">
        <v>18.987341772152</v>
      </c>
      <c r="R4521" s="3">
        <v>10.126582278480999</v>
      </c>
      <c r="S4521" s="3">
        <v>6.7510548523210003</v>
      </c>
      <c r="T4521" s="3">
        <v>4.4303797468350004</v>
      </c>
      <c r="U4521" s="3">
        <v>26.160337552743002</v>
      </c>
      <c r="V4521" s="3">
        <v>23.206751054851999</v>
      </c>
      <c r="W4521" s="3">
        <v>11.181434599156001</v>
      </c>
      <c r="X4521" s="3">
        <v>7.3839662447260004</v>
      </c>
      <c r="Y4521" s="3">
        <v>8.8607594936710008</v>
      </c>
      <c r="Z4521" s="3">
        <v>0.63291139240500005</v>
      </c>
      <c r="AA4521" s="3">
        <v>26.371308016878</v>
      </c>
      <c r="AB4521" s="8">
        <v>5.4852320675110002</v>
      </c>
    </row>
    <row r="4522" spans="2:28" x14ac:dyDescent="0.2">
      <c r="C4522" s="89"/>
      <c r="D4522" s="84"/>
      <c r="E4522" s="1" t="s">
        <v>99</v>
      </c>
      <c r="F4522" s="2"/>
      <c r="G4522" s="60">
        <v>402</v>
      </c>
      <c r="H4522" s="72" t="str">
        <f t="shared" si="75"/>
        <v xml:space="preserve"> </v>
      </c>
      <c r="I4522" s="11">
        <v>30.099502487561999</v>
      </c>
      <c r="J4522" s="3">
        <v>5.7213930348259998</v>
      </c>
      <c r="K4522" s="3">
        <v>3.4825870646769999</v>
      </c>
      <c r="L4522" s="3">
        <v>9.4527363184080002</v>
      </c>
      <c r="M4522" s="3">
        <v>6.4676616915420002</v>
      </c>
      <c r="N4522" s="3">
        <v>13.681592039801</v>
      </c>
      <c r="O4522" s="3">
        <v>13.681592039801</v>
      </c>
      <c r="P4522" s="3">
        <v>5.9701492537309999</v>
      </c>
      <c r="Q4522" s="3">
        <v>21.890547263681999</v>
      </c>
      <c r="R4522" s="3">
        <v>12.437810945274</v>
      </c>
      <c r="S4522" s="3">
        <v>7.4626865671639999</v>
      </c>
      <c r="T4522" s="3">
        <v>5.7213930348259998</v>
      </c>
      <c r="U4522" s="3">
        <v>26.119402985074998</v>
      </c>
      <c r="V4522" s="3">
        <v>21.890547263681999</v>
      </c>
      <c r="W4522" s="3">
        <v>10.447761194030001</v>
      </c>
      <c r="X4522" s="3">
        <v>10.447761194030001</v>
      </c>
      <c r="Y4522" s="3">
        <v>11.940298507463</v>
      </c>
      <c r="Z4522" s="7">
        <v>0</v>
      </c>
      <c r="AA4522" s="3">
        <v>26.119402985074998</v>
      </c>
      <c r="AB4522" s="8">
        <v>3.731343283582</v>
      </c>
    </row>
    <row r="4523" spans="2:28" x14ac:dyDescent="0.2">
      <c r="C4523" s="89"/>
      <c r="D4523" s="84"/>
      <c r="E4523" s="1" t="s">
        <v>100</v>
      </c>
      <c r="F4523" s="2"/>
      <c r="G4523" s="60">
        <v>231</v>
      </c>
      <c r="H4523" s="72" t="str">
        <f t="shared" si="75"/>
        <v xml:space="preserve"> </v>
      </c>
      <c r="I4523" s="11">
        <v>26.839826839827001</v>
      </c>
      <c r="J4523" s="3">
        <v>5.6277056277059998</v>
      </c>
      <c r="K4523" s="3">
        <v>3.463203463203</v>
      </c>
      <c r="L4523" s="3">
        <v>6.4935064935059996</v>
      </c>
      <c r="M4523" s="3">
        <v>5.1948051948050002</v>
      </c>
      <c r="N4523" s="3">
        <v>14.285714285714</v>
      </c>
      <c r="O4523" s="3">
        <v>11.688311688312</v>
      </c>
      <c r="P4523" s="3">
        <v>5.6277056277059998</v>
      </c>
      <c r="Q4523" s="3">
        <v>16.450216450216001</v>
      </c>
      <c r="R4523" s="3">
        <v>8.2251082251080003</v>
      </c>
      <c r="S4523" s="3">
        <v>8.2251082251080003</v>
      </c>
      <c r="T4523" s="3">
        <v>3.463203463203</v>
      </c>
      <c r="U4523" s="3">
        <v>29.004329004329001</v>
      </c>
      <c r="V4523" s="3">
        <v>20.346320346319999</v>
      </c>
      <c r="W4523" s="3">
        <v>10.822510822510999</v>
      </c>
      <c r="X4523" s="3">
        <v>10.822510822510999</v>
      </c>
      <c r="Y4523" s="3">
        <v>8.2251082251080003</v>
      </c>
      <c r="Z4523" s="3">
        <v>0.43290043290000002</v>
      </c>
      <c r="AA4523" s="3">
        <v>31.168831168831002</v>
      </c>
      <c r="AB4523" s="8">
        <v>4.3290043290040003</v>
      </c>
    </row>
    <row r="4524" spans="2:28" x14ac:dyDescent="0.2">
      <c r="C4524" s="90"/>
      <c r="D4524" s="85"/>
      <c r="E4524" s="29" t="s">
        <v>101</v>
      </c>
      <c r="F4524" s="28"/>
      <c r="G4524" s="61">
        <v>292</v>
      </c>
      <c r="H4524" s="73" t="str">
        <f t="shared" si="75"/>
        <v xml:space="preserve"> </v>
      </c>
      <c r="I4524" s="35">
        <v>29.794520547945002</v>
      </c>
      <c r="J4524" s="16">
        <v>3.4246575342469998</v>
      </c>
      <c r="K4524" s="16">
        <v>2.7397260273969999</v>
      </c>
      <c r="L4524" s="16">
        <v>10.273972602740001</v>
      </c>
      <c r="M4524" s="16">
        <v>6.1643835616439997</v>
      </c>
      <c r="N4524" s="16">
        <v>16.438356164384</v>
      </c>
      <c r="O4524" s="16">
        <v>12.671232876712001</v>
      </c>
      <c r="P4524" s="16">
        <v>5.8219178082190002</v>
      </c>
      <c r="Q4524" s="16">
        <v>20.205479452054998</v>
      </c>
      <c r="R4524" s="16">
        <v>9.5890410958899999</v>
      </c>
      <c r="S4524" s="16">
        <v>3.4246575342469998</v>
      </c>
      <c r="T4524" s="16">
        <v>3.7671232876710001</v>
      </c>
      <c r="U4524" s="16">
        <v>29.452054794521001</v>
      </c>
      <c r="V4524" s="16">
        <v>22.602739726027</v>
      </c>
      <c r="W4524" s="16">
        <v>11.301369863013999</v>
      </c>
      <c r="X4524" s="16">
        <v>8.5616438356159996</v>
      </c>
      <c r="Y4524" s="16">
        <v>9.9315068493149994</v>
      </c>
      <c r="Z4524" s="16">
        <v>0.34246575342500002</v>
      </c>
      <c r="AA4524" s="16">
        <v>28.082191780822001</v>
      </c>
      <c r="AB4524" s="36">
        <v>3.4246575342469998</v>
      </c>
    </row>
    <row r="4525" spans="2:28" x14ac:dyDescent="0.2">
      <c r="G4525" s="62"/>
      <c r="H4525" s="74"/>
    </row>
    <row r="4526" spans="2:28" x14ac:dyDescent="0.2">
      <c r="B4526" s="25" t="str">
        <f xml:space="preserve"> HYPERLINK("#'目次'!B45", "[39]")</f>
        <v>[39]</v>
      </c>
      <c r="C4526" s="17" t="s">
        <v>358</v>
      </c>
      <c r="G4526" s="62"/>
      <c r="H4526" s="74"/>
    </row>
    <row r="4527" spans="2:28" x14ac:dyDescent="0.2">
      <c r="G4527" s="62"/>
      <c r="H4527" s="74"/>
    </row>
    <row r="4528" spans="2:28" x14ac:dyDescent="0.2">
      <c r="G4528" s="62"/>
      <c r="H4528" s="74"/>
    </row>
    <row r="4529" spans="3:20" x14ac:dyDescent="0.2">
      <c r="C4529" s="17" t="s">
        <v>12</v>
      </c>
      <c r="G4529" s="62"/>
      <c r="H4529" s="74"/>
    </row>
    <row r="4530" spans="3:20" ht="84" x14ac:dyDescent="0.2">
      <c r="C4530" s="91"/>
      <c r="D4530" s="92"/>
      <c r="E4530" s="92"/>
      <c r="F4530" s="92"/>
      <c r="G4530" s="56" t="s">
        <v>13</v>
      </c>
      <c r="H4530" s="68"/>
      <c r="I4530" s="22" t="s">
        <v>359</v>
      </c>
      <c r="J4530" s="10" t="s">
        <v>360</v>
      </c>
      <c r="K4530" s="10" t="s">
        <v>361</v>
      </c>
      <c r="L4530" s="10" t="s">
        <v>362</v>
      </c>
      <c r="M4530" s="10" t="s">
        <v>363</v>
      </c>
      <c r="N4530" s="10" t="s">
        <v>364</v>
      </c>
      <c r="O4530" s="10" t="s">
        <v>365</v>
      </c>
      <c r="P4530" s="10" t="s">
        <v>366</v>
      </c>
      <c r="Q4530" s="10" t="s">
        <v>367</v>
      </c>
      <c r="R4530" s="10" t="s">
        <v>32</v>
      </c>
      <c r="S4530" s="10" t="s">
        <v>368</v>
      </c>
      <c r="T4530" s="23" t="s">
        <v>369</v>
      </c>
    </row>
    <row r="4531" spans="3:20" x14ac:dyDescent="0.2">
      <c r="C4531" s="93"/>
      <c r="D4531" s="94"/>
      <c r="E4531" s="94"/>
      <c r="F4531" s="94"/>
      <c r="G4531" s="57"/>
      <c r="H4531" s="69"/>
      <c r="I4531" s="26"/>
      <c r="J4531" s="9"/>
      <c r="K4531" s="9"/>
      <c r="L4531" s="9"/>
      <c r="M4531" s="9"/>
      <c r="N4531" s="9"/>
      <c r="O4531" s="9"/>
      <c r="P4531" s="9"/>
      <c r="Q4531" s="9"/>
      <c r="R4531" s="9"/>
      <c r="S4531" s="9"/>
      <c r="T4531" s="24"/>
    </row>
    <row r="4532" spans="3:20" x14ac:dyDescent="0.2">
      <c r="C4532" s="31"/>
      <c r="D4532" s="33"/>
      <c r="E4532" s="32" t="s">
        <v>13</v>
      </c>
      <c r="F4532" s="30"/>
      <c r="G4532" s="58">
        <v>2435</v>
      </c>
      <c r="H4532" s="70" t="str">
        <f t="shared" ref="H4532:H4595" si="76">IF(G4532&lt;49,"*"," ")</f>
        <v xml:space="preserve"> </v>
      </c>
      <c r="I4532" s="15">
        <v>5.7905544147840002</v>
      </c>
      <c r="J4532" s="15">
        <v>14.332648870637</v>
      </c>
      <c r="K4532" s="15">
        <v>76.386036960986004</v>
      </c>
      <c r="L4532" s="15">
        <v>29.527720739220001</v>
      </c>
      <c r="M4532" s="15">
        <v>16.591375770020999</v>
      </c>
      <c r="N4532" s="15">
        <v>1.6837782340859999</v>
      </c>
      <c r="O4532" s="15">
        <v>6.8993839835730002</v>
      </c>
      <c r="P4532" s="15">
        <v>5.9958932238190004</v>
      </c>
      <c r="Q4532" s="15">
        <v>14.948665297741</v>
      </c>
      <c r="R4532" s="15">
        <v>5.503080082136</v>
      </c>
      <c r="S4532" s="15">
        <v>78.850102669405004</v>
      </c>
      <c r="T4532" s="34">
        <v>19.671457905543999</v>
      </c>
    </row>
    <row r="4533" spans="3:20" x14ac:dyDescent="0.2">
      <c r="C4533" s="86" t="s">
        <v>16</v>
      </c>
      <c r="D4533" s="83" t="s">
        <v>17</v>
      </c>
      <c r="E4533" s="6" t="s">
        <v>14</v>
      </c>
      <c r="F4533" s="5"/>
      <c r="G4533" s="59">
        <v>1188</v>
      </c>
      <c r="H4533" s="71" t="str">
        <f t="shared" si="76"/>
        <v xml:space="preserve"> </v>
      </c>
      <c r="I4533" s="12">
        <v>6.734006734007</v>
      </c>
      <c r="J4533" s="4">
        <v>20.791245791245998</v>
      </c>
      <c r="K4533" s="4">
        <v>75.841750841750994</v>
      </c>
      <c r="L4533" s="4">
        <v>38.636363636364003</v>
      </c>
      <c r="M4533" s="4">
        <v>18.265993265993</v>
      </c>
      <c r="N4533" s="4">
        <v>2.5252525252529998</v>
      </c>
      <c r="O4533" s="4">
        <v>10.858585858586</v>
      </c>
      <c r="P4533" s="4">
        <v>8.5016835016840009</v>
      </c>
      <c r="Q4533" s="4">
        <v>13.804713804714</v>
      </c>
      <c r="R4533" s="4">
        <v>5.3030303030299999</v>
      </c>
      <c r="S4533" s="4">
        <v>80.050505050504995</v>
      </c>
      <c r="T4533" s="13">
        <v>23.316498316497999</v>
      </c>
    </row>
    <row r="4534" spans="3:20" x14ac:dyDescent="0.2">
      <c r="C4534" s="87"/>
      <c r="D4534" s="84"/>
      <c r="E4534" s="1" t="s">
        <v>15</v>
      </c>
      <c r="F4534" s="2"/>
      <c r="G4534" s="60">
        <v>1247</v>
      </c>
      <c r="H4534" s="72" t="str">
        <f t="shared" si="76"/>
        <v xml:space="preserve"> </v>
      </c>
      <c r="I4534" s="11">
        <v>4.8917401764230002</v>
      </c>
      <c r="J4534" s="3">
        <v>8.1796311146750007</v>
      </c>
      <c r="K4534" s="3">
        <v>76.904570970329004</v>
      </c>
      <c r="L4534" s="3">
        <v>20.850040096231002</v>
      </c>
      <c r="M4534" s="3">
        <v>14.995990376905</v>
      </c>
      <c r="N4534" s="3">
        <v>0.88211708099399999</v>
      </c>
      <c r="O4534" s="3">
        <v>3.1275060144350002</v>
      </c>
      <c r="P4534" s="3">
        <v>3.6086607858859998</v>
      </c>
      <c r="Q4534" s="3">
        <v>16.038492381716001</v>
      </c>
      <c r="R4534" s="3">
        <v>5.6936647955090001</v>
      </c>
      <c r="S4534" s="3">
        <v>77.706495589414999</v>
      </c>
      <c r="T4534" s="8">
        <v>16.198877305532999</v>
      </c>
    </row>
    <row r="4535" spans="3:20" x14ac:dyDescent="0.2">
      <c r="C4535" s="88" t="s">
        <v>18</v>
      </c>
      <c r="D4535" s="88" t="s">
        <v>19</v>
      </c>
      <c r="E4535" s="6" t="s">
        <v>20</v>
      </c>
      <c r="F4535" s="5"/>
      <c r="G4535" s="59">
        <v>386</v>
      </c>
      <c r="H4535" s="71" t="str">
        <f t="shared" si="76"/>
        <v xml:space="preserve"> </v>
      </c>
      <c r="I4535" s="12">
        <v>4.40414507772</v>
      </c>
      <c r="J4535" s="4">
        <v>25.388601036269002</v>
      </c>
      <c r="K4535" s="4">
        <v>89.637305699481999</v>
      </c>
      <c r="L4535" s="4">
        <v>60.621761658030998</v>
      </c>
      <c r="M4535" s="4">
        <v>34.974093264248999</v>
      </c>
      <c r="N4535" s="4">
        <v>4.6632124352330004</v>
      </c>
      <c r="O4535" s="4">
        <v>16.580310880829</v>
      </c>
      <c r="P4535" s="4">
        <v>14.766839378238</v>
      </c>
      <c r="Q4535" s="4">
        <v>3.8860103626939999</v>
      </c>
      <c r="R4535" s="4">
        <v>1.0362694300519999</v>
      </c>
      <c r="S4535" s="4">
        <v>94.300518134715006</v>
      </c>
      <c r="T4535" s="13">
        <v>39.896373056995003</v>
      </c>
    </row>
    <row r="4536" spans="3:20" x14ac:dyDescent="0.2">
      <c r="C4536" s="87"/>
      <c r="D4536" s="89"/>
      <c r="E4536" s="1" t="s">
        <v>21</v>
      </c>
      <c r="F4536" s="2"/>
      <c r="G4536" s="60">
        <v>484</v>
      </c>
      <c r="H4536" s="72" t="str">
        <f t="shared" si="76"/>
        <v xml:space="preserve"> </v>
      </c>
      <c r="I4536" s="11">
        <v>4.9586776859499997</v>
      </c>
      <c r="J4536" s="3">
        <v>19.008264462810001</v>
      </c>
      <c r="K4536" s="3">
        <v>87.396694214876007</v>
      </c>
      <c r="L4536" s="3">
        <v>44.628099173553998</v>
      </c>
      <c r="M4536" s="3">
        <v>23.760330578512001</v>
      </c>
      <c r="N4536" s="3">
        <v>2.6859504132229999</v>
      </c>
      <c r="O4536" s="3">
        <v>10.123966942149</v>
      </c>
      <c r="P4536" s="3">
        <v>7.2314049586779996</v>
      </c>
      <c r="Q4536" s="3">
        <v>6.6115702479339999</v>
      </c>
      <c r="R4536" s="3">
        <v>2.8925619834709999</v>
      </c>
      <c r="S4536" s="3">
        <v>90.082644628099004</v>
      </c>
      <c r="T4536" s="8">
        <v>29.132231404959001</v>
      </c>
    </row>
    <row r="4537" spans="3:20" x14ac:dyDescent="0.2">
      <c r="C4537" s="87"/>
      <c r="D4537" s="89"/>
      <c r="E4537" s="1" t="s">
        <v>22</v>
      </c>
      <c r="F4537" s="2"/>
      <c r="G4537" s="60">
        <v>626</v>
      </c>
      <c r="H4537" s="72" t="str">
        <f t="shared" si="76"/>
        <v xml:space="preserve"> </v>
      </c>
      <c r="I4537" s="11">
        <v>4.9520766773159997</v>
      </c>
      <c r="J4537" s="3">
        <v>13.897763578275001</v>
      </c>
      <c r="K4537" s="3">
        <v>83.386581469649002</v>
      </c>
      <c r="L4537" s="3">
        <v>26.357827476038</v>
      </c>
      <c r="M4537" s="3">
        <v>14.856230031949</v>
      </c>
      <c r="N4537" s="3">
        <v>1.277955271565</v>
      </c>
      <c r="O4537" s="3">
        <v>5.7507987220450003</v>
      </c>
      <c r="P4537" s="3">
        <v>5.9105431309899998</v>
      </c>
      <c r="Q4537" s="3">
        <v>9.1054313099040005</v>
      </c>
      <c r="R4537" s="3">
        <v>4.6325878594249996</v>
      </c>
      <c r="S4537" s="3">
        <v>85.782747603833997</v>
      </c>
      <c r="T4537" s="8">
        <v>17.571884984025999</v>
      </c>
    </row>
    <row r="4538" spans="3:20" x14ac:dyDescent="0.2">
      <c r="C4538" s="87"/>
      <c r="D4538" s="89"/>
      <c r="E4538" s="1" t="s">
        <v>23</v>
      </c>
      <c r="F4538" s="2"/>
      <c r="G4538" s="60">
        <v>400</v>
      </c>
      <c r="H4538" s="72" t="str">
        <f t="shared" si="76"/>
        <v xml:space="preserve"> </v>
      </c>
      <c r="I4538" s="11">
        <v>8.75</v>
      </c>
      <c r="J4538" s="3">
        <v>9.5</v>
      </c>
      <c r="K4538" s="3">
        <v>75</v>
      </c>
      <c r="L4538" s="3">
        <v>16</v>
      </c>
      <c r="M4538" s="3">
        <v>10</v>
      </c>
      <c r="N4538" s="3">
        <v>0.5</v>
      </c>
      <c r="O4538" s="3">
        <v>2.25</v>
      </c>
      <c r="P4538" s="3">
        <v>3.25</v>
      </c>
      <c r="Q4538" s="3">
        <v>14</v>
      </c>
      <c r="R4538" s="3">
        <v>7</v>
      </c>
      <c r="S4538" s="3">
        <v>77.75</v>
      </c>
      <c r="T4538" s="8">
        <v>11.5</v>
      </c>
    </row>
    <row r="4539" spans="3:20" x14ac:dyDescent="0.2">
      <c r="C4539" s="87"/>
      <c r="D4539" s="89"/>
      <c r="E4539" s="1" t="s">
        <v>24</v>
      </c>
      <c r="F4539" s="2"/>
      <c r="G4539" s="60">
        <v>539</v>
      </c>
      <c r="H4539" s="72" t="str">
        <f t="shared" si="76"/>
        <v xml:space="preserve"> </v>
      </c>
      <c r="I4539" s="11">
        <v>6.3079777365489997</v>
      </c>
      <c r="J4539" s="3">
        <v>6.3079777365489997</v>
      </c>
      <c r="K4539" s="3">
        <v>49.907235621520996</v>
      </c>
      <c r="L4539" s="3">
        <v>7.4211502782930001</v>
      </c>
      <c r="M4539" s="3">
        <v>3.896103896104</v>
      </c>
      <c r="N4539" s="7">
        <v>0</v>
      </c>
      <c r="O4539" s="3">
        <v>1.855287569573</v>
      </c>
      <c r="P4539" s="3">
        <v>0.74211502782899996</v>
      </c>
      <c r="Q4539" s="3">
        <v>37.847866419295002</v>
      </c>
      <c r="R4539" s="3">
        <v>10.946196660482</v>
      </c>
      <c r="S4539" s="3">
        <v>50.463821892393</v>
      </c>
      <c r="T4539" s="8">
        <v>5.1948051948050002</v>
      </c>
    </row>
    <row r="4540" spans="3:20" x14ac:dyDescent="0.2">
      <c r="C4540" s="87"/>
      <c r="D4540" s="89"/>
      <c r="E4540" s="1" t="s">
        <v>25</v>
      </c>
      <c r="F4540" s="2"/>
      <c r="G4540" s="60">
        <v>2049</v>
      </c>
      <c r="H4540" s="72" t="str">
        <f t="shared" si="76"/>
        <v xml:space="preserve"> </v>
      </c>
      <c r="I4540" s="11">
        <v>6.0517325524650003</v>
      </c>
      <c r="J4540" s="3">
        <v>12.249877989263</v>
      </c>
      <c r="K4540" s="3">
        <v>73.889702293802003</v>
      </c>
      <c r="L4540" s="3">
        <v>23.670082967300999</v>
      </c>
      <c r="M4540" s="3">
        <v>13.128355295265999</v>
      </c>
      <c r="N4540" s="3">
        <v>1.122498779893</v>
      </c>
      <c r="O4540" s="3">
        <v>5.0756466569059997</v>
      </c>
      <c r="P4540" s="3">
        <v>4.3435822352370002</v>
      </c>
      <c r="Q4540" s="3">
        <v>17.032698877501002</v>
      </c>
      <c r="R4540" s="3">
        <v>6.3445583211320002</v>
      </c>
      <c r="S4540" s="3">
        <v>75.939482674475002</v>
      </c>
      <c r="T4540" s="8">
        <v>15.861395802831</v>
      </c>
    </row>
    <row r="4541" spans="3:20" x14ac:dyDescent="0.2">
      <c r="C4541" s="87"/>
      <c r="D4541" s="89"/>
      <c r="E4541" s="1" t="s">
        <v>26</v>
      </c>
      <c r="F4541" s="2"/>
      <c r="G4541" s="60">
        <v>939</v>
      </c>
      <c r="H4541" s="72" t="str">
        <f t="shared" si="76"/>
        <v xml:space="preserve"> </v>
      </c>
      <c r="I4541" s="11">
        <v>7.3482428115019998</v>
      </c>
      <c r="J4541" s="3">
        <v>7.6677316293929998</v>
      </c>
      <c r="K4541" s="3">
        <v>60.596379126731001</v>
      </c>
      <c r="L4541" s="3">
        <v>11.075612353567999</v>
      </c>
      <c r="M4541" s="3">
        <v>6.4962726304579999</v>
      </c>
      <c r="N4541" s="3">
        <v>0.212992545261</v>
      </c>
      <c r="O4541" s="3">
        <v>2.0234291799789998</v>
      </c>
      <c r="P4541" s="3">
        <v>1.8104366347180001</v>
      </c>
      <c r="Q4541" s="3">
        <v>27.689030883918999</v>
      </c>
      <c r="R4541" s="3">
        <v>9.2651757188499992</v>
      </c>
      <c r="S4541" s="3">
        <v>62.087326943557002</v>
      </c>
      <c r="T4541" s="8">
        <v>7.8807241746540004</v>
      </c>
    </row>
    <row r="4542" spans="3:20" x14ac:dyDescent="0.2">
      <c r="C4542" s="87"/>
      <c r="D4542" s="88" t="s">
        <v>14</v>
      </c>
      <c r="E4542" s="6" t="s">
        <v>20</v>
      </c>
      <c r="F4542" s="5"/>
      <c r="G4542" s="59">
        <v>204</v>
      </c>
      <c r="H4542" s="71" t="str">
        <f t="shared" si="76"/>
        <v xml:space="preserve"> </v>
      </c>
      <c r="I4542" s="12">
        <v>4.4117647058819998</v>
      </c>
      <c r="J4542" s="4">
        <v>33.823529411765001</v>
      </c>
      <c r="K4542" s="4">
        <v>84.803921568627004</v>
      </c>
      <c r="L4542" s="4">
        <v>66.176470588235006</v>
      </c>
      <c r="M4542" s="4">
        <v>30.882352941175998</v>
      </c>
      <c r="N4542" s="4">
        <v>6.3725490196079999</v>
      </c>
      <c r="O4542" s="4">
        <v>20.098039215686001</v>
      </c>
      <c r="P4542" s="4">
        <v>15.686274509804001</v>
      </c>
      <c r="Q4542" s="4">
        <v>5.3921568627449998</v>
      </c>
      <c r="R4542" s="4">
        <v>1.9607843137250001</v>
      </c>
      <c r="S4542" s="4">
        <v>92.156862745097996</v>
      </c>
      <c r="T4542" s="13">
        <v>36.764705882352999</v>
      </c>
    </row>
    <row r="4543" spans="3:20" x14ac:dyDescent="0.2">
      <c r="C4543" s="87"/>
      <c r="D4543" s="89"/>
      <c r="E4543" s="1" t="s">
        <v>21</v>
      </c>
      <c r="F4543" s="2"/>
      <c r="G4543" s="60">
        <v>254</v>
      </c>
      <c r="H4543" s="72" t="str">
        <f t="shared" si="76"/>
        <v xml:space="preserve"> </v>
      </c>
      <c r="I4543" s="11">
        <v>5.9055118110239997</v>
      </c>
      <c r="J4543" s="3">
        <v>25.984251968504001</v>
      </c>
      <c r="K4543" s="3">
        <v>85.826771653543005</v>
      </c>
      <c r="L4543" s="3">
        <v>56.299212598425001</v>
      </c>
      <c r="M4543" s="3">
        <v>29.133858267716999</v>
      </c>
      <c r="N4543" s="3">
        <v>4.3307086614169998</v>
      </c>
      <c r="O4543" s="3">
        <v>16.929133858267999</v>
      </c>
      <c r="P4543" s="3">
        <v>12.59842519685</v>
      </c>
      <c r="Q4543" s="3">
        <v>6.299212598425</v>
      </c>
      <c r="R4543" s="3">
        <v>3.543307086614</v>
      </c>
      <c r="S4543" s="3">
        <v>89.763779527558995</v>
      </c>
      <c r="T4543" s="8">
        <v>38.582677165353999</v>
      </c>
    </row>
    <row r="4544" spans="3:20" x14ac:dyDescent="0.2">
      <c r="C4544" s="87"/>
      <c r="D4544" s="89"/>
      <c r="E4544" s="1" t="s">
        <v>22</v>
      </c>
      <c r="F4544" s="2"/>
      <c r="G4544" s="60">
        <v>311</v>
      </c>
      <c r="H4544" s="72" t="str">
        <f t="shared" si="76"/>
        <v xml:space="preserve"> </v>
      </c>
      <c r="I4544" s="11">
        <v>5.1446945337620003</v>
      </c>
      <c r="J4544" s="3">
        <v>19.292604501608</v>
      </c>
      <c r="K4544" s="3">
        <v>81.993569131832999</v>
      </c>
      <c r="L4544" s="3">
        <v>34.405144694534002</v>
      </c>
      <c r="M4544" s="3">
        <v>15.434083601286</v>
      </c>
      <c r="N4544" s="3">
        <v>1.2861736334410001</v>
      </c>
      <c r="O4544" s="3">
        <v>9.0032154340839998</v>
      </c>
      <c r="P4544" s="3">
        <v>8.0385852090029992</v>
      </c>
      <c r="Q4544" s="3">
        <v>10.289389067524001</v>
      </c>
      <c r="R4544" s="3">
        <v>3.215434083601</v>
      </c>
      <c r="S4544" s="3">
        <v>85.852090032153995</v>
      </c>
      <c r="T4544" s="8">
        <v>19.614147909968001</v>
      </c>
    </row>
    <row r="4545" spans="3:20" x14ac:dyDescent="0.2">
      <c r="C4545" s="87"/>
      <c r="D4545" s="89"/>
      <c r="E4545" s="1" t="s">
        <v>23</v>
      </c>
      <c r="F4545" s="2"/>
      <c r="G4545" s="60">
        <v>202</v>
      </c>
      <c r="H4545" s="72" t="str">
        <f t="shared" si="76"/>
        <v xml:space="preserve"> </v>
      </c>
      <c r="I4545" s="11">
        <v>9.4059405940590004</v>
      </c>
      <c r="J4545" s="3">
        <v>14.356435643564</v>
      </c>
      <c r="K4545" s="3">
        <v>70.297029702969994</v>
      </c>
      <c r="L4545" s="3">
        <v>22.277227722772</v>
      </c>
      <c r="M4545" s="3">
        <v>10.39603960396</v>
      </c>
      <c r="N4545" s="3">
        <v>0.99009900990099997</v>
      </c>
      <c r="O4545" s="3">
        <v>3.4653465346529999</v>
      </c>
      <c r="P4545" s="3">
        <v>4.4554455445540002</v>
      </c>
      <c r="Q4545" s="3">
        <v>15.841584158416</v>
      </c>
      <c r="R4545" s="3">
        <v>6.9306930693069999</v>
      </c>
      <c r="S4545" s="3">
        <v>75.742574257426</v>
      </c>
      <c r="T4545" s="8">
        <v>12.376237623762</v>
      </c>
    </row>
    <row r="4546" spans="3:20" x14ac:dyDescent="0.2">
      <c r="C4546" s="87"/>
      <c r="D4546" s="89"/>
      <c r="E4546" s="1" t="s">
        <v>24</v>
      </c>
      <c r="F4546" s="2"/>
      <c r="G4546" s="60">
        <v>217</v>
      </c>
      <c r="H4546" s="72" t="str">
        <f t="shared" si="76"/>
        <v xml:space="preserve"> </v>
      </c>
      <c r="I4546" s="11">
        <v>9.6774193548389995</v>
      </c>
      <c r="J4546" s="3">
        <v>10.599078341014</v>
      </c>
      <c r="K4546" s="3">
        <v>52.073732718894</v>
      </c>
      <c r="L4546" s="3">
        <v>13.364055299539</v>
      </c>
      <c r="M4546" s="3">
        <v>5.0691244239630002</v>
      </c>
      <c r="N4546" s="7">
        <v>0</v>
      </c>
      <c r="O4546" s="3">
        <v>4.6082949308760002</v>
      </c>
      <c r="P4546" s="3">
        <v>1.3824884792629999</v>
      </c>
      <c r="Q4546" s="3">
        <v>33.640552995392</v>
      </c>
      <c r="R4546" s="3">
        <v>11.981566820276001</v>
      </c>
      <c r="S4546" s="3">
        <v>52.995391705068997</v>
      </c>
      <c r="T4546" s="8">
        <v>8.2949308755760001</v>
      </c>
    </row>
    <row r="4547" spans="3:20" x14ac:dyDescent="0.2">
      <c r="C4547" s="87"/>
      <c r="D4547" s="89"/>
      <c r="E4547" s="1" t="s">
        <v>25</v>
      </c>
      <c r="F4547" s="2"/>
      <c r="G4547" s="60">
        <v>984</v>
      </c>
      <c r="H4547" s="72" t="str">
        <f t="shared" si="76"/>
        <v xml:space="preserve"> </v>
      </c>
      <c r="I4547" s="11">
        <v>7.2154471544719998</v>
      </c>
      <c r="J4547" s="3">
        <v>18.089430894309</v>
      </c>
      <c r="K4547" s="3">
        <v>73.983739837398005</v>
      </c>
      <c r="L4547" s="3">
        <v>32.926829268292998</v>
      </c>
      <c r="M4547" s="3">
        <v>15.650406504065</v>
      </c>
      <c r="N4547" s="3">
        <v>1.7276422764229999</v>
      </c>
      <c r="O4547" s="3">
        <v>8.9430894308940001</v>
      </c>
      <c r="P4547" s="3">
        <v>7.0121951219509997</v>
      </c>
      <c r="Q4547" s="3">
        <v>15.548780487805001</v>
      </c>
      <c r="R4547" s="3">
        <v>5.9959349593500004</v>
      </c>
      <c r="S4547" s="3">
        <v>77.540650406504</v>
      </c>
      <c r="T4547" s="8">
        <v>20.528455284553001</v>
      </c>
    </row>
    <row r="4548" spans="3:20" x14ac:dyDescent="0.2">
      <c r="C4548" s="87"/>
      <c r="D4548" s="89"/>
      <c r="E4548" s="1" t="s">
        <v>26</v>
      </c>
      <c r="F4548" s="2"/>
      <c r="G4548" s="60">
        <v>419</v>
      </c>
      <c r="H4548" s="72" t="str">
        <f t="shared" si="76"/>
        <v xml:space="preserve"> </v>
      </c>
      <c r="I4548" s="11">
        <v>9.546539379475</v>
      </c>
      <c r="J4548" s="3">
        <v>12.410501193317</v>
      </c>
      <c r="K4548" s="3">
        <v>60.859188544153</v>
      </c>
      <c r="L4548" s="3">
        <v>17.661097852028998</v>
      </c>
      <c r="M4548" s="3">
        <v>7.6372315035799998</v>
      </c>
      <c r="N4548" s="3">
        <v>0.47732696897400001</v>
      </c>
      <c r="O4548" s="3">
        <v>4.057279236277</v>
      </c>
      <c r="P4548" s="3">
        <v>2.8639618138420002</v>
      </c>
      <c r="Q4548" s="3">
        <v>25.059665871122</v>
      </c>
      <c r="R4548" s="3">
        <v>9.546539379475</v>
      </c>
      <c r="S4548" s="3">
        <v>63.961813842482002</v>
      </c>
      <c r="T4548" s="8">
        <v>10.262529832936</v>
      </c>
    </row>
    <row r="4549" spans="3:20" x14ac:dyDescent="0.2">
      <c r="C4549" s="87"/>
      <c r="D4549" s="88" t="s">
        <v>15</v>
      </c>
      <c r="E4549" s="6" t="s">
        <v>20</v>
      </c>
      <c r="F4549" s="5"/>
      <c r="G4549" s="59">
        <v>182</v>
      </c>
      <c r="H4549" s="71" t="str">
        <f t="shared" si="76"/>
        <v xml:space="preserve"> </v>
      </c>
      <c r="I4549" s="12">
        <v>4.3956043956039998</v>
      </c>
      <c r="J4549" s="4">
        <v>15.934065934066</v>
      </c>
      <c r="K4549" s="4">
        <v>95.054945054944994</v>
      </c>
      <c r="L4549" s="4">
        <v>54.395604395604003</v>
      </c>
      <c r="M4549" s="4">
        <v>39.560439560440003</v>
      </c>
      <c r="N4549" s="4">
        <v>2.7472527472529999</v>
      </c>
      <c r="O4549" s="4">
        <v>12.637362637362999</v>
      </c>
      <c r="P4549" s="4">
        <v>13.736263736264</v>
      </c>
      <c r="Q4549" s="4">
        <v>2.1978021978019999</v>
      </c>
      <c r="R4549" s="20">
        <v>0</v>
      </c>
      <c r="S4549" s="4">
        <v>96.703296703296999</v>
      </c>
      <c r="T4549" s="13">
        <v>43.406593406592997</v>
      </c>
    </row>
    <row r="4550" spans="3:20" x14ac:dyDescent="0.2">
      <c r="C4550" s="87"/>
      <c r="D4550" s="89"/>
      <c r="E4550" s="1" t="s">
        <v>21</v>
      </c>
      <c r="F4550" s="2"/>
      <c r="G4550" s="60">
        <v>230</v>
      </c>
      <c r="H4550" s="72" t="str">
        <f t="shared" si="76"/>
        <v xml:space="preserve"> </v>
      </c>
      <c r="I4550" s="11">
        <v>3.9130434782610002</v>
      </c>
      <c r="J4550" s="3">
        <v>11.304347826087</v>
      </c>
      <c r="K4550" s="3">
        <v>89.130434782609001</v>
      </c>
      <c r="L4550" s="3">
        <v>31.739130434783</v>
      </c>
      <c r="M4550" s="3">
        <v>17.826086956522001</v>
      </c>
      <c r="N4550" s="3">
        <v>0.86956521739100001</v>
      </c>
      <c r="O4550" s="3">
        <v>2.6086956521740001</v>
      </c>
      <c r="P4550" s="3">
        <v>1.3043478260870001</v>
      </c>
      <c r="Q4550" s="3">
        <v>6.9565217391300003</v>
      </c>
      <c r="R4550" s="3">
        <v>2.1739130434780001</v>
      </c>
      <c r="S4550" s="3">
        <v>90.434782608695997</v>
      </c>
      <c r="T4550" s="8">
        <v>18.695652173913</v>
      </c>
    </row>
    <row r="4551" spans="3:20" x14ac:dyDescent="0.2">
      <c r="C4551" s="87"/>
      <c r="D4551" s="89"/>
      <c r="E4551" s="1" t="s">
        <v>22</v>
      </c>
      <c r="F4551" s="2"/>
      <c r="G4551" s="60">
        <v>315</v>
      </c>
      <c r="H4551" s="72" t="str">
        <f t="shared" si="76"/>
        <v xml:space="preserve"> </v>
      </c>
      <c r="I4551" s="11">
        <v>4.7619047619049999</v>
      </c>
      <c r="J4551" s="3">
        <v>8.5714285714289993</v>
      </c>
      <c r="K4551" s="3">
        <v>84.761904761905001</v>
      </c>
      <c r="L4551" s="3">
        <v>18.412698412697999</v>
      </c>
      <c r="M4551" s="3">
        <v>14.285714285714</v>
      </c>
      <c r="N4551" s="3">
        <v>1.269841269841</v>
      </c>
      <c r="O4551" s="3">
        <v>2.5396825396830001</v>
      </c>
      <c r="P4551" s="3">
        <v>3.8095238095239998</v>
      </c>
      <c r="Q4551" s="3">
        <v>7.9365079365079998</v>
      </c>
      <c r="R4551" s="3">
        <v>6.0317460317459997</v>
      </c>
      <c r="S4551" s="3">
        <v>85.714285714286007</v>
      </c>
      <c r="T4551" s="8">
        <v>15.555555555555999</v>
      </c>
    </row>
    <row r="4552" spans="3:20" x14ac:dyDescent="0.2">
      <c r="C4552" s="87"/>
      <c r="D4552" s="89"/>
      <c r="E4552" s="1" t="s">
        <v>23</v>
      </c>
      <c r="F4552" s="2"/>
      <c r="G4552" s="60">
        <v>198</v>
      </c>
      <c r="H4552" s="72" t="str">
        <f t="shared" si="76"/>
        <v xml:space="preserve"> </v>
      </c>
      <c r="I4552" s="11">
        <v>8.0808080808079996</v>
      </c>
      <c r="J4552" s="3">
        <v>4.5454545454549997</v>
      </c>
      <c r="K4552" s="3">
        <v>79.797979797980005</v>
      </c>
      <c r="L4552" s="3">
        <v>9.5959595959600001</v>
      </c>
      <c r="M4552" s="3">
        <v>9.5959595959600001</v>
      </c>
      <c r="N4552" s="7">
        <v>0</v>
      </c>
      <c r="O4552" s="3">
        <v>1.010101010101</v>
      </c>
      <c r="P4552" s="3">
        <v>2.0202020202019999</v>
      </c>
      <c r="Q4552" s="3">
        <v>12.121212121212</v>
      </c>
      <c r="R4552" s="3">
        <v>7.0707070707069999</v>
      </c>
      <c r="S4552" s="3">
        <v>79.797979797980005</v>
      </c>
      <c r="T4552" s="8">
        <v>10.606060606061</v>
      </c>
    </row>
    <row r="4553" spans="3:20" x14ac:dyDescent="0.2">
      <c r="C4553" s="87"/>
      <c r="D4553" s="89"/>
      <c r="E4553" s="1" t="s">
        <v>24</v>
      </c>
      <c r="F4553" s="2"/>
      <c r="G4553" s="60">
        <v>322</v>
      </c>
      <c r="H4553" s="72" t="str">
        <f t="shared" si="76"/>
        <v xml:space="preserve"> </v>
      </c>
      <c r="I4553" s="11">
        <v>4.037267080745</v>
      </c>
      <c r="J4553" s="3">
        <v>3.416149068323</v>
      </c>
      <c r="K4553" s="3">
        <v>48.447204968944</v>
      </c>
      <c r="L4553" s="3">
        <v>3.416149068323</v>
      </c>
      <c r="M4553" s="3">
        <v>3.1055900621119998</v>
      </c>
      <c r="N4553" s="7">
        <v>0</v>
      </c>
      <c r="O4553" s="7">
        <v>0</v>
      </c>
      <c r="P4553" s="3">
        <v>0.31055900621100002</v>
      </c>
      <c r="Q4553" s="3">
        <v>40.683229813665001</v>
      </c>
      <c r="R4553" s="3">
        <v>10.248447204969001</v>
      </c>
      <c r="S4553" s="3">
        <v>48.757763975155001</v>
      </c>
      <c r="T4553" s="8">
        <v>3.1055900621119998</v>
      </c>
    </row>
    <row r="4554" spans="3:20" x14ac:dyDescent="0.2">
      <c r="C4554" s="87"/>
      <c r="D4554" s="89"/>
      <c r="E4554" s="1" t="s">
        <v>25</v>
      </c>
      <c r="F4554" s="2"/>
      <c r="G4554" s="60">
        <v>1065</v>
      </c>
      <c r="H4554" s="72" t="str">
        <f t="shared" si="76"/>
        <v xml:space="preserve"> </v>
      </c>
      <c r="I4554" s="11">
        <v>4.9765258215959998</v>
      </c>
      <c r="J4554" s="3">
        <v>6.854460093897</v>
      </c>
      <c r="K4554" s="3">
        <v>73.802816901407994</v>
      </c>
      <c r="L4554" s="3">
        <v>15.117370892019</v>
      </c>
      <c r="M4554" s="3">
        <v>10.798122065728</v>
      </c>
      <c r="N4554" s="3">
        <v>0.56338028168999998</v>
      </c>
      <c r="O4554" s="3">
        <v>1.50234741784</v>
      </c>
      <c r="P4554" s="3">
        <v>1.8779342723000001</v>
      </c>
      <c r="Q4554" s="3">
        <v>18.403755868545002</v>
      </c>
      <c r="R4554" s="3">
        <v>6.666666666667</v>
      </c>
      <c r="S4554" s="3">
        <v>74.460093896714</v>
      </c>
      <c r="T4554" s="8">
        <v>11.549295774648</v>
      </c>
    </row>
    <row r="4555" spans="3:20" x14ac:dyDescent="0.2">
      <c r="C4555" s="87"/>
      <c r="D4555" s="89"/>
      <c r="E4555" s="1" t="s">
        <v>26</v>
      </c>
      <c r="F4555" s="2"/>
      <c r="G4555" s="60">
        <v>520</v>
      </c>
      <c r="H4555" s="72" t="str">
        <f t="shared" si="76"/>
        <v xml:space="preserve"> </v>
      </c>
      <c r="I4555" s="11">
        <v>5.5769230769230003</v>
      </c>
      <c r="J4555" s="3">
        <v>3.8461538461539999</v>
      </c>
      <c r="K4555" s="3">
        <v>60.384615384615003</v>
      </c>
      <c r="L4555" s="3">
        <v>5.7692307692310001</v>
      </c>
      <c r="M4555" s="3">
        <v>5.5769230769230003</v>
      </c>
      <c r="N4555" s="7">
        <v>0</v>
      </c>
      <c r="O4555" s="3">
        <v>0.384615384615</v>
      </c>
      <c r="P4555" s="3">
        <v>0.96153846153800004</v>
      </c>
      <c r="Q4555" s="3">
        <v>29.807692307692001</v>
      </c>
      <c r="R4555" s="3">
        <v>9.0384615384620002</v>
      </c>
      <c r="S4555" s="3">
        <v>60.576923076923002</v>
      </c>
      <c r="T4555" s="8">
        <v>5.9615384615379998</v>
      </c>
    </row>
    <row r="4556" spans="3:20" x14ac:dyDescent="0.2">
      <c r="C4556" s="88" t="s">
        <v>27</v>
      </c>
      <c r="D4556" s="88" t="s">
        <v>19</v>
      </c>
      <c r="E4556" s="6" t="s">
        <v>28</v>
      </c>
      <c r="F4556" s="5"/>
      <c r="G4556" s="59">
        <v>147</v>
      </c>
      <c r="H4556" s="71" t="str">
        <f t="shared" si="76"/>
        <v xml:space="preserve"> </v>
      </c>
      <c r="I4556" s="12">
        <v>4.0816326530609999</v>
      </c>
      <c r="J4556" s="4">
        <v>13.605442176871</v>
      </c>
      <c r="K4556" s="4">
        <v>59.863945578230997</v>
      </c>
      <c r="L4556" s="4">
        <v>28.571428571428999</v>
      </c>
      <c r="M4556" s="4">
        <v>16.326530612245001</v>
      </c>
      <c r="N4556" s="4">
        <v>1.360544217687</v>
      </c>
      <c r="O4556" s="4">
        <v>8.1632653061219997</v>
      </c>
      <c r="P4556" s="4">
        <v>5.4421768707479998</v>
      </c>
      <c r="Q4556" s="4">
        <v>24.489795918367001</v>
      </c>
      <c r="R4556" s="4">
        <v>9.5238095238099998</v>
      </c>
      <c r="S4556" s="4">
        <v>65.986394557823004</v>
      </c>
      <c r="T4556" s="13">
        <v>19.727891156462999</v>
      </c>
    </row>
    <row r="4557" spans="3:20" ht="24" x14ac:dyDescent="0.2">
      <c r="C4557" s="87"/>
      <c r="D4557" s="89"/>
      <c r="E4557" s="1" t="s">
        <v>29</v>
      </c>
      <c r="F4557" s="2"/>
      <c r="G4557" s="60">
        <v>1706</v>
      </c>
      <c r="H4557" s="72" t="str">
        <f t="shared" si="76"/>
        <v xml:space="preserve"> </v>
      </c>
      <c r="I4557" s="11">
        <v>6.7409144196949997</v>
      </c>
      <c r="J4557" s="3">
        <v>16.822977725674001</v>
      </c>
      <c r="K4557" s="3">
        <v>80.656506447831006</v>
      </c>
      <c r="L4557" s="3">
        <v>34.232121922626</v>
      </c>
      <c r="M4557" s="3">
        <v>19.167643610784999</v>
      </c>
      <c r="N4557" s="3">
        <v>2.1688159437280001</v>
      </c>
      <c r="O4557" s="3">
        <v>8.0890973036340004</v>
      </c>
      <c r="P4557" s="3">
        <v>6.7995310668229996</v>
      </c>
      <c r="Q4557" s="3">
        <v>11.37162954279</v>
      </c>
      <c r="R4557" s="3">
        <v>4.6893317702230002</v>
      </c>
      <c r="S4557" s="3">
        <v>83.177022274326006</v>
      </c>
      <c r="T4557" s="8">
        <v>22.508792497068999</v>
      </c>
    </row>
    <row r="4558" spans="3:20" ht="24" x14ac:dyDescent="0.2">
      <c r="C4558" s="87"/>
      <c r="D4558" s="89"/>
      <c r="E4558" s="1" t="s">
        <v>30</v>
      </c>
      <c r="F4558" s="2"/>
      <c r="G4558" s="60">
        <v>137</v>
      </c>
      <c r="H4558" s="72" t="str">
        <f t="shared" si="76"/>
        <v xml:space="preserve"> </v>
      </c>
      <c r="I4558" s="11">
        <v>1.459854014599</v>
      </c>
      <c r="J4558" s="3">
        <v>11.678832116788</v>
      </c>
      <c r="K4558" s="3">
        <v>75.912408759124006</v>
      </c>
      <c r="L4558" s="3">
        <v>27.007299270072998</v>
      </c>
      <c r="M4558" s="3">
        <v>13.868613138685999</v>
      </c>
      <c r="N4558" s="3">
        <v>0.72992700729899995</v>
      </c>
      <c r="O4558" s="3">
        <v>8.0291970802920005</v>
      </c>
      <c r="P4558" s="3">
        <v>7.299270072993</v>
      </c>
      <c r="Q4558" s="3">
        <v>13.868613138685999</v>
      </c>
      <c r="R4558" s="3">
        <v>4.3795620437959997</v>
      </c>
      <c r="S4558" s="3">
        <v>81.021897810219002</v>
      </c>
      <c r="T4558" s="8">
        <v>19.708029197079998</v>
      </c>
    </row>
    <row r="4559" spans="3:20" ht="24" x14ac:dyDescent="0.2">
      <c r="C4559" s="87"/>
      <c r="D4559" s="89"/>
      <c r="E4559" s="1" t="s">
        <v>31</v>
      </c>
      <c r="F4559" s="2"/>
      <c r="G4559" s="60">
        <v>440</v>
      </c>
      <c r="H4559" s="72" t="str">
        <f t="shared" si="76"/>
        <v xml:space="preserve"> </v>
      </c>
      <c r="I4559" s="11">
        <v>4.0909090909090002</v>
      </c>
      <c r="J4559" s="3">
        <v>5.9090909090909998</v>
      </c>
      <c r="K4559" s="3">
        <v>65.227272727273004</v>
      </c>
      <c r="L4559" s="3">
        <v>12.5</v>
      </c>
      <c r="M4559" s="3">
        <v>7.5</v>
      </c>
      <c r="N4559" s="3">
        <v>0.22727272727299999</v>
      </c>
      <c r="O4559" s="3">
        <v>1.363636363636</v>
      </c>
      <c r="P4559" s="3">
        <v>2.7272727272730002</v>
      </c>
      <c r="Q4559" s="3">
        <v>26.136363636363999</v>
      </c>
      <c r="R4559" s="3">
        <v>7.7272727272730002</v>
      </c>
      <c r="S4559" s="3">
        <v>65.454545454544999</v>
      </c>
      <c r="T4559" s="8">
        <v>8.6363636363640008</v>
      </c>
    </row>
    <row r="4560" spans="3:20" x14ac:dyDescent="0.2">
      <c r="C4560" s="87"/>
      <c r="D4560" s="89"/>
      <c r="E4560" s="1" t="s">
        <v>32</v>
      </c>
      <c r="F4560" s="2"/>
      <c r="G4560" s="60">
        <v>5</v>
      </c>
      <c r="H4560" s="72" t="str">
        <f t="shared" si="76"/>
        <v>*</v>
      </c>
      <c r="I4560" s="21">
        <v>0</v>
      </c>
      <c r="J4560" s="7">
        <v>0</v>
      </c>
      <c r="K4560" s="3">
        <v>100</v>
      </c>
      <c r="L4560" s="3">
        <v>20</v>
      </c>
      <c r="M4560" s="3">
        <v>20</v>
      </c>
      <c r="N4560" s="7">
        <v>0</v>
      </c>
      <c r="O4560" s="3">
        <v>20</v>
      </c>
      <c r="P4560" s="7">
        <v>0</v>
      </c>
      <c r="Q4560" s="7">
        <v>0</v>
      </c>
      <c r="R4560" s="7">
        <v>0</v>
      </c>
      <c r="S4560" s="3">
        <v>100</v>
      </c>
      <c r="T4560" s="8">
        <v>20</v>
      </c>
    </row>
    <row r="4561" spans="3:20" x14ac:dyDescent="0.2">
      <c r="C4561" s="87"/>
      <c r="D4561" s="88" t="s">
        <v>14</v>
      </c>
      <c r="E4561" s="6" t="s">
        <v>28</v>
      </c>
      <c r="F4561" s="5"/>
      <c r="G4561" s="59">
        <v>95</v>
      </c>
      <c r="H4561" s="71" t="str">
        <f t="shared" si="76"/>
        <v xml:space="preserve"> </v>
      </c>
      <c r="I4561" s="12">
        <v>6.3157894736840001</v>
      </c>
      <c r="J4561" s="4">
        <v>16.842105263158</v>
      </c>
      <c r="K4561" s="4">
        <v>58.947368421053</v>
      </c>
      <c r="L4561" s="4">
        <v>31.578947368421002</v>
      </c>
      <c r="M4561" s="4">
        <v>15.789473684211</v>
      </c>
      <c r="N4561" s="4">
        <v>2.1052631578950001</v>
      </c>
      <c r="O4561" s="4">
        <v>12.631578947368</v>
      </c>
      <c r="P4561" s="4">
        <v>5.2631578947369997</v>
      </c>
      <c r="Q4561" s="4">
        <v>23.157894736842</v>
      </c>
      <c r="R4561" s="4">
        <v>9.4736842105260006</v>
      </c>
      <c r="S4561" s="4">
        <v>67.368421052632002</v>
      </c>
      <c r="T4561" s="13">
        <v>21.052631578947</v>
      </c>
    </row>
    <row r="4562" spans="3:20" ht="24" x14ac:dyDescent="0.2">
      <c r="C4562" s="87"/>
      <c r="D4562" s="89"/>
      <c r="E4562" s="1" t="s">
        <v>29</v>
      </c>
      <c r="F4562" s="2"/>
      <c r="G4562" s="60">
        <v>953</v>
      </c>
      <c r="H4562" s="72" t="str">
        <f t="shared" si="76"/>
        <v xml:space="preserve"> </v>
      </c>
      <c r="I4562" s="11">
        <v>7.3452256033580001</v>
      </c>
      <c r="J4562" s="3">
        <v>22.455403987408001</v>
      </c>
      <c r="K4562" s="3">
        <v>78.593913955928997</v>
      </c>
      <c r="L4562" s="3">
        <v>41.133263378804003</v>
      </c>
      <c r="M4562" s="3">
        <v>19.517313746065</v>
      </c>
      <c r="N4562" s="3">
        <v>2.8331584470090001</v>
      </c>
      <c r="O4562" s="3">
        <v>11.332633788038001</v>
      </c>
      <c r="P4562" s="3">
        <v>8.9192025183630008</v>
      </c>
      <c r="Q4562" s="3">
        <v>12.381951731375</v>
      </c>
      <c r="R4562" s="3">
        <v>4.1972717733470004</v>
      </c>
      <c r="S4562" s="3">
        <v>82.581322140609004</v>
      </c>
      <c r="T4562" s="8">
        <v>24.554039874082001</v>
      </c>
    </row>
    <row r="4563" spans="3:20" ht="24" x14ac:dyDescent="0.2">
      <c r="C4563" s="87"/>
      <c r="D4563" s="89"/>
      <c r="E4563" s="1" t="s">
        <v>30</v>
      </c>
      <c r="F4563" s="2"/>
      <c r="G4563" s="60">
        <v>60</v>
      </c>
      <c r="H4563" s="72" t="str">
        <f t="shared" si="76"/>
        <v xml:space="preserve"> </v>
      </c>
      <c r="I4563" s="11">
        <v>1.666666666667</v>
      </c>
      <c r="J4563" s="3">
        <v>11.666666666667</v>
      </c>
      <c r="K4563" s="3">
        <v>71.666666666666998</v>
      </c>
      <c r="L4563" s="3">
        <v>30</v>
      </c>
      <c r="M4563" s="3">
        <v>11.666666666667</v>
      </c>
      <c r="N4563" s="7">
        <v>0</v>
      </c>
      <c r="O4563" s="3">
        <v>6.666666666667</v>
      </c>
      <c r="P4563" s="3">
        <v>6.666666666667</v>
      </c>
      <c r="Q4563" s="3">
        <v>11.666666666667</v>
      </c>
      <c r="R4563" s="3">
        <v>8.333333333333</v>
      </c>
      <c r="S4563" s="3">
        <v>78.333333333333002</v>
      </c>
      <c r="T4563" s="8">
        <v>18.333333333333002</v>
      </c>
    </row>
    <row r="4564" spans="3:20" ht="24" x14ac:dyDescent="0.2">
      <c r="C4564" s="87"/>
      <c r="D4564" s="89"/>
      <c r="E4564" s="1" t="s">
        <v>31</v>
      </c>
      <c r="F4564" s="2"/>
      <c r="G4564" s="60">
        <v>77</v>
      </c>
      <c r="H4564" s="72" t="str">
        <f t="shared" si="76"/>
        <v xml:space="preserve"> </v>
      </c>
      <c r="I4564" s="11">
        <v>3.896103896104</v>
      </c>
      <c r="J4564" s="3">
        <v>12.987012987012999</v>
      </c>
      <c r="K4564" s="3">
        <v>64.935064935065</v>
      </c>
      <c r="L4564" s="3">
        <v>23.376623376623002</v>
      </c>
      <c r="M4564" s="3">
        <v>10.38961038961</v>
      </c>
      <c r="N4564" s="3">
        <v>1.298701298701</v>
      </c>
      <c r="O4564" s="3">
        <v>5.1948051948050002</v>
      </c>
      <c r="P4564" s="3">
        <v>9.0909090909089993</v>
      </c>
      <c r="Q4564" s="3">
        <v>22.077922077922</v>
      </c>
      <c r="R4564" s="3">
        <v>11.688311688312</v>
      </c>
      <c r="S4564" s="3">
        <v>64.935064935065</v>
      </c>
      <c r="T4564" s="8">
        <v>14.285714285714</v>
      </c>
    </row>
    <row r="4565" spans="3:20" x14ac:dyDescent="0.2">
      <c r="C4565" s="87"/>
      <c r="D4565" s="89"/>
      <c r="E4565" s="1" t="s">
        <v>32</v>
      </c>
      <c r="F4565" s="2"/>
      <c r="G4565" s="60">
        <v>3</v>
      </c>
      <c r="H4565" s="72" t="str">
        <f t="shared" si="76"/>
        <v>*</v>
      </c>
      <c r="I4565" s="21">
        <v>0</v>
      </c>
      <c r="J4565" s="7">
        <v>0</v>
      </c>
      <c r="K4565" s="3">
        <v>100</v>
      </c>
      <c r="L4565" s="3">
        <v>33.333333333333002</v>
      </c>
      <c r="M4565" s="3">
        <v>33.333333333333002</v>
      </c>
      <c r="N4565" s="7">
        <v>0</v>
      </c>
      <c r="O4565" s="3">
        <v>33.333333333333002</v>
      </c>
      <c r="P4565" s="7">
        <v>0</v>
      </c>
      <c r="Q4565" s="7">
        <v>0</v>
      </c>
      <c r="R4565" s="7">
        <v>0</v>
      </c>
      <c r="S4565" s="3">
        <v>100</v>
      </c>
      <c r="T4565" s="8">
        <v>33.333333333333002</v>
      </c>
    </row>
    <row r="4566" spans="3:20" x14ac:dyDescent="0.2">
      <c r="C4566" s="87"/>
      <c r="D4566" s="88" t="s">
        <v>15</v>
      </c>
      <c r="E4566" s="6" t="s">
        <v>28</v>
      </c>
      <c r="F4566" s="5"/>
      <c r="G4566" s="59">
        <v>52</v>
      </c>
      <c r="H4566" s="71" t="str">
        <f t="shared" si="76"/>
        <v xml:space="preserve"> </v>
      </c>
      <c r="I4566" s="43">
        <v>0</v>
      </c>
      <c r="J4566" s="4">
        <v>7.6923076923079998</v>
      </c>
      <c r="K4566" s="4">
        <v>61.538461538462002</v>
      </c>
      <c r="L4566" s="4">
        <v>23.076923076922998</v>
      </c>
      <c r="M4566" s="4">
        <v>17.307692307692001</v>
      </c>
      <c r="N4566" s="20">
        <v>0</v>
      </c>
      <c r="O4566" s="20">
        <v>0</v>
      </c>
      <c r="P4566" s="4">
        <v>5.7692307692310001</v>
      </c>
      <c r="Q4566" s="4">
        <v>26.923076923077002</v>
      </c>
      <c r="R4566" s="4">
        <v>9.6153846153850004</v>
      </c>
      <c r="S4566" s="4">
        <v>63.461538461537998</v>
      </c>
      <c r="T4566" s="13">
        <v>17.307692307692001</v>
      </c>
    </row>
    <row r="4567" spans="3:20" ht="24" x14ac:dyDescent="0.2">
      <c r="C4567" s="87"/>
      <c r="D4567" s="89"/>
      <c r="E4567" s="1" t="s">
        <v>29</v>
      </c>
      <c r="F4567" s="2"/>
      <c r="G4567" s="60">
        <v>753</v>
      </c>
      <c r="H4567" s="72" t="str">
        <f t="shared" si="76"/>
        <v xml:space="preserve"> </v>
      </c>
      <c r="I4567" s="11">
        <v>5.9760956175300004</v>
      </c>
      <c r="J4567" s="3">
        <v>9.694555112882</v>
      </c>
      <c r="K4567" s="3">
        <v>83.266932270916001</v>
      </c>
      <c r="L4567" s="3">
        <v>25.498007968126998</v>
      </c>
      <c r="M4567" s="3">
        <v>18.725099601594</v>
      </c>
      <c r="N4567" s="3">
        <v>1.32802124834</v>
      </c>
      <c r="O4567" s="3">
        <v>3.9840637450199998</v>
      </c>
      <c r="P4567" s="3">
        <v>4.1168658698540002</v>
      </c>
      <c r="Q4567" s="3">
        <v>10.092961487384001</v>
      </c>
      <c r="R4567" s="3">
        <v>5.3120849933600001</v>
      </c>
      <c r="S4567" s="3">
        <v>83.930942895086005</v>
      </c>
      <c r="T4567" s="8">
        <v>19.9203187251</v>
      </c>
    </row>
    <row r="4568" spans="3:20" ht="24" x14ac:dyDescent="0.2">
      <c r="C4568" s="87"/>
      <c r="D4568" s="89"/>
      <c r="E4568" s="1" t="s">
        <v>30</v>
      </c>
      <c r="F4568" s="2"/>
      <c r="G4568" s="60">
        <v>77</v>
      </c>
      <c r="H4568" s="72" t="str">
        <f t="shared" si="76"/>
        <v xml:space="preserve"> </v>
      </c>
      <c r="I4568" s="11">
        <v>1.298701298701</v>
      </c>
      <c r="J4568" s="3">
        <v>11.688311688312</v>
      </c>
      <c r="K4568" s="3">
        <v>79.220779220778994</v>
      </c>
      <c r="L4568" s="3">
        <v>24.675324675325001</v>
      </c>
      <c r="M4568" s="3">
        <v>15.584415584416</v>
      </c>
      <c r="N4568" s="3">
        <v>1.298701298701</v>
      </c>
      <c r="O4568" s="3">
        <v>9.0909090909089993</v>
      </c>
      <c r="P4568" s="3">
        <v>7.792207792208</v>
      </c>
      <c r="Q4568" s="3">
        <v>15.584415584416</v>
      </c>
      <c r="R4568" s="3">
        <v>1.298701298701</v>
      </c>
      <c r="S4568" s="3">
        <v>83.116883116883002</v>
      </c>
      <c r="T4568" s="8">
        <v>20.779220779220999</v>
      </c>
    </row>
    <row r="4569" spans="3:20" ht="24" x14ac:dyDescent="0.2">
      <c r="C4569" s="87"/>
      <c r="D4569" s="89"/>
      <c r="E4569" s="1" t="s">
        <v>31</v>
      </c>
      <c r="F4569" s="2"/>
      <c r="G4569" s="60">
        <v>363</v>
      </c>
      <c r="H4569" s="72" t="str">
        <f t="shared" si="76"/>
        <v xml:space="preserve"> </v>
      </c>
      <c r="I4569" s="11">
        <v>4.1322314049589997</v>
      </c>
      <c r="J4569" s="3">
        <v>4.407713498623</v>
      </c>
      <c r="K4569" s="3">
        <v>65.289256198347005</v>
      </c>
      <c r="L4569" s="3">
        <v>10.192837465565001</v>
      </c>
      <c r="M4569" s="3">
        <v>6.8870523415980003</v>
      </c>
      <c r="N4569" s="7">
        <v>0</v>
      </c>
      <c r="O4569" s="3">
        <v>0.55096418732800001</v>
      </c>
      <c r="P4569" s="3">
        <v>1.3774104683199999</v>
      </c>
      <c r="Q4569" s="3">
        <v>26.997245179063</v>
      </c>
      <c r="R4569" s="3">
        <v>6.8870523415980003</v>
      </c>
      <c r="S4569" s="3">
        <v>65.564738292011</v>
      </c>
      <c r="T4569" s="8">
        <v>7.4380165289260001</v>
      </c>
    </row>
    <row r="4570" spans="3:20" x14ac:dyDescent="0.2">
      <c r="C4570" s="87"/>
      <c r="D4570" s="89"/>
      <c r="E4570" s="1" t="s">
        <v>32</v>
      </c>
      <c r="F4570" s="2"/>
      <c r="G4570" s="60">
        <v>2</v>
      </c>
      <c r="H4570" s="72" t="str">
        <f t="shared" si="76"/>
        <v>*</v>
      </c>
      <c r="I4570" s="21">
        <v>0</v>
      </c>
      <c r="J4570" s="7">
        <v>0</v>
      </c>
      <c r="K4570" s="3">
        <v>100</v>
      </c>
      <c r="L4570" s="7">
        <v>0</v>
      </c>
      <c r="M4570" s="7">
        <v>0</v>
      </c>
      <c r="N4570" s="7">
        <v>0</v>
      </c>
      <c r="O4570" s="7">
        <v>0</v>
      </c>
      <c r="P4570" s="7">
        <v>0</v>
      </c>
      <c r="Q4570" s="7">
        <v>0</v>
      </c>
      <c r="R4570" s="7">
        <v>0</v>
      </c>
      <c r="S4570" s="3">
        <v>100</v>
      </c>
      <c r="T4570" s="14">
        <v>0</v>
      </c>
    </row>
    <row r="4571" spans="3:20" x14ac:dyDescent="0.2">
      <c r="C4571" s="88" t="s">
        <v>33</v>
      </c>
      <c r="D4571" s="83" t="s">
        <v>17</v>
      </c>
      <c r="E4571" s="6" t="s">
        <v>34</v>
      </c>
      <c r="F4571" s="5"/>
      <c r="G4571" s="59">
        <v>341</v>
      </c>
      <c r="H4571" s="71" t="str">
        <f t="shared" si="76"/>
        <v xml:space="preserve"> </v>
      </c>
      <c r="I4571" s="12">
        <v>4.6920821114370002</v>
      </c>
      <c r="J4571" s="4">
        <v>9.3841642228740003</v>
      </c>
      <c r="K4571" s="4">
        <v>68.914956011729998</v>
      </c>
      <c r="L4571" s="4">
        <v>17.008797653959</v>
      </c>
      <c r="M4571" s="4">
        <v>9.6774193548389995</v>
      </c>
      <c r="N4571" s="4">
        <v>0.87976539589400005</v>
      </c>
      <c r="O4571" s="4">
        <v>4.3988269794720001</v>
      </c>
      <c r="P4571" s="4">
        <v>3.2258064516129998</v>
      </c>
      <c r="Q4571" s="4">
        <v>21.114369501466001</v>
      </c>
      <c r="R4571" s="4">
        <v>7.91788856305</v>
      </c>
      <c r="S4571" s="4">
        <v>70.381231671554005</v>
      </c>
      <c r="T4571" s="13">
        <v>12.316715542521999</v>
      </c>
    </row>
    <row r="4572" spans="3:20" x14ac:dyDescent="0.2">
      <c r="C4572" s="87"/>
      <c r="D4572" s="84"/>
      <c r="E4572" s="1" t="s">
        <v>35</v>
      </c>
      <c r="F4572" s="2"/>
      <c r="G4572" s="60">
        <v>1149</v>
      </c>
      <c r="H4572" s="72" t="str">
        <f t="shared" si="76"/>
        <v xml:space="preserve"> </v>
      </c>
      <c r="I4572" s="11">
        <v>6.3533507397740001</v>
      </c>
      <c r="J4572" s="3">
        <v>15.752828546562</v>
      </c>
      <c r="K4572" s="3">
        <v>80.939947780679006</v>
      </c>
      <c r="L4572" s="3">
        <v>32.114882506527003</v>
      </c>
      <c r="M4572" s="3">
        <v>18.711923411661999</v>
      </c>
      <c r="N4572" s="3">
        <v>1.8276762402090001</v>
      </c>
      <c r="O4572" s="3">
        <v>7.3107049608360004</v>
      </c>
      <c r="P4572" s="3">
        <v>7.2236727589210004</v>
      </c>
      <c r="Q4572" s="3">
        <v>11.227154046997001</v>
      </c>
      <c r="R4572" s="3">
        <v>5.2219321148829998</v>
      </c>
      <c r="S4572" s="3">
        <v>82.854656222802006</v>
      </c>
      <c r="T4572" s="8">
        <v>21.758050478676999</v>
      </c>
    </row>
    <row r="4573" spans="3:20" ht="24" x14ac:dyDescent="0.2">
      <c r="C4573" s="87"/>
      <c r="D4573" s="84"/>
      <c r="E4573" s="1" t="s">
        <v>36</v>
      </c>
      <c r="F4573" s="2"/>
      <c r="G4573" s="60">
        <v>659</v>
      </c>
      <c r="H4573" s="72" t="str">
        <f t="shared" si="76"/>
        <v xml:space="preserve"> </v>
      </c>
      <c r="I4573" s="11">
        <v>5.6145675265549997</v>
      </c>
      <c r="J4573" s="3">
        <v>13.960546282246</v>
      </c>
      <c r="K4573" s="3">
        <v>77.086494688922997</v>
      </c>
      <c r="L4573" s="3">
        <v>29.590288315630001</v>
      </c>
      <c r="M4573" s="3">
        <v>16.540212443095999</v>
      </c>
      <c r="N4573" s="3">
        <v>1.8209408194229999</v>
      </c>
      <c r="O4573" s="3">
        <v>5.9180576631259996</v>
      </c>
      <c r="P4573" s="3">
        <v>4.4006069802730003</v>
      </c>
      <c r="Q4573" s="3">
        <v>15.933232169954</v>
      </c>
      <c r="R4573" s="3">
        <v>4.0971168437029997</v>
      </c>
      <c r="S4573" s="3">
        <v>79.362670713201993</v>
      </c>
      <c r="T4573" s="8">
        <v>19.423368740516</v>
      </c>
    </row>
    <row r="4574" spans="3:20" x14ac:dyDescent="0.2">
      <c r="C4574" s="87"/>
      <c r="D4574" s="84"/>
      <c r="E4574" s="1" t="s">
        <v>37</v>
      </c>
      <c r="F4574" s="2"/>
      <c r="G4574" s="60">
        <v>274</v>
      </c>
      <c r="H4574" s="72" t="str">
        <f t="shared" si="76"/>
        <v xml:space="preserve"> </v>
      </c>
      <c r="I4574" s="11">
        <v>5.1094890510950002</v>
      </c>
      <c r="J4574" s="3">
        <v>15.693430656934</v>
      </c>
      <c r="K4574" s="3">
        <v>64.963503649635001</v>
      </c>
      <c r="L4574" s="3">
        <v>34.306569343066002</v>
      </c>
      <c r="M4574" s="3">
        <v>16.058394160584001</v>
      </c>
      <c r="N4574" s="3">
        <v>1.824817518248</v>
      </c>
      <c r="O4574" s="3">
        <v>10.21897810219</v>
      </c>
      <c r="P4574" s="3">
        <v>8.0291970802920005</v>
      </c>
      <c r="Q4574" s="3">
        <v>20.072992700730001</v>
      </c>
      <c r="R4574" s="3">
        <v>7.299270072993</v>
      </c>
      <c r="S4574" s="3">
        <v>71.532846715328006</v>
      </c>
      <c r="T4574" s="8">
        <v>20.437956204380001</v>
      </c>
    </row>
    <row r="4575" spans="3:20" x14ac:dyDescent="0.2">
      <c r="C4575" s="87"/>
      <c r="D4575" s="84"/>
      <c r="E4575" s="1" t="s">
        <v>32</v>
      </c>
      <c r="F4575" s="2"/>
      <c r="G4575" s="60">
        <v>12</v>
      </c>
      <c r="H4575" s="72" t="str">
        <f t="shared" si="76"/>
        <v>*</v>
      </c>
      <c r="I4575" s="11">
        <v>8.333333333333</v>
      </c>
      <c r="J4575" s="3">
        <v>8.333333333333</v>
      </c>
      <c r="K4575" s="3">
        <v>75</v>
      </c>
      <c r="L4575" s="3">
        <v>25</v>
      </c>
      <c r="M4575" s="3">
        <v>25</v>
      </c>
      <c r="N4575" s="7">
        <v>0</v>
      </c>
      <c r="O4575" s="3">
        <v>16.666666666666998</v>
      </c>
      <c r="P4575" s="3">
        <v>8.333333333333</v>
      </c>
      <c r="Q4575" s="3">
        <v>25</v>
      </c>
      <c r="R4575" s="7">
        <v>0</v>
      </c>
      <c r="S4575" s="3">
        <v>75</v>
      </c>
      <c r="T4575" s="8">
        <v>25</v>
      </c>
    </row>
    <row r="4576" spans="3:20" x14ac:dyDescent="0.2">
      <c r="C4576" s="88" t="s">
        <v>38</v>
      </c>
      <c r="D4576" s="83" t="s">
        <v>17</v>
      </c>
      <c r="E4576" s="6" t="s">
        <v>39</v>
      </c>
      <c r="F4576" s="5"/>
      <c r="G4576" s="59">
        <v>368</v>
      </c>
      <c r="H4576" s="71" t="str">
        <f t="shared" si="76"/>
        <v xml:space="preserve"> </v>
      </c>
      <c r="I4576" s="12">
        <v>3.2608695652169999</v>
      </c>
      <c r="J4576" s="4">
        <v>11.141304347826001</v>
      </c>
      <c r="K4576" s="4">
        <v>71.195652173913004</v>
      </c>
      <c r="L4576" s="4">
        <v>24.184782608696</v>
      </c>
      <c r="M4576" s="4">
        <v>12.771739130435</v>
      </c>
      <c r="N4576" s="4">
        <v>0.54347826086999995</v>
      </c>
      <c r="O4576" s="4">
        <v>6.7934782608699997</v>
      </c>
      <c r="P4576" s="4">
        <v>6.25</v>
      </c>
      <c r="Q4576" s="4">
        <v>16.304347826087</v>
      </c>
      <c r="R4576" s="4">
        <v>8.4239130434780005</v>
      </c>
      <c r="S4576" s="4">
        <v>74.456521739129997</v>
      </c>
      <c r="T4576" s="13">
        <v>16.847826086956999</v>
      </c>
    </row>
    <row r="4577" spans="3:20" x14ac:dyDescent="0.2">
      <c r="C4577" s="87"/>
      <c r="D4577" s="84"/>
      <c r="E4577" s="1" t="s">
        <v>40</v>
      </c>
      <c r="F4577" s="2"/>
      <c r="G4577" s="60">
        <v>1591</v>
      </c>
      <c r="H4577" s="72" t="str">
        <f t="shared" si="76"/>
        <v xml:space="preserve"> </v>
      </c>
      <c r="I4577" s="11">
        <v>6.7253299811440002</v>
      </c>
      <c r="J4577" s="3">
        <v>17.221873035826999</v>
      </c>
      <c r="K4577" s="3">
        <v>81.583909490886001</v>
      </c>
      <c r="L4577" s="3">
        <v>35.072281583909003</v>
      </c>
      <c r="M4577" s="3">
        <v>19.861722187304</v>
      </c>
      <c r="N4577" s="3">
        <v>2.3255813953489999</v>
      </c>
      <c r="O4577" s="3">
        <v>7.9824010056569996</v>
      </c>
      <c r="P4577" s="3">
        <v>6.9138906348209996</v>
      </c>
      <c r="Q4577" s="3">
        <v>10.999371464488</v>
      </c>
      <c r="R4577" s="3">
        <v>4.2740414833439999</v>
      </c>
      <c r="S4577" s="3">
        <v>84.160905091138005</v>
      </c>
      <c r="T4577" s="8">
        <v>23.004399748586</v>
      </c>
    </row>
    <row r="4578" spans="3:20" x14ac:dyDescent="0.2">
      <c r="C4578" s="87"/>
      <c r="D4578" s="84"/>
      <c r="E4578" s="1" t="s">
        <v>41</v>
      </c>
      <c r="F4578" s="2"/>
      <c r="G4578" s="60">
        <v>151</v>
      </c>
      <c r="H4578" s="72" t="str">
        <f t="shared" si="76"/>
        <v xml:space="preserve"> </v>
      </c>
      <c r="I4578" s="11">
        <v>5.2980132450330002</v>
      </c>
      <c r="J4578" s="3">
        <v>22.516556291391002</v>
      </c>
      <c r="K4578" s="3">
        <v>86.092715231788006</v>
      </c>
      <c r="L4578" s="3">
        <v>49.668874172184999</v>
      </c>
      <c r="M4578" s="3">
        <v>22.516556291391002</v>
      </c>
      <c r="N4578" s="3">
        <v>2.6490066225170001</v>
      </c>
      <c r="O4578" s="3">
        <v>7.9470198675499999</v>
      </c>
      <c r="P4578" s="3">
        <v>9.2715231788079997</v>
      </c>
      <c r="Q4578" s="3">
        <v>5.2980132450330002</v>
      </c>
      <c r="R4578" s="3">
        <v>2.6490066225170001</v>
      </c>
      <c r="S4578" s="3">
        <v>90.728476821192004</v>
      </c>
      <c r="T4578" s="8">
        <v>27.814569536423999</v>
      </c>
    </row>
    <row r="4579" spans="3:20" x14ac:dyDescent="0.2">
      <c r="C4579" s="87"/>
      <c r="D4579" s="84"/>
      <c r="E4579" s="1" t="s">
        <v>42</v>
      </c>
      <c r="F4579" s="2"/>
      <c r="G4579" s="60">
        <v>884</v>
      </c>
      <c r="H4579" s="72" t="str">
        <f t="shared" si="76"/>
        <v xml:space="preserve"> </v>
      </c>
      <c r="I4579" s="11">
        <v>5.2036199095019997</v>
      </c>
      <c r="J4579" s="3">
        <v>13.122171945701</v>
      </c>
      <c r="K4579" s="3">
        <v>74.773755656109003</v>
      </c>
      <c r="L4579" s="3">
        <v>27.149321266967998</v>
      </c>
      <c r="M4579" s="3">
        <v>15.723981900451999</v>
      </c>
      <c r="N4579" s="3">
        <v>1.6968325791859999</v>
      </c>
      <c r="O4579" s="3">
        <v>5.8823529411760003</v>
      </c>
      <c r="P4579" s="3">
        <v>4.2986425339369996</v>
      </c>
      <c r="Q4579" s="3">
        <v>17.986425339366999</v>
      </c>
      <c r="R4579" s="3">
        <v>4.9773755656110001</v>
      </c>
      <c r="S4579" s="3">
        <v>76.696832579185994</v>
      </c>
      <c r="T4579" s="8">
        <v>18.665158371040999</v>
      </c>
    </row>
    <row r="4580" spans="3:20" x14ac:dyDescent="0.2">
      <c r="C4580" s="87"/>
      <c r="D4580" s="84"/>
      <c r="E4580" s="1" t="s">
        <v>43</v>
      </c>
      <c r="F4580" s="2"/>
      <c r="G4580" s="60">
        <v>191</v>
      </c>
      <c r="H4580" s="72" t="str">
        <f t="shared" si="76"/>
        <v xml:space="preserve"> </v>
      </c>
      <c r="I4580" s="11">
        <v>6.2827225130890003</v>
      </c>
      <c r="J4580" s="3">
        <v>6.806282722513</v>
      </c>
      <c r="K4580" s="3">
        <v>69.109947643978998</v>
      </c>
      <c r="L4580" s="3">
        <v>16.753926701571</v>
      </c>
      <c r="M4580" s="3">
        <v>9.4240837696340005</v>
      </c>
      <c r="N4580" s="7">
        <v>0</v>
      </c>
      <c r="O4580" s="3">
        <v>1.0471204188479999</v>
      </c>
      <c r="P4580" s="3">
        <v>1.5706806282720001</v>
      </c>
      <c r="Q4580" s="3">
        <v>24.083769633507998</v>
      </c>
      <c r="R4580" s="3">
        <v>5.235602094241</v>
      </c>
      <c r="S4580" s="3">
        <v>70.157068062826994</v>
      </c>
      <c r="T4580" s="8">
        <v>9.9476439790580002</v>
      </c>
    </row>
    <row r="4581" spans="3:20" x14ac:dyDescent="0.2">
      <c r="C4581" s="87"/>
      <c r="D4581" s="84"/>
      <c r="E4581" s="1" t="s">
        <v>44</v>
      </c>
      <c r="F4581" s="2"/>
      <c r="G4581" s="60">
        <v>239</v>
      </c>
      <c r="H4581" s="72" t="str">
        <f t="shared" si="76"/>
        <v xml:space="preserve"> </v>
      </c>
      <c r="I4581" s="11">
        <v>4.1841004184099999</v>
      </c>
      <c r="J4581" s="3">
        <v>6.694560669456</v>
      </c>
      <c r="K4581" s="3">
        <v>72.803347280335004</v>
      </c>
      <c r="L4581" s="3">
        <v>19.665271966527001</v>
      </c>
      <c r="M4581" s="3">
        <v>8.3682008368199998</v>
      </c>
      <c r="N4581" s="7">
        <v>0</v>
      </c>
      <c r="O4581" s="3">
        <v>1.2552301255230001</v>
      </c>
      <c r="P4581" s="3">
        <v>1.673640167364</v>
      </c>
      <c r="Q4581" s="3">
        <v>20.92050209205</v>
      </c>
      <c r="R4581" s="3">
        <v>5.0209205020920002</v>
      </c>
      <c r="S4581" s="3">
        <v>74.058577405858003</v>
      </c>
      <c r="T4581" s="8">
        <v>9.2050209205019993</v>
      </c>
    </row>
    <row r="4582" spans="3:20" x14ac:dyDescent="0.2">
      <c r="C4582" s="87"/>
      <c r="D4582" s="84"/>
      <c r="E4582" s="1" t="s">
        <v>45</v>
      </c>
      <c r="F4582" s="2"/>
      <c r="G4582" s="60">
        <v>58</v>
      </c>
      <c r="H4582" s="72" t="str">
        <f t="shared" si="76"/>
        <v xml:space="preserve"> </v>
      </c>
      <c r="I4582" s="11">
        <v>5.1724137931029999</v>
      </c>
      <c r="J4582" s="3">
        <v>10.344827586207</v>
      </c>
      <c r="K4582" s="3">
        <v>62.068965517240997</v>
      </c>
      <c r="L4582" s="3">
        <v>20.689655172414</v>
      </c>
      <c r="M4582" s="3">
        <v>13.793103448276</v>
      </c>
      <c r="N4582" s="7">
        <v>0</v>
      </c>
      <c r="O4582" s="3">
        <v>3.4482758620689999</v>
      </c>
      <c r="P4582" s="7">
        <v>0</v>
      </c>
      <c r="Q4582" s="3">
        <v>22.413793103448</v>
      </c>
      <c r="R4582" s="3">
        <v>10.344827586207</v>
      </c>
      <c r="S4582" s="3">
        <v>67.241379310344996</v>
      </c>
      <c r="T4582" s="8">
        <v>17.241379310345</v>
      </c>
    </row>
    <row r="4583" spans="3:20" x14ac:dyDescent="0.2">
      <c r="C4583" s="87"/>
      <c r="D4583" s="84"/>
      <c r="E4583" s="1" t="s">
        <v>46</v>
      </c>
      <c r="F4583" s="2"/>
      <c r="G4583" s="60">
        <v>32</v>
      </c>
      <c r="H4583" s="72" t="str">
        <f t="shared" si="76"/>
        <v>*</v>
      </c>
      <c r="I4583" s="11">
        <v>6.25</v>
      </c>
      <c r="J4583" s="7">
        <v>0</v>
      </c>
      <c r="K4583" s="3">
        <v>50</v>
      </c>
      <c r="L4583" s="3">
        <v>12.5</v>
      </c>
      <c r="M4583" s="3">
        <v>6.25</v>
      </c>
      <c r="N4583" s="7">
        <v>0</v>
      </c>
      <c r="O4583" s="7">
        <v>0</v>
      </c>
      <c r="P4583" s="7">
        <v>0</v>
      </c>
      <c r="Q4583" s="3">
        <v>43.75</v>
      </c>
      <c r="R4583" s="3">
        <v>3.125</v>
      </c>
      <c r="S4583" s="3">
        <v>53.125</v>
      </c>
      <c r="T4583" s="8">
        <v>6.25</v>
      </c>
    </row>
    <row r="4584" spans="3:20" x14ac:dyDescent="0.2">
      <c r="C4584" s="87"/>
      <c r="D4584" s="84"/>
      <c r="E4584" s="1" t="s">
        <v>32</v>
      </c>
      <c r="F4584" s="2"/>
      <c r="G4584" s="60">
        <v>50</v>
      </c>
      <c r="H4584" s="72" t="str">
        <f t="shared" si="76"/>
        <v xml:space="preserve"> </v>
      </c>
      <c r="I4584" s="11">
        <v>8</v>
      </c>
      <c r="J4584" s="3">
        <v>4</v>
      </c>
      <c r="K4584" s="3">
        <v>70</v>
      </c>
      <c r="L4584" s="3">
        <v>20</v>
      </c>
      <c r="M4584" s="3">
        <v>8</v>
      </c>
      <c r="N4584" s="7">
        <v>0</v>
      </c>
      <c r="O4584" s="3">
        <v>4</v>
      </c>
      <c r="P4584" s="3">
        <v>2</v>
      </c>
      <c r="Q4584" s="3">
        <v>24</v>
      </c>
      <c r="R4584" s="3">
        <v>2</v>
      </c>
      <c r="S4584" s="3">
        <v>70</v>
      </c>
      <c r="T4584" s="8">
        <v>8</v>
      </c>
    </row>
    <row r="4585" spans="3:20" ht="24" x14ac:dyDescent="0.2">
      <c r="C4585" s="88" t="s">
        <v>47</v>
      </c>
      <c r="D4585" s="83" t="s">
        <v>17</v>
      </c>
      <c r="E4585" s="6" t="s">
        <v>48</v>
      </c>
      <c r="F4585" s="5"/>
      <c r="G4585" s="59">
        <v>93</v>
      </c>
      <c r="H4585" s="71" t="str">
        <f t="shared" si="76"/>
        <v xml:space="preserve"> </v>
      </c>
      <c r="I4585" s="12">
        <v>10.752688172042999</v>
      </c>
      <c r="J4585" s="4">
        <v>4.3010752688169998</v>
      </c>
      <c r="K4585" s="4">
        <v>76.344086021505007</v>
      </c>
      <c r="L4585" s="4">
        <v>18.279569892472999</v>
      </c>
      <c r="M4585" s="4">
        <v>7.5268817204299996</v>
      </c>
      <c r="N4585" s="4">
        <v>1.0752688172039999</v>
      </c>
      <c r="O4585" s="4">
        <v>2.1505376344089999</v>
      </c>
      <c r="P4585" s="4">
        <v>1.0752688172039999</v>
      </c>
      <c r="Q4585" s="4">
        <v>16.129032258064999</v>
      </c>
      <c r="R4585" s="4">
        <v>5.3763440860219998</v>
      </c>
      <c r="S4585" s="4">
        <v>78.494623655913998</v>
      </c>
      <c r="T4585" s="13">
        <v>8.6021505376339995</v>
      </c>
    </row>
    <row r="4586" spans="3:20" ht="24" x14ac:dyDescent="0.2">
      <c r="C4586" s="87"/>
      <c r="D4586" s="84"/>
      <c r="E4586" s="1" t="s">
        <v>49</v>
      </c>
      <c r="F4586" s="2"/>
      <c r="G4586" s="60">
        <v>143</v>
      </c>
      <c r="H4586" s="72" t="str">
        <f t="shared" si="76"/>
        <v xml:space="preserve"> </v>
      </c>
      <c r="I4586" s="11">
        <v>9.7902097902099996</v>
      </c>
      <c r="J4586" s="3">
        <v>20.279720279719999</v>
      </c>
      <c r="K4586" s="3">
        <v>79.020979020978999</v>
      </c>
      <c r="L4586" s="3">
        <v>39.860139860140002</v>
      </c>
      <c r="M4586" s="3">
        <v>25.874125874126001</v>
      </c>
      <c r="N4586" s="3">
        <v>5.594405594406</v>
      </c>
      <c r="O4586" s="3">
        <v>14.685314685314999</v>
      </c>
      <c r="P4586" s="3">
        <v>13.986013986013999</v>
      </c>
      <c r="Q4586" s="3">
        <v>13.986013986013999</v>
      </c>
      <c r="R4586" s="3">
        <v>0.69930069930100003</v>
      </c>
      <c r="S4586" s="3">
        <v>82.517482517483003</v>
      </c>
      <c r="T4586" s="8">
        <v>28.671328671329</v>
      </c>
    </row>
    <row r="4587" spans="3:20" x14ac:dyDescent="0.2">
      <c r="C4587" s="87"/>
      <c r="D4587" s="84"/>
      <c r="E4587" s="1" t="s">
        <v>50</v>
      </c>
      <c r="F4587" s="2"/>
      <c r="G4587" s="60">
        <v>148</v>
      </c>
      <c r="H4587" s="72" t="str">
        <f t="shared" si="76"/>
        <v xml:space="preserve"> </v>
      </c>
      <c r="I4587" s="11">
        <v>8.7837837837839992</v>
      </c>
      <c r="J4587" s="3">
        <v>32.432432432432002</v>
      </c>
      <c r="K4587" s="3">
        <v>89.864864864864998</v>
      </c>
      <c r="L4587" s="3">
        <v>50.675675675675997</v>
      </c>
      <c r="M4587" s="3">
        <v>21.621621621622001</v>
      </c>
      <c r="N4587" s="3">
        <v>4.0540540540540002</v>
      </c>
      <c r="O4587" s="3">
        <v>16.216216216216001</v>
      </c>
      <c r="P4587" s="3">
        <v>8.7837837837839992</v>
      </c>
      <c r="Q4587" s="3">
        <v>2.7027027027030002</v>
      </c>
      <c r="R4587" s="3">
        <v>2.0270270270270001</v>
      </c>
      <c r="S4587" s="3">
        <v>94.594594594594994</v>
      </c>
      <c r="T4587" s="8">
        <v>29.054054054053999</v>
      </c>
    </row>
    <row r="4588" spans="3:20" x14ac:dyDescent="0.2">
      <c r="C4588" s="87"/>
      <c r="D4588" s="84"/>
      <c r="E4588" s="1" t="s">
        <v>51</v>
      </c>
      <c r="F4588" s="2"/>
      <c r="G4588" s="60">
        <v>198</v>
      </c>
      <c r="H4588" s="72" t="str">
        <f t="shared" si="76"/>
        <v xml:space="preserve"> </v>
      </c>
      <c r="I4588" s="11">
        <v>5.5555555555560003</v>
      </c>
      <c r="J4588" s="3">
        <v>28.282828282828</v>
      </c>
      <c r="K4588" s="3">
        <v>90.909090909091006</v>
      </c>
      <c r="L4588" s="3">
        <v>53.535353535353998</v>
      </c>
      <c r="M4588" s="3">
        <v>32.828282828283001</v>
      </c>
      <c r="N4588" s="3">
        <v>2.5252525252529998</v>
      </c>
      <c r="O4588" s="3">
        <v>12.626262626262999</v>
      </c>
      <c r="P4588" s="3">
        <v>12.626262626262999</v>
      </c>
      <c r="Q4588" s="3">
        <v>4.0404040404039998</v>
      </c>
      <c r="R4588" s="3">
        <v>1.010101010101</v>
      </c>
      <c r="S4588" s="3">
        <v>94.949494949495005</v>
      </c>
      <c r="T4588" s="8">
        <v>38.383838383837997</v>
      </c>
    </row>
    <row r="4589" spans="3:20" ht="24" x14ac:dyDescent="0.2">
      <c r="C4589" s="87"/>
      <c r="D4589" s="84"/>
      <c r="E4589" s="1" t="s">
        <v>52</v>
      </c>
      <c r="F4589" s="2"/>
      <c r="G4589" s="60">
        <v>318</v>
      </c>
      <c r="H4589" s="72" t="str">
        <f t="shared" si="76"/>
        <v xml:space="preserve"> </v>
      </c>
      <c r="I4589" s="11">
        <v>4.4025157232699996</v>
      </c>
      <c r="J4589" s="3">
        <v>16.981132075472001</v>
      </c>
      <c r="K4589" s="3">
        <v>91.823899371069004</v>
      </c>
      <c r="L4589" s="3">
        <v>37.421383647798997</v>
      </c>
      <c r="M4589" s="3">
        <v>23.899371069181999</v>
      </c>
      <c r="N4589" s="3">
        <v>1.2578616352200001</v>
      </c>
      <c r="O4589" s="3">
        <v>8.4905660377360004</v>
      </c>
      <c r="P4589" s="3">
        <v>6.9182389937110003</v>
      </c>
      <c r="Q4589" s="3">
        <v>4.7169811320750004</v>
      </c>
      <c r="R4589" s="3">
        <v>1.5723270440249999</v>
      </c>
      <c r="S4589" s="3">
        <v>93.396226415094006</v>
      </c>
      <c r="T4589" s="8">
        <v>26.729559748427999</v>
      </c>
    </row>
    <row r="4590" spans="3:20" ht="24" x14ac:dyDescent="0.2">
      <c r="C4590" s="87"/>
      <c r="D4590" s="84"/>
      <c r="E4590" s="1" t="s">
        <v>53</v>
      </c>
      <c r="F4590" s="2"/>
      <c r="G4590" s="60">
        <v>900</v>
      </c>
      <c r="H4590" s="72" t="str">
        <f t="shared" si="76"/>
        <v xml:space="preserve"> </v>
      </c>
      <c r="I4590" s="11">
        <v>6.8888888888890003</v>
      </c>
      <c r="J4590" s="3">
        <v>21.222222222222001</v>
      </c>
      <c r="K4590" s="3">
        <v>87.666666666666998</v>
      </c>
      <c r="L4590" s="3">
        <v>41.555555555555998</v>
      </c>
      <c r="M4590" s="3">
        <v>24.111111111111001</v>
      </c>
      <c r="N4590" s="3">
        <v>2.666666666667</v>
      </c>
      <c r="O4590" s="3">
        <v>11</v>
      </c>
      <c r="P4590" s="3">
        <v>9</v>
      </c>
      <c r="Q4590" s="3">
        <v>6.8888888888890003</v>
      </c>
      <c r="R4590" s="3">
        <v>1.7777777777779999</v>
      </c>
      <c r="S4590" s="3">
        <v>90.666666666666998</v>
      </c>
      <c r="T4590" s="8">
        <v>28.111111111111001</v>
      </c>
    </row>
    <row r="4591" spans="3:20" ht="24" x14ac:dyDescent="0.2">
      <c r="C4591" s="87"/>
      <c r="D4591" s="84"/>
      <c r="E4591" s="1" t="s">
        <v>54</v>
      </c>
      <c r="F4591" s="2"/>
      <c r="G4591" s="60">
        <v>1493</v>
      </c>
      <c r="H4591" s="72" t="str">
        <f t="shared" si="76"/>
        <v xml:space="preserve"> </v>
      </c>
      <c r="I4591" s="11">
        <v>5.2243804420629996</v>
      </c>
      <c r="J4591" s="3">
        <v>10.582719356999</v>
      </c>
      <c r="K4591" s="3">
        <v>70.060281312792995</v>
      </c>
      <c r="L4591" s="3">
        <v>22.638981915605999</v>
      </c>
      <c r="M4591" s="3">
        <v>12.324179504353999</v>
      </c>
      <c r="N4591" s="3">
        <v>1.1386470194239999</v>
      </c>
      <c r="O4591" s="3">
        <v>4.5545880776959997</v>
      </c>
      <c r="P4591" s="3">
        <v>4.2866711319490003</v>
      </c>
      <c r="Q4591" s="3">
        <v>19.959812458138</v>
      </c>
      <c r="R4591" s="3">
        <v>7.1667782987270003</v>
      </c>
      <c r="S4591" s="3">
        <v>72.203616878768003</v>
      </c>
      <c r="T4591" s="8">
        <v>14.936369725384999</v>
      </c>
    </row>
    <row r="4592" spans="3:20" x14ac:dyDescent="0.2">
      <c r="C4592" s="87"/>
      <c r="D4592" s="84"/>
      <c r="E4592" s="1" t="s">
        <v>32</v>
      </c>
      <c r="F4592" s="2"/>
      <c r="G4592" s="60">
        <v>42</v>
      </c>
      <c r="H4592" s="72" t="str">
        <f t="shared" si="76"/>
        <v>*</v>
      </c>
      <c r="I4592" s="11">
        <v>2.3809523809519999</v>
      </c>
      <c r="J4592" s="7">
        <v>0</v>
      </c>
      <c r="K4592" s="3">
        <v>59.523809523810002</v>
      </c>
      <c r="L4592" s="3">
        <v>16.666666666666998</v>
      </c>
      <c r="M4592" s="3">
        <v>7.1428571428570002</v>
      </c>
      <c r="N4592" s="7">
        <v>0</v>
      </c>
      <c r="O4592" s="3">
        <v>2.3809523809519999</v>
      </c>
      <c r="P4592" s="3">
        <v>2.3809523809519999</v>
      </c>
      <c r="Q4592" s="3">
        <v>9.5238095238099998</v>
      </c>
      <c r="R4592" s="3">
        <v>26.190476190476002</v>
      </c>
      <c r="S4592" s="3">
        <v>61.904761904761997</v>
      </c>
      <c r="T4592" s="8">
        <v>7.1428571428570002</v>
      </c>
    </row>
    <row r="4593" spans="3:20" ht="24" x14ac:dyDescent="0.2">
      <c r="C4593" s="88" t="s">
        <v>55</v>
      </c>
      <c r="D4593" s="83" t="s">
        <v>17</v>
      </c>
      <c r="E4593" s="6" t="s">
        <v>48</v>
      </c>
      <c r="F4593" s="5"/>
      <c r="G4593" s="59">
        <v>118</v>
      </c>
      <c r="H4593" s="71" t="str">
        <f t="shared" si="76"/>
        <v xml:space="preserve"> </v>
      </c>
      <c r="I4593" s="12">
        <v>7.6271186440680001</v>
      </c>
      <c r="J4593" s="4">
        <v>0.84745762711899997</v>
      </c>
      <c r="K4593" s="4">
        <v>60.169491525424</v>
      </c>
      <c r="L4593" s="4">
        <v>6.7796610169490004</v>
      </c>
      <c r="M4593" s="4">
        <v>2.542372881356</v>
      </c>
      <c r="N4593" s="4">
        <v>0.84745762711899997</v>
      </c>
      <c r="O4593" s="4">
        <v>2.542372881356</v>
      </c>
      <c r="P4593" s="20">
        <v>0</v>
      </c>
      <c r="Q4593" s="4">
        <v>27.118644067797</v>
      </c>
      <c r="R4593" s="4">
        <v>8.4745762711860007</v>
      </c>
      <c r="S4593" s="4">
        <v>62.711864406780002</v>
      </c>
      <c r="T4593" s="13">
        <v>5.9322033898309998</v>
      </c>
    </row>
    <row r="4594" spans="3:20" ht="24" x14ac:dyDescent="0.2">
      <c r="C4594" s="87"/>
      <c r="D4594" s="84"/>
      <c r="E4594" s="1" t="s">
        <v>49</v>
      </c>
      <c r="F4594" s="2"/>
      <c r="G4594" s="60">
        <v>262</v>
      </c>
      <c r="H4594" s="72" t="str">
        <f t="shared" si="76"/>
        <v xml:space="preserve"> </v>
      </c>
      <c r="I4594" s="11">
        <v>6.8702290076340002</v>
      </c>
      <c r="J4594" s="3">
        <v>8.7786259541980005</v>
      </c>
      <c r="K4594" s="3">
        <v>72.137404580153003</v>
      </c>
      <c r="L4594" s="3">
        <v>23.664122137404998</v>
      </c>
      <c r="M4594" s="3">
        <v>14.503816793893</v>
      </c>
      <c r="N4594" s="3">
        <v>1.9083969465649999</v>
      </c>
      <c r="O4594" s="3">
        <v>8.0152671755729994</v>
      </c>
      <c r="P4594" s="3">
        <v>6.4885496183209996</v>
      </c>
      <c r="Q4594" s="3">
        <v>18.320610687022999</v>
      </c>
      <c r="R4594" s="3">
        <v>6.1068702290079999</v>
      </c>
      <c r="S4594" s="3">
        <v>73.282442748091995</v>
      </c>
      <c r="T4594" s="8">
        <v>17.175572519084</v>
      </c>
    </row>
    <row r="4595" spans="3:20" x14ac:dyDescent="0.2">
      <c r="C4595" s="87"/>
      <c r="D4595" s="84"/>
      <c r="E4595" s="1" t="s">
        <v>50</v>
      </c>
      <c r="F4595" s="2"/>
      <c r="G4595" s="60">
        <v>486</v>
      </c>
      <c r="H4595" s="72" t="str">
        <f t="shared" si="76"/>
        <v xml:space="preserve"> </v>
      </c>
      <c r="I4595" s="11">
        <v>5.7613168724279999</v>
      </c>
      <c r="J4595" s="3">
        <v>17.901234567901</v>
      </c>
      <c r="K4595" s="3">
        <v>76.954732510287997</v>
      </c>
      <c r="L4595" s="3">
        <v>33.333333333333002</v>
      </c>
      <c r="M4595" s="3">
        <v>14.609053497942</v>
      </c>
      <c r="N4595" s="3">
        <v>2.2633744855970002</v>
      </c>
      <c r="O4595" s="3">
        <v>8.0246913580250006</v>
      </c>
      <c r="P4595" s="3">
        <v>6.1728395061730001</v>
      </c>
      <c r="Q4595" s="3">
        <v>14.814814814815</v>
      </c>
      <c r="R4595" s="3">
        <v>4.3209876543209997</v>
      </c>
      <c r="S4595" s="3">
        <v>80.246913580246996</v>
      </c>
      <c r="T4595" s="8">
        <v>18.930041152263001</v>
      </c>
    </row>
    <row r="4596" spans="3:20" x14ac:dyDescent="0.2">
      <c r="C4596" s="87"/>
      <c r="D4596" s="84"/>
      <c r="E4596" s="1" t="s">
        <v>51</v>
      </c>
      <c r="F4596" s="2"/>
      <c r="G4596" s="60">
        <v>888</v>
      </c>
      <c r="H4596" s="72" t="str">
        <f t="shared" ref="H4596:H4643" si="77">IF(G4596&lt;49,"*"," ")</f>
        <v xml:space="preserve"> </v>
      </c>
      <c r="I4596" s="11">
        <v>5.7432432432429996</v>
      </c>
      <c r="J4596" s="3">
        <v>20.945945945946001</v>
      </c>
      <c r="K4596" s="3">
        <v>82.432432432431995</v>
      </c>
      <c r="L4596" s="3">
        <v>39.639639639640002</v>
      </c>
      <c r="M4596" s="3">
        <v>21.846846846847001</v>
      </c>
      <c r="N4596" s="3">
        <v>2.0270270270270001</v>
      </c>
      <c r="O4596" s="3">
        <v>9.7972972972969998</v>
      </c>
      <c r="P4596" s="3">
        <v>8.8963963963959998</v>
      </c>
      <c r="Q4596" s="3">
        <v>9.4594594594589996</v>
      </c>
      <c r="R4596" s="3">
        <v>4.2792792792789998</v>
      </c>
      <c r="S4596" s="3">
        <v>86.148648648649001</v>
      </c>
      <c r="T4596" s="8">
        <v>25.788288288288001</v>
      </c>
    </row>
    <row r="4597" spans="3:20" ht="24" x14ac:dyDescent="0.2">
      <c r="C4597" s="87"/>
      <c r="D4597" s="84"/>
      <c r="E4597" s="1" t="s">
        <v>52</v>
      </c>
      <c r="F4597" s="2"/>
      <c r="G4597" s="60">
        <v>323</v>
      </c>
      <c r="H4597" s="72" t="str">
        <f t="shared" si="77"/>
        <v xml:space="preserve"> </v>
      </c>
      <c r="I4597" s="11">
        <v>4.9535603715169998</v>
      </c>
      <c r="J4597" s="3">
        <v>7.4303405572759997</v>
      </c>
      <c r="K4597" s="3">
        <v>81.733746130030994</v>
      </c>
      <c r="L4597" s="3">
        <v>20.743034055728</v>
      </c>
      <c r="M4597" s="3">
        <v>15.170278637771</v>
      </c>
      <c r="N4597" s="3">
        <v>0.92879256965900003</v>
      </c>
      <c r="O4597" s="3">
        <v>2.4767801857589999</v>
      </c>
      <c r="P4597" s="3">
        <v>3.405572755418</v>
      </c>
      <c r="Q4597" s="3">
        <v>14.551083591331</v>
      </c>
      <c r="R4597" s="3">
        <v>3.0959752321980001</v>
      </c>
      <c r="S4597" s="3">
        <v>82.043343653251</v>
      </c>
      <c r="T4597" s="8">
        <v>16.099071207430001</v>
      </c>
    </row>
    <row r="4598" spans="3:20" x14ac:dyDescent="0.2">
      <c r="C4598" s="87"/>
      <c r="D4598" s="84"/>
      <c r="E4598" s="1" t="s">
        <v>56</v>
      </c>
      <c r="F4598" s="2"/>
      <c r="G4598" s="60">
        <v>275</v>
      </c>
      <c r="H4598" s="72" t="str">
        <f t="shared" si="77"/>
        <v xml:space="preserve"> </v>
      </c>
      <c r="I4598" s="11">
        <v>5.4545454545450003</v>
      </c>
      <c r="J4598" s="3">
        <v>8.7272727272730002</v>
      </c>
      <c r="K4598" s="3">
        <v>68</v>
      </c>
      <c r="L4598" s="3">
        <v>20.363636363636001</v>
      </c>
      <c r="M4598" s="3">
        <v>14.181818181818</v>
      </c>
      <c r="N4598" s="3">
        <v>0.72727272727299996</v>
      </c>
      <c r="O4598" s="3">
        <v>2.5454545454550002</v>
      </c>
      <c r="P4598" s="3">
        <v>2.181818181818</v>
      </c>
      <c r="Q4598" s="3">
        <v>21.818181818182001</v>
      </c>
      <c r="R4598" s="3">
        <v>7.636363636364</v>
      </c>
      <c r="S4598" s="3">
        <v>69.454545454544999</v>
      </c>
      <c r="T4598" s="8">
        <v>15.636363636364001</v>
      </c>
    </row>
    <row r="4599" spans="3:20" x14ac:dyDescent="0.2">
      <c r="C4599" s="87"/>
      <c r="D4599" s="84"/>
      <c r="E4599" s="1" t="s">
        <v>57</v>
      </c>
      <c r="F4599" s="2"/>
      <c r="G4599" s="60">
        <v>32</v>
      </c>
      <c r="H4599" s="72" t="str">
        <f t="shared" si="77"/>
        <v>*</v>
      </c>
      <c r="I4599" s="11">
        <v>6.25</v>
      </c>
      <c r="J4599" s="3">
        <v>6.25</v>
      </c>
      <c r="K4599" s="3">
        <v>31.25</v>
      </c>
      <c r="L4599" s="3">
        <v>9.375</v>
      </c>
      <c r="M4599" s="3">
        <v>6.25</v>
      </c>
      <c r="N4599" s="3">
        <v>3.125</v>
      </c>
      <c r="O4599" s="3">
        <v>3.125</v>
      </c>
      <c r="P4599" s="3">
        <v>6.25</v>
      </c>
      <c r="Q4599" s="3">
        <v>46.875</v>
      </c>
      <c r="R4599" s="3">
        <v>21.875</v>
      </c>
      <c r="S4599" s="3">
        <v>31.25</v>
      </c>
      <c r="T4599" s="8">
        <v>6.25</v>
      </c>
    </row>
    <row r="4600" spans="3:20" x14ac:dyDescent="0.2">
      <c r="C4600" s="87"/>
      <c r="D4600" s="84"/>
      <c r="E4600" s="1" t="s">
        <v>32</v>
      </c>
      <c r="F4600" s="2"/>
      <c r="G4600" s="60">
        <v>51</v>
      </c>
      <c r="H4600" s="72" t="str">
        <f t="shared" si="77"/>
        <v xml:space="preserve"> </v>
      </c>
      <c r="I4600" s="11">
        <v>3.9215686274510002</v>
      </c>
      <c r="J4600" s="3">
        <v>3.9215686274510002</v>
      </c>
      <c r="K4600" s="3">
        <v>64.705882352941003</v>
      </c>
      <c r="L4600" s="3">
        <v>17.647058823529001</v>
      </c>
      <c r="M4600" s="3">
        <v>15.686274509804001</v>
      </c>
      <c r="N4600" s="7">
        <v>0</v>
      </c>
      <c r="O4600" s="3">
        <v>3.9215686274510002</v>
      </c>
      <c r="P4600" s="3">
        <v>1.9607843137250001</v>
      </c>
      <c r="Q4600" s="3">
        <v>11.764705882353001</v>
      </c>
      <c r="R4600" s="3">
        <v>21.568627450979999</v>
      </c>
      <c r="S4600" s="3">
        <v>64.705882352941003</v>
      </c>
      <c r="T4600" s="8">
        <v>17.647058823529001</v>
      </c>
    </row>
    <row r="4601" spans="3:20" x14ac:dyDescent="0.2">
      <c r="C4601" s="88" t="s">
        <v>58</v>
      </c>
      <c r="D4601" s="83" t="s">
        <v>17</v>
      </c>
      <c r="E4601" s="6" t="s">
        <v>59</v>
      </c>
      <c r="F4601" s="5"/>
      <c r="G4601" s="59">
        <v>1814</v>
      </c>
      <c r="H4601" s="71" t="str">
        <f t="shared" si="77"/>
        <v xml:space="preserve"> </v>
      </c>
      <c r="I4601" s="12">
        <v>6.1190738699010003</v>
      </c>
      <c r="J4601" s="4">
        <v>13.671444321939999</v>
      </c>
      <c r="K4601" s="4">
        <v>76.626240352810996</v>
      </c>
      <c r="L4601" s="4">
        <v>27.728776185226</v>
      </c>
      <c r="M4601" s="4">
        <v>15.104740904079</v>
      </c>
      <c r="N4601" s="4">
        <v>1.3781697905179999</v>
      </c>
      <c r="O4601" s="4">
        <v>5.7883131201760003</v>
      </c>
      <c r="P4601" s="4">
        <v>5.4024255788310001</v>
      </c>
      <c r="Q4601" s="4">
        <v>14.773980154355</v>
      </c>
      <c r="R4601" s="4">
        <v>5.4024255788310001</v>
      </c>
      <c r="S4601" s="4">
        <v>78.886438809260994</v>
      </c>
      <c r="T4601" s="13">
        <v>18.081587651599001</v>
      </c>
    </row>
    <row r="4602" spans="3:20" ht="24" x14ac:dyDescent="0.2">
      <c r="C4602" s="87"/>
      <c r="D4602" s="84"/>
      <c r="E4602" s="1" t="s">
        <v>60</v>
      </c>
      <c r="F4602" s="2"/>
      <c r="G4602" s="60">
        <v>307</v>
      </c>
      <c r="H4602" s="72" t="str">
        <f t="shared" si="77"/>
        <v xml:space="preserve"> </v>
      </c>
      <c r="I4602" s="11">
        <v>6.5146579804559996</v>
      </c>
      <c r="J4602" s="3">
        <v>22.801302931595998</v>
      </c>
      <c r="K4602" s="3">
        <v>83.387622149837</v>
      </c>
      <c r="L4602" s="3">
        <v>47.231270358305999</v>
      </c>
      <c r="M4602" s="3">
        <v>29.641693811075001</v>
      </c>
      <c r="N4602" s="3">
        <v>3.5830618892510002</v>
      </c>
      <c r="O4602" s="3">
        <v>13.680781758958</v>
      </c>
      <c r="P4602" s="3">
        <v>11.400651465797999</v>
      </c>
      <c r="Q4602" s="3">
        <v>9.7719869706840008</v>
      </c>
      <c r="R4602" s="3">
        <v>3.2573289902279998</v>
      </c>
      <c r="S4602" s="3">
        <v>86.970684039087999</v>
      </c>
      <c r="T4602" s="8">
        <v>34.201954397393997</v>
      </c>
    </row>
    <row r="4603" spans="3:20" x14ac:dyDescent="0.2">
      <c r="C4603" s="87"/>
      <c r="D4603" s="84"/>
      <c r="E4603" s="1" t="s">
        <v>61</v>
      </c>
      <c r="F4603" s="2"/>
      <c r="G4603" s="60">
        <v>49</v>
      </c>
      <c r="H4603" s="72" t="s">
        <v>678</v>
      </c>
      <c r="I4603" s="11">
        <v>2.040816326531</v>
      </c>
      <c r="J4603" s="3">
        <v>12.244897959184</v>
      </c>
      <c r="K4603" s="3">
        <v>69.387755102040998</v>
      </c>
      <c r="L4603" s="3">
        <v>18.367346938775999</v>
      </c>
      <c r="M4603" s="3">
        <v>12.244897959184</v>
      </c>
      <c r="N4603" s="7">
        <v>0</v>
      </c>
      <c r="O4603" s="3">
        <v>8.1632653061219997</v>
      </c>
      <c r="P4603" s="3">
        <v>6.1224489795919999</v>
      </c>
      <c r="Q4603" s="3">
        <v>14.285714285714</v>
      </c>
      <c r="R4603" s="3">
        <v>16.326530612245001</v>
      </c>
      <c r="S4603" s="3">
        <v>69.387755102040998</v>
      </c>
      <c r="T4603" s="8">
        <v>12.244897959184</v>
      </c>
    </row>
    <row r="4604" spans="3:20" ht="36" x14ac:dyDescent="0.2">
      <c r="C4604" s="87"/>
      <c r="D4604" s="84"/>
      <c r="E4604" s="1" t="s">
        <v>62</v>
      </c>
      <c r="F4604" s="2"/>
      <c r="G4604" s="60">
        <v>211</v>
      </c>
      <c r="H4604" s="72" t="str">
        <f t="shared" si="77"/>
        <v xml:space="preserve"> </v>
      </c>
      <c r="I4604" s="11">
        <v>4.2654028436019997</v>
      </c>
      <c r="J4604" s="3">
        <v>10.42654028436</v>
      </c>
      <c r="K4604" s="3">
        <v>71.563981042654007</v>
      </c>
      <c r="L4604" s="3">
        <v>26.0663507109</v>
      </c>
      <c r="M4604" s="3">
        <v>13.744075829384</v>
      </c>
      <c r="N4604" s="3">
        <v>1.895734597156</v>
      </c>
      <c r="O4604" s="3">
        <v>6.635071090047</v>
      </c>
      <c r="P4604" s="3">
        <v>4.2654028436019997</v>
      </c>
      <c r="Q4604" s="3">
        <v>17.061611374407999</v>
      </c>
      <c r="R4604" s="3">
        <v>7.5829383886260002</v>
      </c>
      <c r="S4604" s="3">
        <v>75.355450236967002</v>
      </c>
      <c r="T4604" s="8">
        <v>16.113744075829</v>
      </c>
    </row>
    <row r="4605" spans="3:20" ht="24" x14ac:dyDescent="0.2">
      <c r="C4605" s="87"/>
      <c r="D4605" s="84"/>
      <c r="E4605" s="1" t="s">
        <v>63</v>
      </c>
      <c r="F4605" s="2"/>
      <c r="G4605" s="60">
        <v>8</v>
      </c>
      <c r="H4605" s="72" t="str">
        <f t="shared" si="77"/>
        <v>*</v>
      </c>
      <c r="I4605" s="21">
        <v>0</v>
      </c>
      <c r="J4605" s="3">
        <v>37.5</v>
      </c>
      <c r="K4605" s="3">
        <v>100</v>
      </c>
      <c r="L4605" s="3">
        <v>62.5</v>
      </c>
      <c r="M4605" s="3">
        <v>25</v>
      </c>
      <c r="N4605" s="3">
        <v>12.5</v>
      </c>
      <c r="O4605" s="3">
        <v>25</v>
      </c>
      <c r="P4605" s="3">
        <v>12.5</v>
      </c>
      <c r="Q4605" s="7">
        <v>0</v>
      </c>
      <c r="R4605" s="7">
        <v>0</v>
      </c>
      <c r="S4605" s="3">
        <v>100</v>
      </c>
      <c r="T4605" s="8">
        <v>50</v>
      </c>
    </row>
    <row r="4606" spans="3:20" x14ac:dyDescent="0.2">
      <c r="C4606" s="87"/>
      <c r="D4606" s="84"/>
      <c r="E4606" s="1" t="s">
        <v>64</v>
      </c>
      <c r="F4606" s="2"/>
      <c r="G4606" s="60">
        <v>24</v>
      </c>
      <c r="H4606" s="72" t="str">
        <f t="shared" si="77"/>
        <v>*</v>
      </c>
      <c r="I4606" s="21">
        <v>0</v>
      </c>
      <c r="J4606" s="7">
        <v>0</v>
      </c>
      <c r="K4606" s="3">
        <v>25</v>
      </c>
      <c r="L4606" s="7">
        <v>0</v>
      </c>
      <c r="M4606" s="7">
        <v>0</v>
      </c>
      <c r="N4606" s="7">
        <v>0</v>
      </c>
      <c r="O4606" s="7">
        <v>0</v>
      </c>
      <c r="P4606" s="7">
        <v>0</v>
      </c>
      <c r="Q4606" s="3">
        <v>75</v>
      </c>
      <c r="R4606" s="7">
        <v>0</v>
      </c>
      <c r="S4606" s="3">
        <v>25</v>
      </c>
      <c r="T4606" s="14">
        <v>0</v>
      </c>
    </row>
    <row r="4607" spans="3:20" x14ac:dyDescent="0.2">
      <c r="C4607" s="87"/>
      <c r="D4607" s="84"/>
      <c r="E4607" s="1" t="s">
        <v>46</v>
      </c>
      <c r="F4607" s="2"/>
      <c r="G4607" s="60">
        <v>17</v>
      </c>
      <c r="H4607" s="72" t="str">
        <f t="shared" si="77"/>
        <v>*</v>
      </c>
      <c r="I4607" s="21">
        <v>0</v>
      </c>
      <c r="J4607" s="7">
        <v>0</v>
      </c>
      <c r="K4607" s="3">
        <v>64.705882352941003</v>
      </c>
      <c r="L4607" s="3">
        <v>5.8823529411760003</v>
      </c>
      <c r="M4607" s="3">
        <v>5.8823529411760003</v>
      </c>
      <c r="N4607" s="7">
        <v>0</v>
      </c>
      <c r="O4607" s="7">
        <v>0</v>
      </c>
      <c r="P4607" s="7">
        <v>0</v>
      </c>
      <c r="Q4607" s="3">
        <v>29.411764705882</v>
      </c>
      <c r="R4607" s="3">
        <v>5.8823529411760003</v>
      </c>
      <c r="S4607" s="3">
        <v>64.705882352941003</v>
      </c>
      <c r="T4607" s="8">
        <v>5.8823529411760003</v>
      </c>
    </row>
    <row r="4608" spans="3:20" x14ac:dyDescent="0.2">
      <c r="C4608" s="87"/>
      <c r="D4608" s="84"/>
      <c r="E4608" s="1" t="s">
        <v>32</v>
      </c>
      <c r="F4608" s="2"/>
      <c r="G4608" s="60">
        <v>5</v>
      </c>
      <c r="H4608" s="72" t="str">
        <f t="shared" si="77"/>
        <v>*</v>
      </c>
      <c r="I4608" s="21">
        <v>0</v>
      </c>
      <c r="J4608" s="7">
        <v>0</v>
      </c>
      <c r="K4608" s="3">
        <v>80</v>
      </c>
      <c r="L4608" s="3">
        <v>20</v>
      </c>
      <c r="M4608" s="3">
        <v>20</v>
      </c>
      <c r="N4608" s="7">
        <v>0</v>
      </c>
      <c r="O4608" s="3">
        <v>20</v>
      </c>
      <c r="P4608" s="7">
        <v>0</v>
      </c>
      <c r="Q4608" s="7">
        <v>0</v>
      </c>
      <c r="R4608" s="3">
        <v>20</v>
      </c>
      <c r="S4608" s="3">
        <v>80</v>
      </c>
      <c r="T4608" s="8">
        <v>20</v>
      </c>
    </row>
    <row r="4609" spans="3:20" x14ac:dyDescent="0.2">
      <c r="C4609" s="87"/>
      <c r="D4609" s="84"/>
      <c r="E4609" s="1" t="s">
        <v>65</v>
      </c>
      <c r="F4609" s="2"/>
      <c r="G4609" s="60">
        <v>2121</v>
      </c>
      <c r="H4609" s="72" t="str">
        <f t="shared" si="77"/>
        <v xml:space="preserve"> </v>
      </c>
      <c r="I4609" s="11">
        <v>6.1763319189060004</v>
      </c>
      <c r="J4609" s="3">
        <v>14.992927864215</v>
      </c>
      <c r="K4609" s="3">
        <v>77.604903347478</v>
      </c>
      <c r="L4609" s="3">
        <v>30.551626591230999</v>
      </c>
      <c r="M4609" s="3">
        <v>17.208863743517</v>
      </c>
      <c r="N4609" s="3">
        <v>1.6973125884019999</v>
      </c>
      <c r="O4609" s="3">
        <v>6.9306930693069999</v>
      </c>
      <c r="P4609" s="3">
        <v>6.2706270627059997</v>
      </c>
      <c r="Q4609" s="3">
        <v>14.049976426214</v>
      </c>
      <c r="R4609" s="3">
        <v>5.0919377652050004</v>
      </c>
      <c r="S4609" s="3">
        <v>80.056577086280001</v>
      </c>
      <c r="T4609" s="8">
        <v>20.41489863272</v>
      </c>
    </row>
    <row r="4610" spans="3:20" x14ac:dyDescent="0.2">
      <c r="C4610" s="87"/>
      <c r="D4610" s="84"/>
      <c r="E4610" s="1" t="s">
        <v>66</v>
      </c>
      <c r="F4610" s="2"/>
      <c r="G4610" s="60">
        <v>260</v>
      </c>
      <c r="H4610" s="72" t="str">
        <f t="shared" si="77"/>
        <v xml:space="preserve"> </v>
      </c>
      <c r="I4610" s="11">
        <v>3.8461538461539999</v>
      </c>
      <c r="J4610" s="3">
        <v>10.769230769230999</v>
      </c>
      <c r="K4610" s="3">
        <v>71.153846153846004</v>
      </c>
      <c r="L4610" s="3">
        <v>24.615384615385</v>
      </c>
      <c r="M4610" s="3">
        <v>13.461538461538</v>
      </c>
      <c r="N4610" s="3">
        <v>1.538461538462</v>
      </c>
      <c r="O4610" s="3">
        <v>6.9230769230769997</v>
      </c>
      <c r="P4610" s="3">
        <v>4.6153846153850004</v>
      </c>
      <c r="Q4610" s="3">
        <v>16.538461538461998</v>
      </c>
      <c r="R4610" s="3">
        <v>9.2307692307690008</v>
      </c>
      <c r="S4610" s="3">
        <v>74.230769230768999</v>
      </c>
      <c r="T4610" s="8">
        <v>15.384615384615</v>
      </c>
    </row>
    <row r="4611" spans="3:20" ht="24" x14ac:dyDescent="0.2">
      <c r="C4611" s="88" t="s">
        <v>67</v>
      </c>
      <c r="D4611" s="83" t="s">
        <v>17</v>
      </c>
      <c r="E4611" s="6" t="s">
        <v>68</v>
      </c>
      <c r="F4611" s="5"/>
      <c r="G4611" s="59">
        <v>303</v>
      </c>
      <c r="H4611" s="71" t="str">
        <f t="shared" si="77"/>
        <v xml:space="preserve"> </v>
      </c>
      <c r="I4611" s="12">
        <v>8.580858085809</v>
      </c>
      <c r="J4611" s="4">
        <v>21.782178217822</v>
      </c>
      <c r="K4611" s="4">
        <v>79.207920792078994</v>
      </c>
      <c r="L4611" s="4">
        <v>37.953795379538001</v>
      </c>
      <c r="M4611" s="4">
        <v>20.462046204619998</v>
      </c>
      <c r="N4611" s="4">
        <v>2.970297029703</v>
      </c>
      <c r="O4611" s="4">
        <v>13.861386138614</v>
      </c>
      <c r="P4611" s="4">
        <v>9.2409240924089993</v>
      </c>
      <c r="Q4611" s="4">
        <v>12.871287128713</v>
      </c>
      <c r="R4611" s="4">
        <v>4.9504950495050002</v>
      </c>
      <c r="S4611" s="4">
        <v>81.518151815181994</v>
      </c>
      <c r="T4611" s="13">
        <v>27.392739273926999</v>
      </c>
    </row>
    <row r="4612" spans="3:20" ht="36" x14ac:dyDescent="0.2">
      <c r="C4612" s="87"/>
      <c r="D4612" s="84"/>
      <c r="E4612" s="1" t="s">
        <v>69</v>
      </c>
      <c r="F4612" s="2"/>
      <c r="G4612" s="60">
        <v>1347</v>
      </c>
      <c r="H4612" s="72" t="str">
        <f t="shared" si="77"/>
        <v xml:space="preserve"> </v>
      </c>
      <c r="I4612" s="11">
        <v>6.7557535263549999</v>
      </c>
      <c r="J4612" s="3">
        <v>15.812917594655</v>
      </c>
      <c r="K4612" s="3">
        <v>75.798069784706996</v>
      </c>
      <c r="L4612" s="3">
        <v>29.992576095025999</v>
      </c>
      <c r="M4612" s="3">
        <v>16.481069042316001</v>
      </c>
      <c r="N4612" s="3">
        <v>1.484780994803</v>
      </c>
      <c r="O4612" s="3">
        <v>6.3845582776540004</v>
      </c>
      <c r="P4612" s="3">
        <v>6.829992576095</v>
      </c>
      <c r="Q4612" s="3">
        <v>15.515961395693999</v>
      </c>
      <c r="R4612" s="3">
        <v>4.9740163325909998</v>
      </c>
      <c r="S4612" s="3">
        <v>78.693392724573002</v>
      </c>
      <c r="T4612" s="8">
        <v>19.450631031922999</v>
      </c>
    </row>
    <row r="4613" spans="3:20" ht="24" x14ac:dyDescent="0.2">
      <c r="C4613" s="87"/>
      <c r="D4613" s="84"/>
      <c r="E4613" s="1" t="s">
        <v>70</v>
      </c>
      <c r="F4613" s="2"/>
      <c r="G4613" s="60">
        <v>596</v>
      </c>
      <c r="H4613" s="72" t="str">
        <f t="shared" si="77"/>
        <v xml:space="preserve"> </v>
      </c>
      <c r="I4613" s="11">
        <v>2.6845637583889999</v>
      </c>
      <c r="J4613" s="3">
        <v>9.8993288590600006</v>
      </c>
      <c r="K4613" s="3">
        <v>80.704697986577003</v>
      </c>
      <c r="L4613" s="3">
        <v>28.355704697987001</v>
      </c>
      <c r="M4613" s="3">
        <v>17.449664429529999</v>
      </c>
      <c r="N4613" s="3">
        <v>1.174496644295</v>
      </c>
      <c r="O4613" s="3">
        <v>5.3691275167789998</v>
      </c>
      <c r="P4613" s="3">
        <v>3.5234899328860001</v>
      </c>
      <c r="Q4613" s="3">
        <v>12.416107382550001</v>
      </c>
      <c r="R4613" s="3">
        <v>5.2013422818789996</v>
      </c>
      <c r="S4613" s="3">
        <v>82.046979865772002</v>
      </c>
      <c r="T4613" s="8">
        <v>18.959731543623999</v>
      </c>
    </row>
    <row r="4614" spans="3:20" ht="24" x14ac:dyDescent="0.2">
      <c r="C4614" s="87"/>
      <c r="D4614" s="84"/>
      <c r="E4614" s="1" t="s">
        <v>71</v>
      </c>
      <c r="F4614" s="2"/>
      <c r="G4614" s="60">
        <v>181</v>
      </c>
      <c r="H4614" s="72" t="str">
        <f t="shared" si="77"/>
        <v xml:space="preserve"> </v>
      </c>
      <c r="I4614" s="11">
        <v>4.4198895027620004</v>
      </c>
      <c r="J4614" s="3">
        <v>6.0773480662979997</v>
      </c>
      <c r="K4614" s="3">
        <v>62.983425414365001</v>
      </c>
      <c r="L4614" s="3">
        <v>16.022099447514002</v>
      </c>
      <c r="M4614" s="3">
        <v>7.7348066298339999</v>
      </c>
      <c r="N4614" s="3">
        <v>2.7624309392269999</v>
      </c>
      <c r="O4614" s="3">
        <v>3.867403314917</v>
      </c>
      <c r="P4614" s="3">
        <v>2.7624309392269999</v>
      </c>
      <c r="Q4614" s="3">
        <v>23.204419889503001</v>
      </c>
      <c r="R4614" s="3">
        <v>9.3922651933699992</v>
      </c>
      <c r="S4614" s="3">
        <v>66.298342541436</v>
      </c>
      <c r="T4614" s="8">
        <v>10.497237569060999</v>
      </c>
    </row>
    <row r="4615" spans="3:20" x14ac:dyDescent="0.2">
      <c r="C4615" s="87"/>
      <c r="D4615" s="84"/>
      <c r="E4615" s="1" t="s">
        <v>32</v>
      </c>
      <c r="F4615" s="2"/>
      <c r="G4615" s="60">
        <v>8</v>
      </c>
      <c r="H4615" s="72" t="str">
        <f t="shared" si="77"/>
        <v>*</v>
      </c>
      <c r="I4615" s="21">
        <v>0</v>
      </c>
      <c r="J4615" s="7">
        <v>0</v>
      </c>
      <c r="K4615" s="3">
        <v>50</v>
      </c>
      <c r="L4615" s="3">
        <v>25</v>
      </c>
      <c r="M4615" s="3">
        <v>25</v>
      </c>
      <c r="N4615" s="7">
        <v>0</v>
      </c>
      <c r="O4615" s="3">
        <v>12.5</v>
      </c>
      <c r="P4615" s="7">
        <v>0</v>
      </c>
      <c r="Q4615" s="7">
        <v>0</v>
      </c>
      <c r="R4615" s="3">
        <v>50</v>
      </c>
      <c r="S4615" s="3">
        <v>50</v>
      </c>
      <c r="T4615" s="8">
        <v>25</v>
      </c>
    </row>
    <row r="4616" spans="3:20" ht="24" x14ac:dyDescent="0.2">
      <c r="C4616" s="88" t="s">
        <v>72</v>
      </c>
      <c r="D4616" s="83" t="s">
        <v>17</v>
      </c>
      <c r="E4616" s="6" t="s">
        <v>73</v>
      </c>
      <c r="F4616" s="5"/>
      <c r="G4616" s="59">
        <v>52</v>
      </c>
      <c r="H4616" s="71" t="str">
        <f t="shared" si="77"/>
        <v xml:space="preserve"> </v>
      </c>
      <c r="I4616" s="43">
        <v>0</v>
      </c>
      <c r="J4616" s="4">
        <v>1.923076923077</v>
      </c>
      <c r="K4616" s="4">
        <v>50</v>
      </c>
      <c r="L4616" s="4">
        <v>5.7692307692310001</v>
      </c>
      <c r="M4616" s="4">
        <v>3.8461538461539999</v>
      </c>
      <c r="N4616" s="20">
        <v>0</v>
      </c>
      <c r="O4616" s="4">
        <v>1.923076923077</v>
      </c>
      <c r="P4616" s="20">
        <v>0</v>
      </c>
      <c r="Q4616" s="4">
        <v>28.846153846153999</v>
      </c>
      <c r="R4616" s="4">
        <v>19.230769230768999</v>
      </c>
      <c r="S4616" s="4">
        <v>51.923076923076998</v>
      </c>
      <c r="T4616" s="13">
        <v>3.8461538461539999</v>
      </c>
    </row>
    <row r="4617" spans="3:20" ht="36" x14ac:dyDescent="0.2">
      <c r="C4617" s="87"/>
      <c r="D4617" s="84"/>
      <c r="E4617" s="1" t="s">
        <v>74</v>
      </c>
      <c r="F4617" s="2"/>
      <c r="G4617" s="60">
        <v>186</v>
      </c>
      <c r="H4617" s="72" t="str">
        <f t="shared" si="77"/>
        <v xml:space="preserve"> </v>
      </c>
      <c r="I4617" s="11">
        <v>3.2258064516129998</v>
      </c>
      <c r="J4617" s="3">
        <v>2.6881720430109999</v>
      </c>
      <c r="K4617" s="3">
        <v>55.376344086022002</v>
      </c>
      <c r="L4617" s="3">
        <v>8.0645161290320004</v>
      </c>
      <c r="M4617" s="3">
        <v>5.3763440860219998</v>
      </c>
      <c r="N4617" s="3">
        <v>1.0752688172039999</v>
      </c>
      <c r="O4617" s="3">
        <v>3.2258064516129998</v>
      </c>
      <c r="P4617" s="3">
        <v>1.6129032258060001</v>
      </c>
      <c r="Q4617" s="3">
        <v>33.333333333333002</v>
      </c>
      <c r="R4617" s="3">
        <v>6.4516129032259997</v>
      </c>
      <c r="S4617" s="3">
        <v>58.602150537634003</v>
      </c>
      <c r="T4617" s="8">
        <v>8.6021505376339995</v>
      </c>
    </row>
    <row r="4618" spans="3:20" ht="36" x14ac:dyDescent="0.2">
      <c r="C4618" s="87"/>
      <c r="D4618" s="84"/>
      <c r="E4618" s="1" t="s">
        <v>75</v>
      </c>
      <c r="F4618" s="2"/>
      <c r="G4618" s="60">
        <v>336</v>
      </c>
      <c r="H4618" s="72" t="str">
        <f t="shared" si="77"/>
        <v xml:space="preserve"> </v>
      </c>
      <c r="I4618" s="11">
        <v>3.8690476190480001</v>
      </c>
      <c r="J4618" s="3">
        <v>5.6547619047620001</v>
      </c>
      <c r="K4618" s="3">
        <v>70.535714285713993</v>
      </c>
      <c r="L4618" s="3">
        <v>16.964285714286</v>
      </c>
      <c r="M4618" s="3">
        <v>10.714285714286</v>
      </c>
      <c r="N4618" s="3">
        <v>0.29761904761899999</v>
      </c>
      <c r="O4618" s="3">
        <v>2.3809523809519999</v>
      </c>
      <c r="P4618" s="3">
        <v>2.9761904761900002</v>
      </c>
      <c r="Q4618" s="3">
        <v>19.642857142857</v>
      </c>
      <c r="R4618" s="3">
        <v>6.8452380952379999</v>
      </c>
      <c r="S4618" s="3">
        <v>72.619047619048004</v>
      </c>
      <c r="T4618" s="8">
        <v>12.202380952381001</v>
      </c>
    </row>
    <row r="4619" spans="3:20" ht="36" x14ac:dyDescent="0.2">
      <c r="C4619" s="87"/>
      <c r="D4619" s="84"/>
      <c r="E4619" s="1" t="s">
        <v>76</v>
      </c>
      <c r="F4619" s="2"/>
      <c r="G4619" s="60">
        <v>411</v>
      </c>
      <c r="H4619" s="72" t="str">
        <f t="shared" si="77"/>
        <v xml:space="preserve"> </v>
      </c>
      <c r="I4619" s="11">
        <v>4.3795620437959997</v>
      </c>
      <c r="J4619" s="3">
        <v>10.462287104623</v>
      </c>
      <c r="K4619" s="3">
        <v>74.209245742091994</v>
      </c>
      <c r="L4619" s="3">
        <v>25.304136253041001</v>
      </c>
      <c r="M4619" s="3">
        <v>11.922141119220999</v>
      </c>
      <c r="N4619" s="3">
        <v>0.24330900243299999</v>
      </c>
      <c r="O4619" s="3">
        <v>3.649635036496</v>
      </c>
      <c r="P4619" s="3">
        <v>4.6228710462290001</v>
      </c>
      <c r="Q4619" s="3">
        <v>18.248175182482001</v>
      </c>
      <c r="R4619" s="3">
        <v>5.1094890510950002</v>
      </c>
      <c r="S4619" s="3">
        <v>76.399026763989994</v>
      </c>
      <c r="T4619" s="8">
        <v>12.895377128953999</v>
      </c>
    </row>
    <row r="4620" spans="3:20" ht="36" x14ac:dyDescent="0.2">
      <c r="C4620" s="87"/>
      <c r="D4620" s="84"/>
      <c r="E4620" s="1" t="s">
        <v>77</v>
      </c>
      <c r="F4620" s="2"/>
      <c r="G4620" s="60">
        <v>425</v>
      </c>
      <c r="H4620" s="72" t="str">
        <f t="shared" si="77"/>
        <v xml:space="preserve"> </v>
      </c>
      <c r="I4620" s="11">
        <v>5.4117647058819998</v>
      </c>
      <c r="J4620" s="3">
        <v>12</v>
      </c>
      <c r="K4620" s="3">
        <v>81.411764705882007</v>
      </c>
      <c r="L4620" s="3">
        <v>25.176470588234999</v>
      </c>
      <c r="M4620" s="3">
        <v>14.117647058824</v>
      </c>
      <c r="N4620" s="3">
        <v>1.882352941176</v>
      </c>
      <c r="O4620" s="3">
        <v>6.352941176471</v>
      </c>
      <c r="P4620" s="3">
        <v>4.4705882352939996</v>
      </c>
      <c r="Q4620" s="3">
        <v>10.588235294118</v>
      </c>
      <c r="R4620" s="3">
        <v>4.9411764705880001</v>
      </c>
      <c r="S4620" s="3">
        <v>83.764705882352999</v>
      </c>
      <c r="T4620" s="8">
        <v>17.411764705882</v>
      </c>
    </row>
    <row r="4621" spans="3:20" ht="36" x14ac:dyDescent="0.2">
      <c r="C4621" s="87"/>
      <c r="D4621" s="84"/>
      <c r="E4621" s="1" t="s">
        <v>78</v>
      </c>
      <c r="F4621" s="2"/>
      <c r="G4621" s="60">
        <v>328</v>
      </c>
      <c r="H4621" s="72" t="str">
        <f t="shared" si="77"/>
        <v xml:space="preserve"> </v>
      </c>
      <c r="I4621" s="11">
        <v>5.7926829268290003</v>
      </c>
      <c r="J4621" s="3">
        <v>21.646341463414998</v>
      </c>
      <c r="K4621" s="3">
        <v>82.012195121950995</v>
      </c>
      <c r="L4621" s="3">
        <v>37.195121951220003</v>
      </c>
      <c r="M4621" s="3">
        <v>21.951219512194999</v>
      </c>
      <c r="N4621" s="3">
        <v>1.829268292683</v>
      </c>
      <c r="O4621" s="3">
        <v>6.0975609756100004</v>
      </c>
      <c r="P4621" s="3">
        <v>7.6219512195119998</v>
      </c>
      <c r="Q4621" s="3">
        <v>9.1463414634150002</v>
      </c>
      <c r="R4621" s="3">
        <v>4.268292682927</v>
      </c>
      <c r="S4621" s="3">
        <v>85.975609756097995</v>
      </c>
      <c r="T4621" s="8">
        <v>24.085365853658999</v>
      </c>
    </row>
    <row r="4622" spans="3:20" ht="36" x14ac:dyDescent="0.2">
      <c r="C4622" s="87"/>
      <c r="D4622" s="84"/>
      <c r="E4622" s="1" t="s">
        <v>79</v>
      </c>
      <c r="F4622" s="2"/>
      <c r="G4622" s="60">
        <v>294</v>
      </c>
      <c r="H4622" s="72" t="str">
        <f t="shared" si="77"/>
        <v xml:space="preserve"> </v>
      </c>
      <c r="I4622" s="11">
        <v>8.1632653061219997</v>
      </c>
      <c r="J4622" s="3">
        <v>21.768707482993001</v>
      </c>
      <c r="K4622" s="3">
        <v>86.394557823129006</v>
      </c>
      <c r="L4622" s="3">
        <v>46.598639455781999</v>
      </c>
      <c r="M4622" s="3">
        <v>28.231292517006999</v>
      </c>
      <c r="N4622" s="3">
        <v>3.4013605442179999</v>
      </c>
      <c r="O4622" s="3">
        <v>9.8639455782310002</v>
      </c>
      <c r="P4622" s="3">
        <v>8.8435374149660007</v>
      </c>
      <c r="Q4622" s="3">
        <v>8.8435374149660007</v>
      </c>
      <c r="R4622" s="3">
        <v>2.3809523809519999</v>
      </c>
      <c r="S4622" s="3">
        <v>88.435374149660007</v>
      </c>
      <c r="T4622" s="8">
        <v>31.632653061224001</v>
      </c>
    </row>
    <row r="4623" spans="3:20" ht="36" x14ac:dyDescent="0.2">
      <c r="C4623" s="87"/>
      <c r="D4623" s="84"/>
      <c r="E4623" s="1" t="s">
        <v>80</v>
      </c>
      <c r="F4623" s="2"/>
      <c r="G4623" s="60">
        <v>194</v>
      </c>
      <c r="H4623" s="72" t="str">
        <f t="shared" si="77"/>
        <v xml:space="preserve"> </v>
      </c>
      <c r="I4623" s="11">
        <v>9.278350515464</v>
      </c>
      <c r="J4623" s="3">
        <v>27.835051546391998</v>
      </c>
      <c r="K4623" s="3">
        <v>88.659793814433002</v>
      </c>
      <c r="L4623" s="3">
        <v>52.061855670103</v>
      </c>
      <c r="M4623" s="3">
        <v>25.257731958762999</v>
      </c>
      <c r="N4623" s="3">
        <v>3.6082474226799999</v>
      </c>
      <c r="O4623" s="3">
        <v>18.041237113402001</v>
      </c>
      <c r="P4623" s="3">
        <v>13.40206185567</v>
      </c>
      <c r="Q4623" s="3">
        <v>6.1855670103089997</v>
      </c>
      <c r="R4623" s="3">
        <v>2.0618556701030002</v>
      </c>
      <c r="S4623" s="3">
        <v>90.721649484536002</v>
      </c>
      <c r="T4623" s="8">
        <v>35.051546391753</v>
      </c>
    </row>
    <row r="4624" spans="3:20" ht="36" x14ac:dyDescent="0.2">
      <c r="C4624" s="87"/>
      <c r="D4624" s="84"/>
      <c r="E4624" s="1" t="s">
        <v>81</v>
      </c>
      <c r="F4624" s="2"/>
      <c r="G4624" s="60">
        <v>50</v>
      </c>
      <c r="H4624" s="72" t="str">
        <f t="shared" si="77"/>
        <v xml:space="preserve"> </v>
      </c>
      <c r="I4624" s="11">
        <v>20</v>
      </c>
      <c r="J4624" s="3">
        <v>28</v>
      </c>
      <c r="K4624" s="3">
        <v>82</v>
      </c>
      <c r="L4624" s="3">
        <v>60</v>
      </c>
      <c r="M4624" s="3">
        <v>34</v>
      </c>
      <c r="N4624" s="3">
        <v>4</v>
      </c>
      <c r="O4624" s="3">
        <v>24</v>
      </c>
      <c r="P4624" s="3">
        <v>10</v>
      </c>
      <c r="Q4624" s="3">
        <v>10</v>
      </c>
      <c r="R4624" s="3">
        <v>4</v>
      </c>
      <c r="S4624" s="3">
        <v>84</v>
      </c>
      <c r="T4624" s="8">
        <v>40</v>
      </c>
    </row>
    <row r="4625" spans="3:20" ht="24" x14ac:dyDescent="0.2">
      <c r="C4625" s="87"/>
      <c r="D4625" s="84"/>
      <c r="E4625" s="1" t="s">
        <v>82</v>
      </c>
      <c r="F4625" s="2"/>
      <c r="G4625" s="60">
        <v>48</v>
      </c>
      <c r="H4625" s="72" t="str">
        <f t="shared" si="77"/>
        <v>*</v>
      </c>
      <c r="I4625" s="11">
        <v>10.416666666667</v>
      </c>
      <c r="J4625" s="3">
        <v>43.75</v>
      </c>
      <c r="K4625" s="3">
        <v>87.5</v>
      </c>
      <c r="L4625" s="3">
        <v>70.833333333333002</v>
      </c>
      <c r="M4625" s="3">
        <v>37.5</v>
      </c>
      <c r="N4625" s="3">
        <v>4.166666666667</v>
      </c>
      <c r="O4625" s="3">
        <v>22.916666666666998</v>
      </c>
      <c r="P4625" s="3">
        <v>14.583333333333</v>
      </c>
      <c r="Q4625" s="3">
        <v>2.083333333333</v>
      </c>
      <c r="R4625" s="3">
        <v>4.166666666667</v>
      </c>
      <c r="S4625" s="3">
        <v>93.75</v>
      </c>
      <c r="T4625" s="8">
        <v>50</v>
      </c>
    </row>
    <row r="4626" spans="3:20" x14ac:dyDescent="0.2">
      <c r="C4626" s="87"/>
      <c r="D4626" s="84"/>
      <c r="E4626" s="1" t="s">
        <v>83</v>
      </c>
      <c r="F4626" s="2"/>
      <c r="G4626" s="60">
        <v>46</v>
      </c>
      <c r="H4626" s="72" t="str">
        <f t="shared" si="77"/>
        <v>*</v>
      </c>
      <c r="I4626" s="11">
        <v>4.3478260869570002</v>
      </c>
      <c r="J4626" s="3">
        <v>8.6956521739130004</v>
      </c>
      <c r="K4626" s="3">
        <v>60.869565217390999</v>
      </c>
      <c r="L4626" s="3">
        <v>10.869565217390999</v>
      </c>
      <c r="M4626" s="3">
        <v>8.6956521739130004</v>
      </c>
      <c r="N4626" s="3">
        <v>2.1739130434780001</v>
      </c>
      <c r="O4626" s="3">
        <v>4.3478260869570002</v>
      </c>
      <c r="P4626" s="3">
        <v>6.5217391304349999</v>
      </c>
      <c r="Q4626" s="3">
        <v>32.608695652173999</v>
      </c>
      <c r="R4626" s="3">
        <v>6.5217391304349999</v>
      </c>
      <c r="S4626" s="3">
        <v>60.869565217390999</v>
      </c>
      <c r="T4626" s="8">
        <v>8.6956521739130004</v>
      </c>
    </row>
    <row r="4627" spans="3:20" x14ac:dyDescent="0.2">
      <c r="C4627" s="87"/>
      <c r="D4627" s="84"/>
      <c r="E4627" s="1" t="s">
        <v>32</v>
      </c>
      <c r="F4627" s="2"/>
      <c r="G4627" s="60">
        <v>65</v>
      </c>
      <c r="H4627" s="72" t="str">
        <f t="shared" si="77"/>
        <v xml:space="preserve"> </v>
      </c>
      <c r="I4627" s="11">
        <v>4.6153846153850004</v>
      </c>
      <c r="J4627" s="3">
        <v>3.0769230769229998</v>
      </c>
      <c r="K4627" s="3">
        <v>56.923076923076998</v>
      </c>
      <c r="L4627" s="3">
        <v>6.1538461538459996</v>
      </c>
      <c r="M4627" s="3">
        <v>6.1538461538459996</v>
      </c>
      <c r="N4627" s="3">
        <v>1.538461538462</v>
      </c>
      <c r="O4627" s="3">
        <v>3.0769230769229998</v>
      </c>
      <c r="P4627" s="3">
        <v>4.6153846153850004</v>
      </c>
      <c r="Q4627" s="3">
        <v>18.461538461538002</v>
      </c>
      <c r="R4627" s="3">
        <v>23.076923076922998</v>
      </c>
      <c r="S4627" s="3">
        <v>56.923076923076998</v>
      </c>
      <c r="T4627" s="8">
        <v>7.6923076923079998</v>
      </c>
    </row>
    <row r="4628" spans="3:20" x14ac:dyDescent="0.2">
      <c r="C4628" s="88" t="s">
        <v>84</v>
      </c>
      <c r="D4628" s="83" t="s">
        <v>17</v>
      </c>
      <c r="E4628" s="6" t="s">
        <v>85</v>
      </c>
      <c r="F4628" s="5"/>
      <c r="G4628" s="59">
        <v>315</v>
      </c>
      <c r="H4628" s="71" t="str">
        <f t="shared" si="77"/>
        <v xml:space="preserve"> </v>
      </c>
      <c r="I4628" s="12">
        <v>8.8888888888889994</v>
      </c>
      <c r="J4628" s="4">
        <v>23.492063492063</v>
      </c>
      <c r="K4628" s="4">
        <v>85.079365079365004</v>
      </c>
      <c r="L4628" s="4">
        <v>45.079365079364997</v>
      </c>
      <c r="M4628" s="4">
        <v>28.571428571428999</v>
      </c>
      <c r="N4628" s="4">
        <v>4.1269841269840004</v>
      </c>
      <c r="O4628" s="4">
        <v>12.380952380951999</v>
      </c>
      <c r="P4628" s="4">
        <v>12.380952380951999</v>
      </c>
      <c r="Q4628" s="4">
        <v>6.3492063492059998</v>
      </c>
      <c r="R4628" s="4">
        <v>4.7619047619049999</v>
      </c>
      <c r="S4628" s="4">
        <v>87.619047619048004</v>
      </c>
      <c r="T4628" s="13">
        <v>33.650793650794</v>
      </c>
    </row>
    <row r="4629" spans="3:20" x14ac:dyDescent="0.2">
      <c r="C4629" s="87"/>
      <c r="D4629" s="84"/>
      <c r="E4629" s="1" t="s">
        <v>86</v>
      </c>
      <c r="F4629" s="2"/>
      <c r="G4629" s="60">
        <v>493</v>
      </c>
      <c r="H4629" s="72" t="str">
        <f t="shared" si="77"/>
        <v xml:space="preserve"> </v>
      </c>
      <c r="I4629" s="11">
        <v>8.7221095334690002</v>
      </c>
      <c r="J4629" s="3">
        <v>21.703853955374999</v>
      </c>
      <c r="K4629" s="3">
        <v>83.772819472617002</v>
      </c>
      <c r="L4629" s="3">
        <v>36.916835699796998</v>
      </c>
      <c r="M4629" s="3">
        <v>22.109533468559999</v>
      </c>
      <c r="N4629" s="3">
        <v>2.434077079108</v>
      </c>
      <c r="O4629" s="3">
        <v>9.3306288032450002</v>
      </c>
      <c r="P4629" s="3">
        <v>7.9107505070990003</v>
      </c>
      <c r="Q4629" s="3">
        <v>8.7221095334690002</v>
      </c>
      <c r="R4629" s="3">
        <v>4.056795131846</v>
      </c>
      <c r="S4629" s="3">
        <v>86.409736308315999</v>
      </c>
      <c r="T4629" s="8">
        <v>26.774847870182999</v>
      </c>
    </row>
    <row r="4630" spans="3:20" x14ac:dyDescent="0.2">
      <c r="C4630" s="87"/>
      <c r="D4630" s="84"/>
      <c r="E4630" s="1" t="s">
        <v>87</v>
      </c>
      <c r="F4630" s="2"/>
      <c r="G4630" s="60">
        <v>981</v>
      </c>
      <c r="H4630" s="72" t="str">
        <f t="shared" si="77"/>
        <v xml:space="preserve"> </v>
      </c>
      <c r="I4630" s="11">
        <v>4.8929663608559997</v>
      </c>
      <c r="J4630" s="3">
        <v>12.334352701325001</v>
      </c>
      <c r="K4630" s="3">
        <v>79.001019367992001</v>
      </c>
      <c r="L4630" s="3">
        <v>28.134556574924002</v>
      </c>
      <c r="M4630" s="3">
        <v>14.373088685015</v>
      </c>
      <c r="N4630" s="3">
        <v>1.12130479103</v>
      </c>
      <c r="O4630" s="3">
        <v>5.8103975535170003</v>
      </c>
      <c r="P4630" s="3">
        <v>4.7910295616719996</v>
      </c>
      <c r="Q4630" s="3">
        <v>13.353720693170001</v>
      </c>
      <c r="R4630" s="3">
        <v>4.5871559633030001</v>
      </c>
      <c r="S4630" s="3">
        <v>81.651376146789005</v>
      </c>
      <c r="T4630" s="8">
        <v>16.921508664628</v>
      </c>
    </row>
    <row r="4631" spans="3:20" x14ac:dyDescent="0.2">
      <c r="C4631" s="87"/>
      <c r="D4631" s="84"/>
      <c r="E4631" s="1" t="s">
        <v>88</v>
      </c>
      <c r="F4631" s="2"/>
      <c r="G4631" s="60">
        <v>525</v>
      </c>
      <c r="H4631" s="72" t="str">
        <f t="shared" si="77"/>
        <v xml:space="preserve"> </v>
      </c>
      <c r="I4631" s="11">
        <v>3.8095238095239998</v>
      </c>
      <c r="J4631" s="3">
        <v>8</v>
      </c>
      <c r="K4631" s="3">
        <v>65.523809523810002</v>
      </c>
      <c r="L4631" s="3">
        <v>19.809523809523998</v>
      </c>
      <c r="M4631" s="3">
        <v>10.285714285714</v>
      </c>
      <c r="N4631" s="3">
        <v>0.76190476190500001</v>
      </c>
      <c r="O4631" s="3">
        <v>4</v>
      </c>
      <c r="P4631" s="3">
        <v>3.0476190476189999</v>
      </c>
      <c r="Q4631" s="3">
        <v>23.047619047619001</v>
      </c>
      <c r="R4631" s="3">
        <v>8.3809523809519995</v>
      </c>
      <c r="S4631" s="3">
        <v>67.809523809523995</v>
      </c>
      <c r="T4631" s="8">
        <v>12.190476190476</v>
      </c>
    </row>
    <row r="4632" spans="3:20" x14ac:dyDescent="0.2">
      <c r="C4632" s="87"/>
      <c r="D4632" s="84"/>
      <c r="E4632" s="1" t="s">
        <v>89</v>
      </c>
      <c r="F4632" s="2"/>
      <c r="G4632" s="60">
        <v>113</v>
      </c>
      <c r="H4632" s="72" t="str">
        <f t="shared" si="77"/>
        <v xml:space="preserve"> </v>
      </c>
      <c r="I4632" s="11">
        <v>1.769911504425</v>
      </c>
      <c r="J4632" s="3">
        <v>4.424778761062</v>
      </c>
      <c r="K4632" s="3">
        <v>48.672566371681</v>
      </c>
      <c r="L4632" s="3">
        <v>12.389380530973</v>
      </c>
      <c r="M4632" s="3">
        <v>7.964601769912</v>
      </c>
      <c r="N4632" s="3">
        <v>0.88495575221199996</v>
      </c>
      <c r="O4632" s="3">
        <v>3.53982300885</v>
      </c>
      <c r="P4632" s="3">
        <v>2.654867256637</v>
      </c>
      <c r="Q4632" s="3">
        <v>40.707964601770001</v>
      </c>
      <c r="R4632" s="3">
        <v>8.8495575221239999</v>
      </c>
      <c r="S4632" s="3">
        <v>49.557522123894003</v>
      </c>
      <c r="T4632" s="8">
        <v>8.8495575221239999</v>
      </c>
    </row>
    <row r="4633" spans="3:20" x14ac:dyDescent="0.2">
      <c r="C4633" s="87"/>
      <c r="D4633" s="84"/>
      <c r="E4633" s="1" t="s">
        <v>32</v>
      </c>
      <c r="F4633" s="2"/>
      <c r="G4633" s="60">
        <v>8</v>
      </c>
      <c r="H4633" s="72" t="str">
        <f t="shared" si="77"/>
        <v>*</v>
      </c>
      <c r="I4633" s="21">
        <v>0</v>
      </c>
      <c r="J4633" s="7">
        <v>0</v>
      </c>
      <c r="K4633" s="3">
        <v>62.5</v>
      </c>
      <c r="L4633" s="3">
        <v>12.5</v>
      </c>
      <c r="M4633" s="3">
        <v>12.5</v>
      </c>
      <c r="N4633" s="7">
        <v>0</v>
      </c>
      <c r="O4633" s="3">
        <v>12.5</v>
      </c>
      <c r="P4633" s="3">
        <v>25</v>
      </c>
      <c r="Q4633" s="3">
        <v>37.5</v>
      </c>
      <c r="R4633" s="7">
        <v>0</v>
      </c>
      <c r="S4633" s="3">
        <v>62.5</v>
      </c>
      <c r="T4633" s="8">
        <v>12.5</v>
      </c>
    </row>
    <row r="4634" spans="3:20" ht="24" x14ac:dyDescent="0.2">
      <c r="C4634" s="88" t="s">
        <v>90</v>
      </c>
      <c r="D4634" s="83" t="s">
        <v>17</v>
      </c>
      <c r="E4634" s="6" t="s">
        <v>91</v>
      </c>
      <c r="F4634" s="5"/>
      <c r="G4634" s="59">
        <v>608</v>
      </c>
      <c r="H4634" s="71" t="str">
        <f t="shared" si="77"/>
        <v xml:space="preserve"> </v>
      </c>
      <c r="I4634" s="12">
        <v>6.5789473684209998</v>
      </c>
      <c r="J4634" s="4">
        <v>18.421052631578998</v>
      </c>
      <c r="K4634" s="4">
        <v>78.289473684211004</v>
      </c>
      <c r="L4634" s="4">
        <v>36.842105263157997</v>
      </c>
      <c r="M4634" s="4">
        <v>16.776315789474001</v>
      </c>
      <c r="N4634" s="4">
        <v>1.8092105263160001</v>
      </c>
      <c r="O4634" s="4">
        <v>9.8684210526319998</v>
      </c>
      <c r="P4634" s="4">
        <v>7.2368421052630003</v>
      </c>
      <c r="Q4634" s="4">
        <v>12.828947368421</v>
      </c>
      <c r="R4634" s="4">
        <v>5.7565789473680002</v>
      </c>
      <c r="S4634" s="4">
        <v>81.085526315788996</v>
      </c>
      <c r="T4634" s="13">
        <v>21.710526315789</v>
      </c>
    </row>
    <row r="4635" spans="3:20" ht="24" x14ac:dyDescent="0.2">
      <c r="C4635" s="87"/>
      <c r="D4635" s="84"/>
      <c r="E4635" s="1" t="s">
        <v>92</v>
      </c>
      <c r="F4635" s="2"/>
      <c r="G4635" s="60">
        <v>1036</v>
      </c>
      <c r="H4635" s="72" t="str">
        <f t="shared" si="77"/>
        <v xml:space="preserve"> </v>
      </c>
      <c r="I4635" s="11">
        <v>6.0810810810809999</v>
      </c>
      <c r="J4635" s="3">
        <v>14.092664092664</v>
      </c>
      <c r="K4635" s="3">
        <v>75.482625482624996</v>
      </c>
      <c r="L4635" s="3">
        <v>29.343629343629001</v>
      </c>
      <c r="M4635" s="3">
        <v>17.664092664093001</v>
      </c>
      <c r="N4635" s="3">
        <v>2.1235521235519998</v>
      </c>
      <c r="O4635" s="3">
        <v>6.3706563706560004</v>
      </c>
      <c r="P4635" s="3">
        <v>6.8532818532819997</v>
      </c>
      <c r="Q4635" s="3">
        <v>15.444015444014999</v>
      </c>
      <c r="R4635" s="3">
        <v>5.694980694981</v>
      </c>
      <c r="S4635" s="3">
        <v>77.799227799228007</v>
      </c>
      <c r="T4635" s="8">
        <v>20.173745173745001</v>
      </c>
    </row>
    <row r="4636" spans="3:20" ht="24" x14ac:dyDescent="0.2">
      <c r="C4636" s="87"/>
      <c r="D4636" s="84"/>
      <c r="E4636" s="1" t="s">
        <v>93</v>
      </c>
      <c r="F4636" s="2"/>
      <c r="G4636" s="60">
        <v>567</v>
      </c>
      <c r="H4636" s="72" t="str">
        <f t="shared" si="77"/>
        <v xml:space="preserve"> </v>
      </c>
      <c r="I4636" s="11">
        <v>4.7619047619049999</v>
      </c>
      <c r="J4636" s="3">
        <v>11.287477954145</v>
      </c>
      <c r="K4636" s="3">
        <v>76.543209876543003</v>
      </c>
      <c r="L4636" s="3">
        <v>23.10405643739</v>
      </c>
      <c r="M4636" s="3">
        <v>15.343915343915</v>
      </c>
      <c r="N4636" s="3">
        <v>0.88183421516799998</v>
      </c>
      <c r="O4636" s="3">
        <v>5.4673721340389996</v>
      </c>
      <c r="P4636" s="3">
        <v>3.7037037037039999</v>
      </c>
      <c r="Q4636" s="3">
        <v>15.167548500882001</v>
      </c>
      <c r="R4636" s="3">
        <v>5.2910052910049998</v>
      </c>
      <c r="S4636" s="3">
        <v>79.012345679012</v>
      </c>
      <c r="T4636" s="8">
        <v>17.989417989418001</v>
      </c>
    </row>
    <row r="4637" spans="3:20" x14ac:dyDescent="0.2">
      <c r="C4637" s="87"/>
      <c r="D4637" s="84"/>
      <c r="E4637" s="1" t="s">
        <v>94</v>
      </c>
      <c r="F4637" s="2"/>
      <c r="G4637" s="60">
        <v>224</v>
      </c>
      <c r="H4637" s="72" t="str">
        <f t="shared" si="77"/>
        <v xml:space="preserve"> </v>
      </c>
      <c r="I4637" s="11">
        <v>4.9107142857139996</v>
      </c>
      <c r="J4637" s="3">
        <v>12.053571428571001</v>
      </c>
      <c r="K4637" s="3">
        <v>75</v>
      </c>
      <c r="L4637" s="3">
        <v>26.785714285714</v>
      </c>
      <c r="M4637" s="3">
        <v>14.285714285714</v>
      </c>
      <c r="N4637" s="3">
        <v>1.339285714286</v>
      </c>
      <c r="O4637" s="3">
        <v>4.9107142857139996</v>
      </c>
      <c r="P4637" s="3">
        <v>4.4642857142860004</v>
      </c>
      <c r="Q4637" s="3">
        <v>17.857142857143</v>
      </c>
      <c r="R4637" s="3">
        <v>4.4642857142860004</v>
      </c>
      <c r="S4637" s="3">
        <v>77.232142857143003</v>
      </c>
      <c r="T4637" s="8">
        <v>16.071428571428999</v>
      </c>
    </row>
    <row r="4638" spans="3:20" x14ac:dyDescent="0.2">
      <c r="C4638" s="88" t="s">
        <v>95</v>
      </c>
      <c r="D4638" s="83" t="s">
        <v>17</v>
      </c>
      <c r="E4638" s="6" t="s">
        <v>96</v>
      </c>
      <c r="F4638" s="5"/>
      <c r="G4638" s="59">
        <v>308</v>
      </c>
      <c r="H4638" s="71" t="str">
        <f t="shared" si="77"/>
        <v xml:space="preserve"> </v>
      </c>
      <c r="I4638" s="12">
        <v>5.844155844156</v>
      </c>
      <c r="J4638" s="4">
        <v>11.363636363635999</v>
      </c>
      <c r="K4638" s="4">
        <v>72.727272727273004</v>
      </c>
      <c r="L4638" s="4">
        <v>26.948051948052001</v>
      </c>
      <c r="M4638" s="4">
        <v>14.285714285714</v>
      </c>
      <c r="N4638" s="4">
        <v>1.6233766233769999</v>
      </c>
      <c r="O4638" s="4">
        <v>4.5454545454549997</v>
      </c>
      <c r="P4638" s="4">
        <v>5.5194805194810002</v>
      </c>
      <c r="Q4638" s="4">
        <v>17.207792207792</v>
      </c>
      <c r="R4638" s="4">
        <v>7.792207792208</v>
      </c>
      <c r="S4638" s="4">
        <v>74.350649350648993</v>
      </c>
      <c r="T4638" s="13">
        <v>15.909090909091001</v>
      </c>
    </row>
    <row r="4639" spans="3:20" x14ac:dyDescent="0.2">
      <c r="C4639" s="89"/>
      <c r="D4639" s="84"/>
      <c r="E4639" s="1" t="s">
        <v>97</v>
      </c>
      <c r="F4639" s="2"/>
      <c r="G4639" s="60">
        <v>728</v>
      </c>
      <c r="H4639" s="72" t="str">
        <f t="shared" si="77"/>
        <v xml:space="preserve"> </v>
      </c>
      <c r="I4639" s="11">
        <v>5.9065934065930001</v>
      </c>
      <c r="J4639" s="3">
        <v>17.994505494504999</v>
      </c>
      <c r="K4639" s="3">
        <v>78.021978021978001</v>
      </c>
      <c r="L4639" s="3">
        <v>34.752747252747</v>
      </c>
      <c r="M4639" s="3">
        <v>18.818681318681001</v>
      </c>
      <c r="N4639" s="3">
        <v>2.3351648351650001</v>
      </c>
      <c r="O4639" s="3">
        <v>9.4780219780219994</v>
      </c>
      <c r="P4639" s="3">
        <v>8.3791208791210003</v>
      </c>
      <c r="Q4639" s="3">
        <v>13.598901098901001</v>
      </c>
      <c r="R4639" s="3">
        <v>5.7692307692310001</v>
      </c>
      <c r="S4639" s="3">
        <v>80.357142857143003</v>
      </c>
      <c r="T4639" s="8">
        <v>22.802197802197998</v>
      </c>
    </row>
    <row r="4640" spans="3:20" ht="24" x14ac:dyDescent="0.2">
      <c r="C4640" s="89"/>
      <c r="D4640" s="84"/>
      <c r="E4640" s="1" t="s">
        <v>98</v>
      </c>
      <c r="F4640" s="2"/>
      <c r="G4640" s="60">
        <v>474</v>
      </c>
      <c r="H4640" s="72" t="str">
        <f t="shared" si="77"/>
        <v xml:space="preserve"> </v>
      </c>
      <c r="I4640" s="11">
        <v>6.1181434599160003</v>
      </c>
      <c r="J4640" s="3">
        <v>11.814345991561</v>
      </c>
      <c r="K4640" s="3">
        <v>77.426160337553</v>
      </c>
      <c r="L4640" s="3">
        <v>27.004219409282999</v>
      </c>
      <c r="M4640" s="3">
        <v>14.978902953585999</v>
      </c>
      <c r="N4640" s="3">
        <v>0.63291139240500005</v>
      </c>
      <c r="O4640" s="3">
        <v>5.907172995781</v>
      </c>
      <c r="P4640" s="3">
        <v>5.4852320675110002</v>
      </c>
      <c r="Q4640" s="3">
        <v>14.556962025316</v>
      </c>
      <c r="R4640" s="3">
        <v>3.3755274261600001</v>
      </c>
      <c r="S4640" s="3">
        <v>81.223628691982995</v>
      </c>
      <c r="T4640" s="8">
        <v>18.354430379747001</v>
      </c>
    </row>
    <row r="4641" spans="2:20" x14ac:dyDescent="0.2">
      <c r="C4641" s="89"/>
      <c r="D4641" s="84"/>
      <c r="E4641" s="1" t="s">
        <v>99</v>
      </c>
      <c r="F4641" s="2"/>
      <c r="G4641" s="60">
        <v>402</v>
      </c>
      <c r="H4641" s="72" t="str">
        <f t="shared" si="77"/>
        <v xml:space="preserve"> </v>
      </c>
      <c r="I4641" s="11">
        <v>6.7164179104480004</v>
      </c>
      <c r="J4641" s="3">
        <v>16.666666666666998</v>
      </c>
      <c r="K4641" s="3">
        <v>75.870646766169003</v>
      </c>
      <c r="L4641" s="3">
        <v>31.840796019900001</v>
      </c>
      <c r="M4641" s="3">
        <v>19.900497512438001</v>
      </c>
      <c r="N4641" s="3">
        <v>1.7412935323380001</v>
      </c>
      <c r="O4641" s="3">
        <v>7.7114427860700001</v>
      </c>
      <c r="P4641" s="3">
        <v>5.7213930348259998</v>
      </c>
      <c r="Q4641" s="3">
        <v>15.671641791044999</v>
      </c>
      <c r="R4641" s="3">
        <v>4.7263681592040001</v>
      </c>
      <c r="S4641" s="3">
        <v>78.358208955224001</v>
      </c>
      <c r="T4641" s="8">
        <v>23.134328358209</v>
      </c>
    </row>
    <row r="4642" spans="2:20" x14ac:dyDescent="0.2">
      <c r="C4642" s="89"/>
      <c r="D4642" s="84"/>
      <c r="E4642" s="1" t="s">
        <v>100</v>
      </c>
      <c r="F4642" s="2"/>
      <c r="G4642" s="60">
        <v>231</v>
      </c>
      <c r="H4642" s="72" t="str">
        <f t="shared" si="77"/>
        <v xml:space="preserve"> </v>
      </c>
      <c r="I4642" s="11">
        <v>5.1948051948050002</v>
      </c>
      <c r="J4642" s="3">
        <v>11.688311688312</v>
      </c>
      <c r="K4642" s="3">
        <v>72.294372294371996</v>
      </c>
      <c r="L4642" s="3">
        <v>24.675324675325001</v>
      </c>
      <c r="M4642" s="3">
        <v>12.554112554113001</v>
      </c>
      <c r="N4642" s="3">
        <v>0.86580086580100002</v>
      </c>
      <c r="O4642" s="3">
        <v>3.463203463203</v>
      </c>
      <c r="P4642" s="3">
        <v>4.3290043290040003</v>
      </c>
      <c r="Q4642" s="3">
        <v>19.047619047619001</v>
      </c>
      <c r="R4642" s="3">
        <v>5.6277056277059998</v>
      </c>
      <c r="S4642" s="3">
        <v>74.458874458874007</v>
      </c>
      <c r="T4642" s="8">
        <v>15.151515151515</v>
      </c>
    </row>
    <row r="4643" spans="2:20" x14ac:dyDescent="0.2">
      <c r="C4643" s="90"/>
      <c r="D4643" s="85"/>
      <c r="E4643" s="29" t="s">
        <v>101</v>
      </c>
      <c r="F4643" s="28"/>
      <c r="G4643" s="61">
        <v>292</v>
      </c>
      <c r="H4643" s="73" t="str">
        <f t="shared" si="77"/>
        <v xml:space="preserve"> </v>
      </c>
      <c r="I4643" s="35">
        <v>4.1095890410960001</v>
      </c>
      <c r="J4643" s="16">
        <v>11.301369863013999</v>
      </c>
      <c r="K4643" s="16">
        <v>78.424657534247004</v>
      </c>
      <c r="L4643" s="16">
        <v>23.972602739726</v>
      </c>
      <c r="M4643" s="16">
        <v>14.726027397259999</v>
      </c>
      <c r="N4643" s="16">
        <v>2.397260273973</v>
      </c>
      <c r="O4643" s="16">
        <v>6.1643835616439997</v>
      </c>
      <c r="P4643" s="16">
        <v>3.0821917808219998</v>
      </c>
      <c r="Q4643" s="16">
        <v>12.328767123287999</v>
      </c>
      <c r="R4643" s="16">
        <v>6.8493150684930004</v>
      </c>
      <c r="S4643" s="16">
        <v>80.136986301370001</v>
      </c>
      <c r="T4643" s="36">
        <v>16.780821917808002</v>
      </c>
    </row>
    <row r="4644" spans="2:20" x14ac:dyDescent="0.2">
      <c r="G4644" s="62"/>
      <c r="H4644" s="74"/>
    </row>
    <row r="4645" spans="2:20" x14ac:dyDescent="0.2">
      <c r="B4645" s="25" t="str">
        <f xml:space="preserve"> HYPERLINK("#'目次'!B46", "[40]")</f>
        <v>[40]</v>
      </c>
      <c r="C4645" s="17" t="s">
        <v>372</v>
      </c>
      <c r="G4645" s="62"/>
      <c r="H4645" s="74"/>
    </row>
    <row r="4646" spans="2:20" x14ac:dyDescent="0.2">
      <c r="C4646" s="47" t="s">
        <v>373</v>
      </c>
      <c r="G4646" s="62"/>
      <c r="H4646" s="74"/>
    </row>
    <row r="4647" spans="2:20" x14ac:dyDescent="0.2">
      <c r="G4647" s="62"/>
      <c r="H4647" s="74"/>
    </row>
    <row r="4648" spans="2:20" x14ac:dyDescent="0.2">
      <c r="C4648" s="17" t="s">
        <v>12</v>
      </c>
      <c r="G4648" s="62"/>
      <c r="H4648" s="74"/>
    </row>
    <row r="4649" spans="2:20" ht="60" x14ac:dyDescent="0.2">
      <c r="C4649" s="91"/>
      <c r="D4649" s="92"/>
      <c r="E4649" s="92"/>
      <c r="F4649" s="92"/>
      <c r="G4649" s="56" t="s">
        <v>13</v>
      </c>
      <c r="H4649" s="68"/>
      <c r="I4649" s="22" t="s">
        <v>374</v>
      </c>
      <c r="J4649" s="10" t="s">
        <v>375</v>
      </c>
      <c r="K4649" s="10" t="s">
        <v>376</v>
      </c>
      <c r="L4649" s="10" t="s">
        <v>377</v>
      </c>
      <c r="M4649" s="10" t="s">
        <v>378</v>
      </c>
      <c r="N4649" s="10" t="s">
        <v>379</v>
      </c>
      <c r="O4649" s="10" t="s">
        <v>46</v>
      </c>
      <c r="P4649" s="23" t="s">
        <v>32</v>
      </c>
    </row>
    <row r="4650" spans="2:20" x14ac:dyDescent="0.2">
      <c r="C4650" s="93"/>
      <c r="D4650" s="94"/>
      <c r="E4650" s="94"/>
      <c r="F4650" s="94"/>
      <c r="G4650" s="57"/>
      <c r="H4650" s="69"/>
      <c r="I4650" s="26"/>
      <c r="J4650" s="9"/>
      <c r="K4650" s="9"/>
      <c r="L4650" s="9"/>
      <c r="M4650" s="9"/>
      <c r="N4650" s="9"/>
      <c r="O4650" s="9"/>
      <c r="P4650" s="24"/>
    </row>
    <row r="4651" spans="2:20" x14ac:dyDescent="0.2">
      <c r="C4651" s="31"/>
      <c r="D4651" s="33"/>
      <c r="E4651" s="32" t="s">
        <v>13</v>
      </c>
      <c r="F4651" s="30"/>
      <c r="G4651" s="58">
        <v>364</v>
      </c>
      <c r="H4651" s="70" t="str">
        <f t="shared" ref="H4651:H4714" si="78">IF(G4651&lt;49,"*"," ")</f>
        <v xml:space="preserve"> </v>
      </c>
      <c r="I4651" s="15">
        <v>50.824175824176002</v>
      </c>
      <c r="J4651" s="15">
        <v>55.494505494504999</v>
      </c>
      <c r="K4651" s="15">
        <v>4.9450549450550003</v>
      </c>
      <c r="L4651" s="15">
        <v>9.3406593406590002</v>
      </c>
      <c r="M4651" s="15">
        <v>19.505494505495001</v>
      </c>
      <c r="N4651" s="15">
        <v>13.461538461538</v>
      </c>
      <c r="O4651" s="15">
        <v>8.5164835164839996</v>
      </c>
      <c r="P4651" s="34">
        <v>3.2967032967029999</v>
      </c>
    </row>
    <row r="4652" spans="2:20" x14ac:dyDescent="0.2">
      <c r="C4652" s="86" t="s">
        <v>16</v>
      </c>
      <c r="D4652" s="83" t="s">
        <v>17</v>
      </c>
      <c r="E4652" s="6" t="s">
        <v>14</v>
      </c>
      <c r="F4652" s="5"/>
      <c r="G4652" s="59">
        <v>164</v>
      </c>
      <c r="H4652" s="71" t="str">
        <f t="shared" si="78"/>
        <v xml:space="preserve"> </v>
      </c>
      <c r="I4652" s="12">
        <v>50</v>
      </c>
      <c r="J4652" s="4">
        <v>55.487804878048998</v>
      </c>
      <c r="K4652" s="4">
        <v>4.268292682927</v>
      </c>
      <c r="L4652" s="4">
        <v>9.1463414634150002</v>
      </c>
      <c r="M4652" s="4">
        <v>22.560975609755999</v>
      </c>
      <c r="N4652" s="4">
        <v>12.195121951220001</v>
      </c>
      <c r="O4652" s="4">
        <v>7.9268292682929999</v>
      </c>
      <c r="P4652" s="13">
        <v>2.4390243902440001</v>
      </c>
    </row>
    <row r="4653" spans="2:20" x14ac:dyDescent="0.2">
      <c r="C4653" s="87"/>
      <c r="D4653" s="84"/>
      <c r="E4653" s="1" t="s">
        <v>15</v>
      </c>
      <c r="F4653" s="2"/>
      <c r="G4653" s="60">
        <v>200</v>
      </c>
      <c r="H4653" s="72" t="str">
        <f t="shared" si="78"/>
        <v xml:space="preserve"> </v>
      </c>
      <c r="I4653" s="11">
        <v>51.5</v>
      </c>
      <c r="J4653" s="3">
        <v>55.5</v>
      </c>
      <c r="K4653" s="3">
        <v>5.5</v>
      </c>
      <c r="L4653" s="3">
        <v>9.5</v>
      </c>
      <c r="M4653" s="3">
        <v>17</v>
      </c>
      <c r="N4653" s="3">
        <v>14.5</v>
      </c>
      <c r="O4653" s="3">
        <v>9</v>
      </c>
      <c r="P4653" s="8">
        <v>4</v>
      </c>
    </row>
    <row r="4654" spans="2:20" x14ac:dyDescent="0.2">
      <c r="C4654" s="88" t="s">
        <v>18</v>
      </c>
      <c r="D4654" s="88" t="s">
        <v>19</v>
      </c>
      <c r="E4654" s="6" t="s">
        <v>20</v>
      </c>
      <c r="F4654" s="5"/>
      <c r="G4654" s="59">
        <v>15</v>
      </c>
      <c r="H4654" s="71" t="str">
        <f t="shared" si="78"/>
        <v>*</v>
      </c>
      <c r="I4654" s="12">
        <v>53.333333333333002</v>
      </c>
      <c r="J4654" s="4">
        <v>53.333333333333002</v>
      </c>
      <c r="K4654" s="20">
        <v>0</v>
      </c>
      <c r="L4654" s="4">
        <v>20</v>
      </c>
      <c r="M4654" s="4">
        <v>20</v>
      </c>
      <c r="N4654" s="4">
        <v>13.333333333333</v>
      </c>
      <c r="O4654" s="4">
        <v>13.333333333333</v>
      </c>
      <c r="P4654" s="27">
        <v>0</v>
      </c>
    </row>
    <row r="4655" spans="2:20" x14ac:dyDescent="0.2">
      <c r="C4655" s="87"/>
      <c r="D4655" s="89"/>
      <c r="E4655" s="1" t="s">
        <v>21</v>
      </c>
      <c r="F4655" s="2"/>
      <c r="G4655" s="60">
        <v>32</v>
      </c>
      <c r="H4655" s="72" t="str">
        <f t="shared" si="78"/>
        <v>*</v>
      </c>
      <c r="I4655" s="11">
        <v>59.375</v>
      </c>
      <c r="J4655" s="3">
        <v>46.875</v>
      </c>
      <c r="K4655" s="3">
        <v>9.375</v>
      </c>
      <c r="L4655" s="3">
        <v>18.75</v>
      </c>
      <c r="M4655" s="3">
        <v>37.5</v>
      </c>
      <c r="N4655" s="3">
        <v>12.5</v>
      </c>
      <c r="O4655" s="3">
        <v>6.25</v>
      </c>
      <c r="P4655" s="14">
        <v>0</v>
      </c>
    </row>
    <row r="4656" spans="2:20" x14ac:dyDescent="0.2">
      <c r="C4656" s="87"/>
      <c r="D4656" s="89"/>
      <c r="E4656" s="1" t="s">
        <v>22</v>
      </c>
      <c r="F4656" s="2"/>
      <c r="G4656" s="60">
        <v>57</v>
      </c>
      <c r="H4656" s="72" t="str">
        <f t="shared" si="78"/>
        <v xml:space="preserve"> </v>
      </c>
      <c r="I4656" s="11">
        <v>33.333333333333002</v>
      </c>
      <c r="J4656" s="3">
        <v>57.894736842104997</v>
      </c>
      <c r="K4656" s="3">
        <v>3.508771929825</v>
      </c>
      <c r="L4656" s="3">
        <v>14.035087719298</v>
      </c>
      <c r="M4656" s="3">
        <v>28.070175438595999</v>
      </c>
      <c r="N4656" s="3">
        <v>17.543859649123</v>
      </c>
      <c r="O4656" s="3">
        <v>14.035087719298</v>
      </c>
      <c r="P4656" s="14">
        <v>0</v>
      </c>
    </row>
    <row r="4657" spans="3:16" x14ac:dyDescent="0.2">
      <c r="C4657" s="87"/>
      <c r="D4657" s="89"/>
      <c r="E4657" s="1" t="s">
        <v>23</v>
      </c>
      <c r="F4657" s="2"/>
      <c r="G4657" s="60">
        <v>56</v>
      </c>
      <c r="H4657" s="72" t="str">
        <f t="shared" si="78"/>
        <v xml:space="preserve"> </v>
      </c>
      <c r="I4657" s="11">
        <v>41.071428571429003</v>
      </c>
      <c r="J4657" s="3">
        <v>60.714285714286</v>
      </c>
      <c r="K4657" s="3">
        <v>5.3571428571429998</v>
      </c>
      <c r="L4657" s="3">
        <v>7.1428571428570002</v>
      </c>
      <c r="M4657" s="3">
        <v>23.214285714286</v>
      </c>
      <c r="N4657" s="3">
        <v>17.857142857143</v>
      </c>
      <c r="O4657" s="3">
        <v>8.9285714285710007</v>
      </c>
      <c r="P4657" s="14">
        <v>0</v>
      </c>
    </row>
    <row r="4658" spans="3:16" x14ac:dyDescent="0.2">
      <c r="C4658" s="87"/>
      <c r="D4658" s="89"/>
      <c r="E4658" s="1" t="s">
        <v>24</v>
      </c>
      <c r="F4658" s="2"/>
      <c r="G4658" s="60">
        <v>204</v>
      </c>
      <c r="H4658" s="72" t="str">
        <f t="shared" si="78"/>
        <v xml:space="preserve"> </v>
      </c>
      <c r="I4658" s="11">
        <v>56.862745098038999</v>
      </c>
      <c r="J4658" s="3">
        <v>54.901960784313999</v>
      </c>
      <c r="K4658" s="3">
        <v>4.9019607843140003</v>
      </c>
      <c r="L4658" s="3">
        <v>6.3725490196079999</v>
      </c>
      <c r="M4658" s="3">
        <v>13.235294117646999</v>
      </c>
      <c r="N4658" s="3">
        <v>11.274509803921999</v>
      </c>
      <c r="O4658" s="3">
        <v>6.8627450980390003</v>
      </c>
      <c r="P4658" s="8">
        <v>5.8823529411760003</v>
      </c>
    </row>
    <row r="4659" spans="3:16" x14ac:dyDescent="0.2">
      <c r="C4659" s="87"/>
      <c r="D4659" s="89"/>
      <c r="E4659" s="1" t="s">
        <v>25</v>
      </c>
      <c r="F4659" s="2"/>
      <c r="G4659" s="60">
        <v>349</v>
      </c>
      <c r="H4659" s="72" t="str">
        <f t="shared" si="78"/>
        <v xml:space="preserve"> </v>
      </c>
      <c r="I4659" s="11">
        <v>50.716332378223001</v>
      </c>
      <c r="J4659" s="3">
        <v>55.587392550143001</v>
      </c>
      <c r="K4659" s="3">
        <v>5.1575931232089998</v>
      </c>
      <c r="L4659" s="3">
        <v>8.8825214899709994</v>
      </c>
      <c r="M4659" s="3">
        <v>19.484240687679002</v>
      </c>
      <c r="N4659" s="3">
        <v>13.467048710602</v>
      </c>
      <c r="O4659" s="3">
        <v>8.3094555873929998</v>
      </c>
      <c r="P4659" s="8">
        <v>3.4383954154729999</v>
      </c>
    </row>
    <row r="4660" spans="3:16" x14ac:dyDescent="0.2">
      <c r="C4660" s="87"/>
      <c r="D4660" s="89"/>
      <c r="E4660" s="1" t="s">
        <v>26</v>
      </c>
      <c r="F4660" s="2"/>
      <c r="G4660" s="60">
        <v>260</v>
      </c>
      <c r="H4660" s="72" t="str">
        <f t="shared" si="78"/>
        <v xml:space="preserve"> </v>
      </c>
      <c r="I4660" s="11">
        <v>53.461538461537998</v>
      </c>
      <c r="J4660" s="3">
        <v>56.153846153845997</v>
      </c>
      <c r="K4660" s="3">
        <v>5</v>
      </c>
      <c r="L4660" s="3">
        <v>6.5384615384620002</v>
      </c>
      <c r="M4660" s="3">
        <v>15.384615384615</v>
      </c>
      <c r="N4660" s="3">
        <v>12.692307692308001</v>
      </c>
      <c r="O4660" s="3">
        <v>7.3076923076920002</v>
      </c>
      <c r="P4660" s="8">
        <v>4.6153846153850004</v>
      </c>
    </row>
    <row r="4661" spans="3:16" x14ac:dyDescent="0.2">
      <c r="C4661" s="87"/>
      <c r="D4661" s="88" t="s">
        <v>14</v>
      </c>
      <c r="E4661" s="6" t="s">
        <v>20</v>
      </c>
      <c r="F4661" s="5"/>
      <c r="G4661" s="59">
        <v>11</v>
      </c>
      <c r="H4661" s="71" t="str">
        <f t="shared" si="78"/>
        <v>*</v>
      </c>
      <c r="I4661" s="12">
        <v>54.545454545455001</v>
      </c>
      <c r="J4661" s="4">
        <v>45.454545454544999</v>
      </c>
      <c r="K4661" s="20">
        <v>0</v>
      </c>
      <c r="L4661" s="4">
        <v>18.181818181817999</v>
      </c>
      <c r="M4661" s="4">
        <v>27.272727272727</v>
      </c>
      <c r="N4661" s="4">
        <v>9.0909090909089993</v>
      </c>
      <c r="O4661" s="4">
        <v>9.0909090909089993</v>
      </c>
      <c r="P4661" s="27">
        <v>0</v>
      </c>
    </row>
    <row r="4662" spans="3:16" x14ac:dyDescent="0.2">
      <c r="C4662" s="87"/>
      <c r="D4662" s="89"/>
      <c r="E4662" s="1" t="s">
        <v>21</v>
      </c>
      <c r="F4662" s="2"/>
      <c r="G4662" s="60">
        <v>16</v>
      </c>
      <c r="H4662" s="72" t="str">
        <f t="shared" si="78"/>
        <v>*</v>
      </c>
      <c r="I4662" s="11">
        <v>50</v>
      </c>
      <c r="J4662" s="3">
        <v>50</v>
      </c>
      <c r="K4662" s="3">
        <v>6.25</v>
      </c>
      <c r="L4662" s="3">
        <v>12.5</v>
      </c>
      <c r="M4662" s="3">
        <v>43.75</v>
      </c>
      <c r="N4662" s="3">
        <v>6.25</v>
      </c>
      <c r="O4662" s="3">
        <v>12.5</v>
      </c>
      <c r="P4662" s="14">
        <v>0</v>
      </c>
    </row>
    <row r="4663" spans="3:16" x14ac:dyDescent="0.2">
      <c r="C4663" s="87"/>
      <c r="D4663" s="89"/>
      <c r="E4663" s="1" t="s">
        <v>22</v>
      </c>
      <c r="F4663" s="2"/>
      <c r="G4663" s="60">
        <v>32</v>
      </c>
      <c r="H4663" s="72" t="str">
        <f t="shared" si="78"/>
        <v>*</v>
      </c>
      <c r="I4663" s="11">
        <v>31.25</v>
      </c>
      <c r="J4663" s="3">
        <v>59.375</v>
      </c>
      <c r="K4663" s="7">
        <v>0</v>
      </c>
      <c r="L4663" s="3">
        <v>6.25</v>
      </c>
      <c r="M4663" s="3">
        <v>25</v>
      </c>
      <c r="N4663" s="3">
        <v>18.75</v>
      </c>
      <c r="O4663" s="3">
        <v>12.5</v>
      </c>
      <c r="P4663" s="14">
        <v>0</v>
      </c>
    </row>
    <row r="4664" spans="3:16" x14ac:dyDescent="0.2">
      <c r="C4664" s="87"/>
      <c r="D4664" s="89"/>
      <c r="E4664" s="1" t="s">
        <v>23</v>
      </c>
      <c r="F4664" s="2"/>
      <c r="G4664" s="60">
        <v>32</v>
      </c>
      <c r="H4664" s="72" t="str">
        <f t="shared" si="78"/>
        <v>*</v>
      </c>
      <c r="I4664" s="11">
        <v>46.875</v>
      </c>
      <c r="J4664" s="3">
        <v>59.375</v>
      </c>
      <c r="K4664" s="3">
        <v>6.25</v>
      </c>
      <c r="L4664" s="3">
        <v>9.375</v>
      </c>
      <c r="M4664" s="3">
        <v>21.875</v>
      </c>
      <c r="N4664" s="3">
        <v>15.625</v>
      </c>
      <c r="O4664" s="3">
        <v>9.375</v>
      </c>
      <c r="P4664" s="14">
        <v>0</v>
      </c>
    </row>
    <row r="4665" spans="3:16" x14ac:dyDescent="0.2">
      <c r="C4665" s="87"/>
      <c r="D4665" s="89"/>
      <c r="E4665" s="1" t="s">
        <v>24</v>
      </c>
      <c r="F4665" s="2"/>
      <c r="G4665" s="60">
        <v>73</v>
      </c>
      <c r="H4665" s="72" t="str">
        <f t="shared" si="78"/>
        <v xml:space="preserve"> </v>
      </c>
      <c r="I4665" s="11">
        <v>58.904109589040999</v>
      </c>
      <c r="J4665" s="3">
        <v>54.794520547944998</v>
      </c>
      <c r="K4665" s="3">
        <v>5.4794520547949999</v>
      </c>
      <c r="L4665" s="3">
        <v>8.2191780821920002</v>
      </c>
      <c r="M4665" s="3">
        <v>16.438356164384</v>
      </c>
      <c r="N4665" s="3">
        <v>9.5890410958899999</v>
      </c>
      <c r="O4665" s="3">
        <v>4.1095890410960001</v>
      </c>
      <c r="P4665" s="8">
        <v>5.4794520547949999</v>
      </c>
    </row>
    <row r="4666" spans="3:16" x14ac:dyDescent="0.2">
      <c r="C4666" s="87"/>
      <c r="D4666" s="89"/>
      <c r="E4666" s="1" t="s">
        <v>25</v>
      </c>
      <c r="F4666" s="2"/>
      <c r="G4666" s="60">
        <v>153</v>
      </c>
      <c r="H4666" s="72" t="str">
        <f t="shared" si="78"/>
        <v xml:space="preserve"> </v>
      </c>
      <c r="I4666" s="11">
        <v>49.673202614379001</v>
      </c>
      <c r="J4666" s="3">
        <v>56.209150326797001</v>
      </c>
      <c r="K4666" s="3">
        <v>4.5751633986930003</v>
      </c>
      <c r="L4666" s="3">
        <v>8.4967320261440005</v>
      </c>
      <c r="M4666" s="3">
        <v>22.222222222222001</v>
      </c>
      <c r="N4666" s="3">
        <v>12.418300653595001</v>
      </c>
      <c r="O4666" s="3">
        <v>7.8431372549020004</v>
      </c>
      <c r="P4666" s="8">
        <v>2.6143790849670001</v>
      </c>
    </row>
    <row r="4667" spans="3:16" x14ac:dyDescent="0.2">
      <c r="C4667" s="87"/>
      <c r="D4667" s="89"/>
      <c r="E4667" s="1" t="s">
        <v>26</v>
      </c>
      <c r="F4667" s="2"/>
      <c r="G4667" s="60">
        <v>105</v>
      </c>
      <c r="H4667" s="72" t="str">
        <f t="shared" si="78"/>
        <v xml:space="preserve"> </v>
      </c>
      <c r="I4667" s="11">
        <v>55.238095238094999</v>
      </c>
      <c r="J4667" s="3">
        <v>56.190476190475998</v>
      </c>
      <c r="K4667" s="3">
        <v>5.7142857142860004</v>
      </c>
      <c r="L4667" s="3">
        <v>8.5714285714289993</v>
      </c>
      <c r="M4667" s="3">
        <v>18.095238095237999</v>
      </c>
      <c r="N4667" s="3">
        <v>11.428571428571001</v>
      </c>
      <c r="O4667" s="3">
        <v>5.7142857142860004</v>
      </c>
      <c r="P4667" s="8">
        <v>3.8095238095239998</v>
      </c>
    </row>
    <row r="4668" spans="3:16" x14ac:dyDescent="0.2">
      <c r="C4668" s="87"/>
      <c r="D4668" s="88" t="s">
        <v>15</v>
      </c>
      <c r="E4668" s="6" t="s">
        <v>20</v>
      </c>
      <c r="F4668" s="5"/>
      <c r="G4668" s="59">
        <v>4</v>
      </c>
      <c r="H4668" s="71" t="str">
        <f t="shared" si="78"/>
        <v>*</v>
      </c>
      <c r="I4668" s="12">
        <v>50</v>
      </c>
      <c r="J4668" s="4">
        <v>75</v>
      </c>
      <c r="K4668" s="20">
        <v>0</v>
      </c>
      <c r="L4668" s="4">
        <v>25</v>
      </c>
      <c r="M4668" s="20">
        <v>0</v>
      </c>
      <c r="N4668" s="4">
        <v>25</v>
      </c>
      <c r="O4668" s="4">
        <v>25</v>
      </c>
      <c r="P4668" s="27">
        <v>0</v>
      </c>
    </row>
    <row r="4669" spans="3:16" x14ac:dyDescent="0.2">
      <c r="C4669" s="87"/>
      <c r="D4669" s="89"/>
      <c r="E4669" s="1" t="s">
        <v>21</v>
      </c>
      <c r="F4669" s="2"/>
      <c r="G4669" s="60">
        <v>16</v>
      </c>
      <c r="H4669" s="72" t="str">
        <f t="shared" si="78"/>
        <v>*</v>
      </c>
      <c r="I4669" s="11">
        <v>68.75</v>
      </c>
      <c r="J4669" s="3">
        <v>43.75</v>
      </c>
      <c r="K4669" s="3">
        <v>12.5</v>
      </c>
      <c r="L4669" s="3">
        <v>25</v>
      </c>
      <c r="M4669" s="3">
        <v>31.25</v>
      </c>
      <c r="N4669" s="3">
        <v>18.75</v>
      </c>
      <c r="O4669" s="7">
        <v>0</v>
      </c>
      <c r="P4669" s="14">
        <v>0</v>
      </c>
    </row>
    <row r="4670" spans="3:16" x14ac:dyDescent="0.2">
      <c r="C4670" s="87"/>
      <c r="D4670" s="89"/>
      <c r="E4670" s="1" t="s">
        <v>22</v>
      </c>
      <c r="F4670" s="2"/>
      <c r="G4670" s="60">
        <v>25</v>
      </c>
      <c r="H4670" s="72" t="str">
        <f t="shared" si="78"/>
        <v>*</v>
      </c>
      <c r="I4670" s="11">
        <v>36</v>
      </c>
      <c r="J4670" s="3">
        <v>56</v>
      </c>
      <c r="K4670" s="3">
        <v>8</v>
      </c>
      <c r="L4670" s="3">
        <v>24</v>
      </c>
      <c r="M4670" s="3">
        <v>32</v>
      </c>
      <c r="N4670" s="3">
        <v>16</v>
      </c>
      <c r="O4670" s="3">
        <v>16</v>
      </c>
      <c r="P4670" s="14">
        <v>0</v>
      </c>
    </row>
    <row r="4671" spans="3:16" x14ac:dyDescent="0.2">
      <c r="C4671" s="87"/>
      <c r="D4671" s="89"/>
      <c r="E4671" s="1" t="s">
        <v>23</v>
      </c>
      <c r="F4671" s="2"/>
      <c r="G4671" s="60">
        <v>24</v>
      </c>
      <c r="H4671" s="72" t="str">
        <f t="shared" si="78"/>
        <v>*</v>
      </c>
      <c r="I4671" s="11">
        <v>33.333333333333002</v>
      </c>
      <c r="J4671" s="3">
        <v>62.5</v>
      </c>
      <c r="K4671" s="3">
        <v>4.166666666667</v>
      </c>
      <c r="L4671" s="3">
        <v>4.166666666667</v>
      </c>
      <c r="M4671" s="3">
        <v>25</v>
      </c>
      <c r="N4671" s="3">
        <v>20.833333333333002</v>
      </c>
      <c r="O4671" s="3">
        <v>8.333333333333</v>
      </c>
      <c r="P4671" s="14">
        <v>0</v>
      </c>
    </row>
    <row r="4672" spans="3:16" x14ac:dyDescent="0.2">
      <c r="C4672" s="87"/>
      <c r="D4672" s="89"/>
      <c r="E4672" s="1" t="s">
        <v>24</v>
      </c>
      <c r="F4672" s="2"/>
      <c r="G4672" s="60">
        <v>131</v>
      </c>
      <c r="H4672" s="72" t="str">
        <f t="shared" si="78"/>
        <v xml:space="preserve"> </v>
      </c>
      <c r="I4672" s="11">
        <v>55.725190839695003</v>
      </c>
      <c r="J4672" s="3">
        <v>54.961832061069003</v>
      </c>
      <c r="K4672" s="3">
        <v>4.5801526717560002</v>
      </c>
      <c r="L4672" s="3">
        <v>5.3435114503819996</v>
      </c>
      <c r="M4672" s="3">
        <v>11.450381679389</v>
      </c>
      <c r="N4672" s="3">
        <v>12.213740458015</v>
      </c>
      <c r="O4672" s="3">
        <v>8.3969465648850008</v>
      </c>
      <c r="P4672" s="8">
        <v>6.1068702290079999</v>
      </c>
    </row>
    <row r="4673" spans="3:16" x14ac:dyDescent="0.2">
      <c r="C4673" s="87"/>
      <c r="D4673" s="89"/>
      <c r="E4673" s="1" t="s">
        <v>25</v>
      </c>
      <c r="F4673" s="2"/>
      <c r="G4673" s="60">
        <v>196</v>
      </c>
      <c r="H4673" s="72" t="str">
        <f t="shared" si="78"/>
        <v xml:space="preserve"> </v>
      </c>
      <c r="I4673" s="11">
        <v>51.530612244898002</v>
      </c>
      <c r="J4673" s="3">
        <v>55.102040816326998</v>
      </c>
      <c r="K4673" s="3">
        <v>5.6122448979590001</v>
      </c>
      <c r="L4673" s="3">
        <v>9.1836734693879993</v>
      </c>
      <c r="M4673" s="3">
        <v>17.346938775510001</v>
      </c>
      <c r="N4673" s="3">
        <v>14.285714285714</v>
      </c>
      <c r="O4673" s="3">
        <v>8.6734693877550004</v>
      </c>
      <c r="P4673" s="8">
        <v>4.0816326530609999</v>
      </c>
    </row>
    <row r="4674" spans="3:16" x14ac:dyDescent="0.2">
      <c r="C4674" s="87"/>
      <c r="D4674" s="89"/>
      <c r="E4674" s="1" t="s">
        <v>26</v>
      </c>
      <c r="F4674" s="2"/>
      <c r="G4674" s="60">
        <v>155</v>
      </c>
      <c r="H4674" s="72" t="str">
        <f t="shared" si="78"/>
        <v xml:space="preserve"> </v>
      </c>
      <c r="I4674" s="11">
        <v>52.258064516128997</v>
      </c>
      <c r="J4674" s="3">
        <v>56.129032258065003</v>
      </c>
      <c r="K4674" s="3">
        <v>4.5161290322580001</v>
      </c>
      <c r="L4674" s="3">
        <v>5.1612903225810003</v>
      </c>
      <c r="M4674" s="3">
        <v>13.548387096774</v>
      </c>
      <c r="N4674" s="3">
        <v>13.548387096774</v>
      </c>
      <c r="O4674" s="3">
        <v>8.3870967741939992</v>
      </c>
      <c r="P4674" s="8">
        <v>5.1612903225810003</v>
      </c>
    </row>
    <row r="4675" spans="3:16" x14ac:dyDescent="0.2">
      <c r="C4675" s="88" t="s">
        <v>27</v>
      </c>
      <c r="D4675" s="88" t="s">
        <v>19</v>
      </c>
      <c r="E4675" s="6" t="s">
        <v>28</v>
      </c>
      <c r="F4675" s="5"/>
      <c r="G4675" s="59">
        <v>36</v>
      </c>
      <c r="H4675" s="71" t="str">
        <f t="shared" si="78"/>
        <v>*</v>
      </c>
      <c r="I4675" s="12">
        <v>50</v>
      </c>
      <c r="J4675" s="4">
        <v>41.666666666666998</v>
      </c>
      <c r="K4675" s="4">
        <v>2.7777777777780002</v>
      </c>
      <c r="L4675" s="4">
        <v>5.5555555555560003</v>
      </c>
      <c r="M4675" s="4">
        <v>41.666666666666998</v>
      </c>
      <c r="N4675" s="4">
        <v>13.888888888888999</v>
      </c>
      <c r="O4675" s="4">
        <v>19.444444444443999</v>
      </c>
      <c r="P4675" s="13">
        <v>2.7777777777780002</v>
      </c>
    </row>
    <row r="4676" spans="3:16" ht="24" x14ac:dyDescent="0.2">
      <c r="C4676" s="87"/>
      <c r="D4676" s="89"/>
      <c r="E4676" s="1" t="s">
        <v>29</v>
      </c>
      <c r="F4676" s="2"/>
      <c r="G4676" s="60">
        <v>194</v>
      </c>
      <c r="H4676" s="72" t="str">
        <f t="shared" si="78"/>
        <v xml:space="preserve"> </v>
      </c>
      <c r="I4676" s="11">
        <v>50</v>
      </c>
      <c r="J4676" s="3">
        <v>55.154639175257998</v>
      </c>
      <c r="K4676" s="3">
        <v>4.639175257732</v>
      </c>
      <c r="L4676" s="3">
        <v>10.824742268041</v>
      </c>
      <c r="M4676" s="3">
        <v>18.556701030928</v>
      </c>
      <c r="N4676" s="3">
        <v>14.432989690722</v>
      </c>
      <c r="O4676" s="3">
        <v>6.7010309278350002</v>
      </c>
      <c r="P4676" s="8">
        <v>3.6082474226799999</v>
      </c>
    </row>
    <row r="4677" spans="3:16" ht="24" x14ac:dyDescent="0.2">
      <c r="C4677" s="87"/>
      <c r="D4677" s="89"/>
      <c r="E4677" s="1" t="s">
        <v>30</v>
      </c>
      <c r="F4677" s="2"/>
      <c r="G4677" s="60">
        <v>19</v>
      </c>
      <c r="H4677" s="72" t="str">
        <f t="shared" si="78"/>
        <v>*</v>
      </c>
      <c r="I4677" s="11">
        <v>63.157894736842003</v>
      </c>
      <c r="J4677" s="3">
        <v>57.894736842104997</v>
      </c>
      <c r="K4677" s="3">
        <v>5.2631578947369997</v>
      </c>
      <c r="L4677" s="3">
        <v>21.052631578947</v>
      </c>
      <c r="M4677" s="3">
        <v>10.526315789473999</v>
      </c>
      <c r="N4677" s="3">
        <v>10.526315789473999</v>
      </c>
      <c r="O4677" s="7">
        <v>0</v>
      </c>
      <c r="P4677" s="14">
        <v>0</v>
      </c>
    </row>
    <row r="4678" spans="3:16" ht="24" x14ac:dyDescent="0.2">
      <c r="C4678" s="87"/>
      <c r="D4678" s="89"/>
      <c r="E4678" s="1" t="s">
        <v>31</v>
      </c>
      <c r="F4678" s="2"/>
      <c r="G4678" s="60">
        <v>115</v>
      </c>
      <c r="H4678" s="72" t="str">
        <f t="shared" si="78"/>
        <v xml:space="preserve"> </v>
      </c>
      <c r="I4678" s="11">
        <v>50.434782608695997</v>
      </c>
      <c r="J4678" s="3">
        <v>60</v>
      </c>
      <c r="K4678" s="3">
        <v>6.0869565217390003</v>
      </c>
      <c r="L4678" s="3">
        <v>6.0869565217390003</v>
      </c>
      <c r="M4678" s="3">
        <v>15.652173913043001</v>
      </c>
      <c r="N4678" s="3">
        <v>12.173913043478001</v>
      </c>
      <c r="O4678" s="3">
        <v>9.5652173913039995</v>
      </c>
      <c r="P4678" s="8">
        <v>3.4782608695650001</v>
      </c>
    </row>
    <row r="4679" spans="3:16" x14ac:dyDescent="0.2">
      <c r="C4679" s="87"/>
      <c r="D4679" s="89"/>
      <c r="E4679" s="1" t="s">
        <v>32</v>
      </c>
      <c r="F4679" s="2"/>
      <c r="G4679" s="60">
        <v>0</v>
      </c>
      <c r="H4679" s="72" t="str">
        <f t="shared" si="78"/>
        <v>*</v>
      </c>
      <c r="I4679" s="21">
        <v>0</v>
      </c>
      <c r="J4679" s="7">
        <v>0</v>
      </c>
      <c r="K4679" s="7">
        <v>0</v>
      </c>
      <c r="L4679" s="7">
        <v>0</v>
      </c>
      <c r="M4679" s="7">
        <v>0</v>
      </c>
      <c r="N4679" s="7">
        <v>0</v>
      </c>
      <c r="O4679" s="7">
        <v>0</v>
      </c>
      <c r="P4679" s="14">
        <v>0</v>
      </c>
    </row>
    <row r="4680" spans="3:16" x14ac:dyDescent="0.2">
      <c r="C4680" s="87"/>
      <c r="D4680" s="88" t="s">
        <v>14</v>
      </c>
      <c r="E4680" s="6" t="s">
        <v>28</v>
      </c>
      <c r="F4680" s="5"/>
      <c r="G4680" s="59">
        <v>22</v>
      </c>
      <c r="H4680" s="71" t="str">
        <f t="shared" si="78"/>
        <v>*</v>
      </c>
      <c r="I4680" s="12">
        <v>50</v>
      </c>
      <c r="J4680" s="4">
        <v>40.909090909090999</v>
      </c>
      <c r="K4680" s="20">
        <v>0</v>
      </c>
      <c r="L4680" s="20">
        <v>0</v>
      </c>
      <c r="M4680" s="4">
        <v>45.454545454544999</v>
      </c>
      <c r="N4680" s="4">
        <v>13.636363636364001</v>
      </c>
      <c r="O4680" s="4">
        <v>18.181818181817999</v>
      </c>
      <c r="P4680" s="13">
        <v>4.5454545454549997</v>
      </c>
    </row>
    <row r="4681" spans="3:16" ht="24" x14ac:dyDescent="0.2">
      <c r="C4681" s="87"/>
      <c r="D4681" s="89"/>
      <c r="E4681" s="1" t="s">
        <v>29</v>
      </c>
      <c r="F4681" s="2"/>
      <c r="G4681" s="60">
        <v>118</v>
      </c>
      <c r="H4681" s="72" t="str">
        <f t="shared" si="78"/>
        <v xml:space="preserve"> </v>
      </c>
      <c r="I4681" s="11">
        <v>51.694915254237003</v>
      </c>
      <c r="J4681" s="3">
        <v>55.084745762711997</v>
      </c>
      <c r="K4681" s="3">
        <v>4.2372881355930003</v>
      </c>
      <c r="L4681" s="3">
        <v>11.016949152542001</v>
      </c>
      <c r="M4681" s="3">
        <v>18.644067796609999</v>
      </c>
      <c r="N4681" s="3">
        <v>11.864406779661</v>
      </c>
      <c r="O4681" s="3">
        <v>6.7796610169490004</v>
      </c>
      <c r="P4681" s="8">
        <v>2.542372881356</v>
      </c>
    </row>
    <row r="4682" spans="3:16" ht="24" x14ac:dyDescent="0.2">
      <c r="C4682" s="87"/>
      <c r="D4682" s="89"/>
      <c r="E4682" s="1" t="s">
        <v>30</v>
      </c>
      <c r="F4682" s="2"/>
      <c r="G4682" s="60">
        <v>7</v>
      </c>
      <c r="H4682" s="72" t="str">
        <f t="shared" si="78"/>
        <v>*</v>
      </c>
      <c r="I4682" s="11">
        <v>42.857142857143003</v>
      </c>
      <c r="J4682" s="3">
        <v>57.142857142856997</v>
      </c>
      <c r="K4682" s="7">
        <v>0</v>
      </c>
      <c r="L4682" s="3">
        <v>14.285714285714</v>
      </c>
      <c r="M4682" s="3">
        <v>14.285714285714</v>
      </c>
      <c r="N4682" s="3">
        <v>14.285714285714</v>
      </c>
      <c r="O4682" s="7">
        <v>0</v>
      </c>
      <c r="P4682" s="14">
        <v>0</v>
      </c>
    </row>
    <row r="4683" spans="3:16" ht="24" x14ac:dyDescent="0.2">
      <c r="C4683" s="87"/>
      <c r="D4683" s="89"/>
      <c r="E4683" s="1" t="s">
        <v>31</v>
      </c>
      <c r="F4683" s="2"/>
      <c r="G4683" s="60">
        <v>17</v>
      </c>
      <c r="H4683" s="72" t="str">
        <f t="shared" si="78"/>
        <v>*</v>
      </c>
      <c r="I4683" s="11">
        <v>41.176470588234999</v>
      </c>
      <c r="J4683" s="3">
        <v>76.470588235294002</v>
      </c>
      <c r="K4683" s="3">
        <v>11.764705882353001</v>
      </c>
      <c r="L4683" s="3">
        <v>5.8823529411760003</v>
      </c>
      <c r="M4683" s="3">
        <v>23.529411764706001</v>
      </c>
      <c r="N4683" s="3">
        <v>11.764705882353001</v>
      </c>
      <c r="O4683" s="3">
        <v>5.8823529411760003</v>
      </c>
      <c r="P4683" s="14">
        <v>0</v>
      </c>
    </row>
    <row r="4684" spans="3:16" x14ac:dyDescent="0.2">
      <c r="C4684" s="87"/>
      <c r="D4684" s="89"/>
      <c r="E4684" s="1" t="s">
        <v>32</v>
      </c>
      <c r="F4684" s="2"/>
      <c r="G4684" s="60">
        <v>0</v>
      </c>
      <c r="H4684" s="72" t="str">
        <f t="shared" si="78"/>
        <v>*</v>
      </c>
      <c r="I4684" s="21">
        <v>0</v>
      </c>
      <c r="J4684" s="7">
        <v>0</v>
      </c>
      <c r="K4684" s="7">
        <v>0</v>
      </c>
      <c r="L4684" s="7">
        <v>0</v>
      </c>
      <c r="M4684" s="7">
        <v>0</v>
      </c>
      <c r="N4684" s="7">
        <v>0</v>
      </c>
      <c r="O4684" s="7">
        <v>0</v>
      </c>
      <c r="P4684" s="14">
        <v>0</v>
      </c>
    </row>
    <row r="4685" spans="3:16" x14ac:dyDescent="0.2">
      <c r="C4685" s="87"/>
      <c r="D4685" s="88" t="s">
        <v>15</v>
      </c>
      <c r="E4685" s="6" t="s">
        <v>28</v>
      </c>
      <c r="F4685" s="5"/>
      <c r="G4685" s="59">
        <v>14</v>
      </c>
      <c r="H4685" s="71" t="str">
        <f t="shared" si="78"/>
        <v>*</v>
      </c>
      <c r="I4685" s="12">
        <v>50</v>
      </c>
      <c r="J4685" s="4">
        <v>42.857142857143003</v>
      </c>
      <c r="K4685" s="4">
        <v>7.1428571428570002</v>
      </c>
      <c r="L4685" s="4">
        <v>14.285714285714</v>
      </c>
      <c r="M4685" s="4">
        <v>35.714285714286</v>
      </c>
      <c r="N4685" s="4">
        <v>14.285714285714</v>
      </c>
      <c r="O4685" s="4">
        <v>21.428571428571001</v>
      </c>
      <c r="P4685" s="27">
        <v>0</v>
      </c>
    </row>
    <row r="4686" spans="3:16" ht="24" x14ac:dyDescent="0.2">
      <c r="C4686" s="87"/>
      <c r="D4686" s="89"/>
      <c r="E4686" s="1" t="s">
        <v>29</v>
      </c>
      <c r="F4686" s="2"/>
      <c r="G4686" s="60">
        <v>76</v>
      </c>
      <c r="H4686" s="72" t="str">
        <f t="shared" si="78"/>
        <v xml:space="preserve"> </v>
      </c>
      <c r="I4686" s="11">
        <v>47.368421052632002</v>
      </c>
      <c r="J4686" s="3">
        <v>55.263157894736999</v>
      </c>
      <c r="K4686" s="3">
        <v>5.2631578947369997</v>
      </c>
      <c r="L4686" s="3">
        <v>10.526315789473999</v>
      </c>
      <c r="M4686" s="3">
        <v>18.421052631578998</v>
      </c>
      <c r="N4686" s="3">
        <v>18.421052631578998</v>
      </c>
      <c r="O4686" s="3">
        <v>6.5789473684209998</v>
      </c>
      <c r="P4686" s="8">
        <v>5.2631578947369997</v>
      </c>
    </row>
    <row r="4687" spans="3:16" ht="24" x14ac:dyDescent="0.2">
      <c r="C4687" s="87"/>
      <c r="D4687" s="89"/>
      <c r="E4687" s="1" t="s">
        <v>30</v>
      </c>
      <c r="F4687" s="2"/>
      <c r="G4687" s="60">
        <v>12</v>
      </c>
      <c r="H4687" s="72" t="str">
        <f t="shared" si="78"/>
        <v>*</v>
      </c>
      <c r="I4687" s="11">
        <v>75</v>
      </c>
      <c r="J4687" s="3">
        <v>58.333333333333002</v>
      </c>
      <c r="K4687" s="3">
        <v>8.333333333333</v>
      </c>
      <c r="L4687" s="3">
        <v>25</v>
      </c>
      <c r="M4687" s="3">
        <v>8.333333333333</v>
      </c>
      <c r="N4687" s="3">
        <v>8.333333333333</v>
      </c>
      <c r="O4687" s="7">
        <v>0</v>
      </c>
      <c r="P4687" s="14">
        <v>0</v>
      </c>
    </row>
    <row r="4688" spans="3:16" ht="24" x14ac:dyDescent="0.2">
      <c r="C4688" s="87"/>
      <c r="D4688" s="89"/>
      <c r="E4688" s="1" t="s">
        <v>31</v>
      </c>
      <c r="F4688" s="2"/>
      <c r="G4688" s="60">
        <v>98</v>
      </c>
      <c r="H4688" s="72" t="str">
        <f t="shared" si="78"/>
        <v xml:space="preserve"> </v>
      </c>
      <c r="I4688" s="11">
        <v>52.040816326531001</v>
      </c>
      <c r="J4688" s="3">
        <v>57.142857142856997</v>
      </c>
      <c r="K4688" s="3">
        <v>5.1020408163270003</v>
      </c>
      <c r="L4688" s="3">
        <v>6.1224489795919999</v>
      </c>
      <c r="M4688" s="3">
        <v>14.285714285714</v>
      </c>
      <c r="N4688" s="3">
        <v>12.244897959184</v>
      </c>
      <c r="O4688" s="3">
        <v>10.204081632653001</v>
      </c>
      <c r="P4688" s="8">
        <v>4.0816326530609999</v>
      </c>
    </row>
    <row r="4689" spans="3:16" x14ac:dyDescent="0.2">
      <c r="C4689" s="87"/>
      <c r="D4689" s="89"/>
      <c r="E4689" s="1" t="s">
        <v>32</v>
      </c>
      <c r="F4689" s="2"/>
      <c r="G4689" s="60">
        <v>0</v>
      </c>
      <c r="H4689" s="72" t="str">
        <f t="shared" si="78"/>
        <v>*</v>
      </c>
      <c r="I4689" s="21">
        <v>0</v>
      </c>
      <c r="J4689" s="7">
        <v>0</v>
      </c>
      <c r="K4689" s="7">
        <v>0</v>
      </c>
      <c r="L4689" s="7">
        <v>0</v>
      </c>
      <c r="M4689" s="7">
        <v>0</v>
      </c>
      <c r="N4689" s="7">
        <v>0</v>
      </c>
      <c r="O4689" s="7">
        <v>0</v>
      </c>
      <c r="P4689" s="14">
        <v>0</v>
      </c>
    </row>
    <row r="4690" spans="3:16" x14ac:dyDescent="0.2">
      <c r="C4690" s="88" t="s">
        <v>33</v>
      </c>
      <c r="D4690" s="83" t="s">
        <v>17</v>
      </c>
      <c r="E4690" s="6" t="s">
        <v>34</v>
      </c>
      <c r="F4690" s="5"/>
      <c r="G4690" s="59">
        <v>72</v>
      </c>
      <c r="H4690" s="71" t="str">
        <f t="shared" si="78"/>
        <v xml:space="preserve"> </v>
      </c>
      <c r="I4690" s="12">
        <v>58.333333333333002</v>
      </c>
      <c r="J4690" s="4">
        <v>50</v>
      </c>
      <c r="K4690" s="4">
        <v>5.5555555555560003</v>
      </c>
      <c r="L4690" s="4">
        <v>6.9444444444439997</v>
      </c>
      <c r="M4690" s="4">
        <v>16.666666666666998</v>
      </c>
      <c r="N4690" s="4">
        <v>13.888888888888999</v>
      </c>
      <c r="O4690" s="4">
        <v>4.166666666667</v>
      </c>
      <c r="P4690" s="13">
        <v>2.7777777777780002</v>
      </c>
    </row>
    <row r="4691" spans="3:16" x14ac:dyDescent="0.2">
      <c r="C4691" s="87"/>
      <c r="D4691" s="84"/>
      <c r="E4691" s="1" t="s">
        <v>35</v>
      </c>
      <c r="F4691" s="2"/>
      <c r="G4691" s="60">
        <v>129</v>
      </c>
      <c r="H4691" s="72" t="str">
        <f t="shared" si="78"/>
        <v xml:space="preserve"> </v>
      </c>
      <c r="I4691" s="11">
        <v>52.713178294574</v>
      </c>
      <c r="J4691" s="3">
        <v>58.914728682171003</v>
      </c>
      <c r="K4691" s="3">
        <v>3.8759689922480001</v>
      </c>
      <c r="L4691" s="3">
        <v>10.077519379845</v>
      </c>
      <c r="M4691" s="3">
        <v>20.155038759690001</v>
      </c>
      <c r="N4691" s="3">
        <v>13.178294573643001</v>
      </c>
      <c r="O4691" s="3">
        <v>10.077519379845</v>
      </c>
      <c r="P4691" s="8">
        <v>3.8759689922480001</v>
      </c>
    </row>
    <row r="4692" spans="3:16" ht="24" x14ac:dyDescent="0.2">
      <c r="C4692" s="87"/>
      <c r="D4692" s="84"/>
      <c r="E4692" s="1" t="s">
        <v>36</v>
      </c>
      <c r="F4692" s="2"/>
      <c r="G4692" s="60">
        <v>105</v>
      </c>
      <c r="H4692" s="72" t="str">
        <f t="shared" si="78"/>
        <v xml:space="preserve"> </v>
      </c>
      <c r="I4692" s="11">
        <v>44.761904761905001</v>
      </c>
      <c r="J4692" s="3">
        <v>58.095238095238003</v>
      </c>
      <c r="K4692" s="3">
        <v>5.7142857142860004</v>
      </c>
      <c r="L4692" s="3">
        <v>8.5714285714289993</v>
      </c>
      <c r="M4692" s="3">
        <v>15.238095238094999</v>
      </c>
      <c r="N4692" s="3">
        <v>13.333333333333</v>
      </c>
      <c r="O4692" s="3">
        <v>7.6190476190479997</v>
      </c>
      <c r="P4692" s="8">
        <v>2.8571428571430002</v>
      </c>
    </row>
    <row r="4693" spans="3:16" x14ac:dyDescent="0.2">
      <c r="C4693" s="87"/>
      <c r="D4693" s="84"/>
      <c r="E4693" s="1" t="s">
        <v>37</v>
      </c>
      <c r="F4693" s="2"/>
      <c r="G4693" s="60">
        <v>55</v>
      </c>
      <c r="H4693" s="72" t="str">
        <f t="shared" si="78"/>
        <v xml:space="preserve"> </v>
      </c>
      <c r="I4693" s="11">
        <v>45.454545454544999</v>
      </c>
      <c r="J4693" s="3">
        <v>50.909090909090999</v>
      </c>
      <c r="K4693" s="3">
        <v>5.4545454545450003</v>
      </c>
      <c r="L4693" s="3">
        <v>12.727272727273</v>
      </c>
      <c r="M4693" s="3">
        <v>30.909090909090999</v>
      </c>
      <c r="N4693" s="3">
        <v>14.545454545455</v>
      </c>
      <c r="O4693" s="3">
        <v>12.727272727273</v>
      </c>
      <c r="P4693" s="8">
        <v>3.636363636364</v>
      </c>
    </row>
    <row r="4694" spans="3:16" x14ac:dyDescent="0.2">
      <c r="C4694" s="87"/>
      <c r="D4694" s="84"/>
      <c r="E4694" s="1" t="s">
        <v>32</v>
      </c>
      <c r="F4694" s="2"/>
      <c r="G4694" s="60">
        <v>3</v>
      </c>
      <c r="H4694" s="72" t="str">
        <f t="shared" si="78"/>
        <v>*</v>
      </c>
      <c r="I4694" s="11">
        <v>100</v>
      </c>
      <c r="J4694" s="3">
        <v>33.333333333333002</v>
      </c>
      <c r="K4694" s="7">
        <v>0</v>
      </c>
      <c r="L4694" s="7">
        <v>0</v>
      </c>
      <c r="M4694" s="7">
        <v>0</v>
      </c>
      <c r="N4694" s="7">
        <v>0</v>
      </c>
      <c r="O4694" s="7">
        <v>0</v>
      </c>
      <c r="P4694" s="14">
        <v>0</v>
      </c>
    </row>
    <row r="4695" spans="3:16" x14ac:dyDescent="0.2">
      <c r="C4695" s="88" t="s">
        <v>38</v>
      </c>
      <c r="D4695" s="83" t="s">
        <v>17</v>
      </c>
      <c r="E4695" s="6" t="s">
        <v>39</v>
      </c>
      <c r="F4695" s="5"/>
      <c r="G4695" s="59">
        <v>60</v>
      </c>
      <c r="H4695" s="71" t="str">
        <f t="shared" si="78"/>
        <v xml:space="preserve"> </v>
      </c>
      <c r="I4695" s="12">
        <v>46.666666666666998</v>
      </c>
      <c r="J4695" s="4">
        <v>53.333333333333002</v>
      </c>
      <c r="K4695" s="4">
        <v>6.666666666667</v>
      </c>
      <c r="L4695" s="4">
        <v>11.666666666667</v>
      </c>
      <c r="M4695" s="4">
        <v>33.333333333333002</v>
      </c>
      <c r="N4695" s="4">
        <v>15</v>
      </c>
      <c r="O4695" s="4">
        <v>11.666666666667</v>
      </c>
      <c r="P4695" s="13">
        <v>6.666666666667</v>
      </c>
    </row>
    <row r="4696" spans="3:16" x14ac:dyDescent="0.2">
      <c r="C4696" s="87"/>
      <c r="D4696" s="84"/>
      <c r="E4696" s="1" t="s">
        <v>40</v>
      </c>
      <c r="F4696" s="2"/>
      <c r="G4696" s="60">
        <v>175</v>
      </c>
      <c r="H4696" s="72" t="str">
        <f t="shared" si="78"/>
        <v xml:space="preserve"> </v>
      </c>
      <c r="I4696" s="11">
        <v>50.285714285714</v>
      </c>
      <c r="J4696" s="3">
        <v>54.285714285714</v>
      </c>
      <c r="K4696" s="3">
        <v>4.5714285714290002</v>
      </c>
      <c r="L4696" s="3">
        <v>10.285714285714</v>
      </c>
      <c r="M4696" s="3">
        <v>18.857142857143</v>
      </c>
      <c r="N4696" s="3">
        <v>14.285714285714</v>
      </c>
      <c r="O4696" s="3">
        <v>6.8571428571429998</v>
      </c>
      <c r="P4696" s="8">
        <v>4</v>
      </c>
    </row>
    <row r="4697" spans="3:16" x14ac:dyDescent="0.2">
      <c r="C4697" s="87"/>
      <c r="D4697" s="84"/>
      <c r="E4697" s="1" t="s">
        <v>41</v>
      </c>
      <c r="F4697" s="2"/>
      <c r="G4697" s="60">
        <v>8</v>
      </c>
      <c r="H4697" s="72" t="str">
        <f t="shared" si="78"/>
        <v>*</v>
      </c>
      <c r="I4697" s="11">
        <v>50</v>
      </c>
      <c r="J4697" s="3">
        <v>87.5</v>
      </c>
      <c r="K4697" s="7">
        <v>0</v>
      </c>
      <c r="L4697" s="3">
        <v>25</v>
      </c>
      <c r="M4697" s="3">
        <v>12.5</v>
      </c>
      <c r="N4697" s="7">
        <v>0</v>
      </c>
      <c r="O4697" s="3">
        <v>25</v>
      </c>
      <c r="P4697" s="14">
        <v>0</v>
      </c>
    </row>
    <row r="4698" spans="3:16" x14ac:dyDescent="0.2">
      <c r="C4698" s="87"/>
      <c r="D4698" s="84"/>
      <c r="E4698" s="1" t="s">
        <v>42</v>
      </c>
      <c r="F4698" s="2"/>
      <c r="G4698" s="60">
        <v>159</v>
      </c>
      <c r="H4698" s="72" t="str">
        <f t="shared" si="78"/>
        <v xml:space="preserve"> </v>
      </c>
      <c r="I4698" s="11">
        <v>53.459119496855003</v>
      </c>
      <c r="J4698" s="3">
        <v>53.459119496855003</v>
      </c>
      <c r="K4698" s="3">
        <v>6.2893081761009997</v>
      </c>
      <c r="L4698" s="3">
        <v>7.547169811321</v>
      </c>
      <c r="M4698" s="3">
        <v>15.094339622642</v>
      </c>
      <c r="N4698" s="3">
        <v>13.207547169811001</v>
      </c>
      <c r="O4698" s="3">
        <v>6.2893081761009997</v>
      </c>
      <c r="P4698" s="8">
        <v>2.5157232704400001</v>
      </c>
    </row>
    <row r="4699" spans="3:16" x14ac:dyDescent="0.2">
      <c r="C4699" s="87"/>
      <c r="D4699" s="84"/>
      <c r="E4699" s="1" t="s">
        <v>43</v>
      </c>
      <c r="F4699" s="2"/>
      <c r="G4699" s="60">
        <v>46</v>
      </c>
      <c r="H4699" s="72" t="str">
        <f t="shared" si="78"/>
        <v>*</v>
      </c>
      <c r="I4699" s="11">
        <v>47.826086956521998</v>
      </c>
      <c r="J4699" s="3">
        <v>54.347826086956999</v>
      </c>
      <c r="K4699" s="3">
        <v>4.3478260869570002</v>
      </c>
      <c r="L4699" s="3">
        <v>4.3478260869570002</v>
      </c>
      <c r="M4699" s="3">
        <v>8.6956521739130004</v>
      </c>
      <c r="N4699" s="3">
        <v>10.869565217390999</v>
      </c>
      <c r="O4699" s="3">
        <v>8.6956521739130004</v>
      </c>
      <c r="P4699" s="8">
        <v>2.1739130434780001</v>
      </c>
    </row>
    <row r="4700" spans="3:16" x14ac:dyDescent="0.2">
      <c r="C4700" s="87"/>
      <c r="D4700" s="84"/>
      <c r="E4700" s="1" t="s">
        <v>44</v>
      </c>
      <c r="F4700" s="2"/>
      <c r="G4700" s="60">
        <v>50</v>
      </c>
      <c r="H4700" s="72" t="str">
        <f t="shared" si="78"/>
        <v xml:space="preserve"> </v>
      </c>
      <c r="I4700" s="11">
        <v>42</v>
      </c>
      <c r="J4700" s="3">
        <v>58</v>
      </c>
      <c r="K4700" s="3">
        <v>6</v>
      </c>
      <c r="L4700" s="3">
        <v>12</v>
      </c>
      <c r="M4700" s="3">
        <v>8</v>
      </c>
      <c r="N4700" s="3">
        <v>6</v>
      </c>
      <c r="O4700" s="3">
        <v>8</v>
      </c>
      <c r="P4700" s="8">
        <v>2</v>
      </c>
    </row>
    <row r="4701" spans="3:16" x14ac:dyDescent="0.2">
      <c r="C4701" s="87"/>
      <c r="D4701" s="84"/>
      <c r="E4701" s="1" t="s">
        <v>45</v>
      </c>
      <c r="F4701" s="2"/>
      <c r="G4701" s="60">
        <v>13</v>
      </c>
      <c r="H4701" s="72" t="str">
        <f t="shared" si="78"/>
        <v>*</v>
      </c>
      <c r="I4701" s="11">
        <v>53.846153846154003</v>
      </c>
      <c r="J4701" s="3">
        <v>53.846153846154003</v>
      </c>
      <c r="K4701" s="7">
        <v>0</v>
      </c>
      <c r="L4701" s="7">
        <v>0</v>
      </c>
      <c r="M4701" s="3">
        <v>23.076923076922998</v>
      </c>
      <c r="N4701" s="3">
        <v>7.6923076923079998</v>
      </c>
      <c r="O4701" s="3">
        <v>7.6923076923079998</v>
      </c>
      <c r="P4701" s="14">
        <v>0</v>
      </c>
    </row>
    <row r="4702" spans="3:16" x14ac:dyDescent="0.2">
      <c r="C4702" s="87"/>
      <c r="D4702" s="84"/>
      <c r="E4702" s="1" t="s">
        <v>46</v>
      </c>
      <c r="F4702" s="2"/>
      <c r="G4702" s="60">
        <v>14</v>
      </c>
      <c r="H4702" s="72" t="str">
        <f t="shared" si="78"/>
        <v>*</v>
      </c>
      <c r="I4702" s="11">
        <v>57.142857142856997</v>
      </c>
      <c r="J4702" s="3">
        <v>50</v>
      </c>
      <c r="K4702" s="7">
        <v>0</v>
      </c>
      <c r="L4702" s="3">
        <v>7.1428571428570002</v>
      </c>
      <c r="M4702" s="3">
        <v>14.285714285714</v>
      </c>
      <c r="N4702" s="3">
        <v>21.428571428571001</v>
      </c>
      <c r="O4702" s="3">
        <v>14.285714285714</v>
      </c>
      <c r="P4702" s="14">
        <v>0</v>
      </c>
    </row>
    <row r="4703" spans="3:16" x14ac:dyDescent="0.2">
      <c r="C4703" s="87"/>
      <c r="D4703" s="84"/>
      <c r="E4703" s="1" t="s">
        <v>32</v>
      </c>
      <c r="F4703" s="2"/>
      <c r="G4703" s="60">
        <v>12</v>
      </c>
      <c r="H4703" s="72" t="str">
        <f t="shared" si="78"/>
        <v>*</v>
      </c>
      <c r="I4703" s="11">
        <v>50</v>
      </c>
      <c r="J4703" s="3">
        <v>75</v>
      </c>
      <c r="K4703" s="7">
        <v>0</v>
      </c>
      <c r="L4703" s="7">
        <v>0</v>
      </c>
      <c r="M4703" s="3">
        <v>16.666666666666998</v>
      </c>
      <c r="N4703" s="7">
        <v>0</v>
      </c>
      <c r="O4703" s="7">
        <v>0</v>
      </c>
      <c r="P4703" s="14">
        <v>0</v>
      </c>
    </row>
    <row r="4704" spans="3:16" ht="24" x14ac:dyDescent="0.2">
      <c r="C4704" s="88" t="s">
        <v>47</v>
      </c>
      <c r="D4704" s="83" t="s">
        <v>17</v>
      </c>
      <c r="E4704" s="6" t="s">
        <v>48</v>
      </c>
      <c r="F4704" s="5"/>
      <c r="G4704" s="59">
        <v>15</v>
      </c>
      <c r="H4704" s="71" t="str">
        <f t="shared" si="78"/>
        <v>*</v>
      </c>
      <c r="I4704" s="12">
        <v>60</v>
      </c>
      <c r="J4704" s="4">
        <v>66.666666666666998</v>
      </c>
      <c r="K4704" s="4">
        <v>6.666666666667</v>
      </c>
      <c r="L4704" s="20">
        <v>0</v>
      </c>
      <c r="M4704" s="4">
        <v>13.333333333333</v>
      </c>
      <c r="N4704" s="4">
        <v>13.333333333333</v>
      </c>
      <c r="O4704" s="20">
        <v>0</v>
      </c>
      <c r="P4704" s="13">
        <v>6.666666666667</v>
      </c>
    </row>
    <row r="4705" spans="3:16" ht="24" x14ac:dyDescent="0.2">
      <c r="C4705" s="87"/>
      <c r="D4705" s="84"/>
      <c r="E4705" s="1" t="s">
        <v>49</v>
      </c>
      <c r="F4705" s="2"/>
      <c r="G4705" s="60">
        <v>20</v>
      </c>
      <c r="H4705" s="72" t="str">
        <f t="shared" si="78"/>
        <v>*</v>
      </c>
      <c r="I4705" s="11">
        <v>35</v>
      </c>
      <c r="J4705" s="3">
        <v>65</v>
      </c>
      <c r="K4705" s="7">
        <v>0</v>
      </c>
      <c r="L4705" s="3">
        <v>10</v>
      </c>
      <c r="M4705" s="3">
        <v>15</v>
      </c>
      <c r="N4705" s="3">
        <v>5</v>
      </c>
      <c r="O4705" s="3">
        <v>15</v>
      </c>
      <c r="P4705" s="14">
        <v>0</v>
      </c>
    </row>
    <row r="4706" spans="3:16" x14ac:dyDescent="0.2">
      <c r="C4706" s="87"/>
      <c r="D4706" s="84"/>
      <c r="E4706" s="1" t="s">
        <v>50</v>
      </c>
      <c r="F4706" s="2"/>
      <c r="G4706" s="60">
        <v>4</v>
      </c>
      <c r="H4706" s="72" t="str">
        <f t="shared" si="78"/>
        <v>*</v>
      </c>
      <c r="I4706" s="11">
        <v>50</v>
      </c>
      <c r="J4706" s="3">
        <v>75</v>
      </c>
      <c r="K4706" s="3">
        <v>25</v>
      </c>
      <c r="L4706" s="3">
        <v>50</v>
      </c>
      <c r="M4706" s="3">
        <v>50</v>
      </c>
      <c r="N4706" s="3">
        <v>25</v>
      </c>
      <c r="O4706" s="3">
        <v>25</v>
      </c>
      <c r="P4706" s="14">
        <v>0</v>
      </c>
    </row>
    <row r="4707" spans="3:16" x14ac:dyDescent="0.2">
      <c r="C4707" s="87"/>
      <c r="D4707" s="84"/>
      <c r="E4707" s="1" t="s">
        <v>51</v>
      </c>
      <c r="F4707" s="2"/>
      <c r="G4707" s="60">
        <v>8</v>
      </c>
      <c r="H4707" s="72" t="str">
        <f t="shared" si="78"/>
        <v>*</v>
      </c>
      <c r="I4707" s="11">
        <v>62.5</v>
      </c>
      <c r="J4707" s="3">
        <v>37.5</v>
      </c>
      <c r="K4707" s="7">
        <v>0</v>
      </c>
      <c r="L4707" s="3">
        <v>12.5</v>
      </c>
      <c r="M4707" s="3">
        <v>50</v>
      </c>
      <c r="N4707" s="3">
        <v>25</v>
      </c>
      <c r="O4707" s="3">
        <v>12.5</v>
      </c>
      <c r="P4707" s="14">
        <v>0</v>
      </c>
    </row>
    <row r="4708" spans="3:16" ht="24" x14ac:dyDescent="0.2">
      <c r="C4708" s="87"/>
      <c r="D4708" s="84"/>
      <c r="E4708" s="1" t="s">
        <v>52</v>
      </c>
      <c r="F4708" s="2"/>
      <c r="G4708" s="60">
        <v>15</v>
      </c>
      <c r="H4708" s="72" t="str">
        <f t="shared" si="78"/>
        <v>*</v>
      </c>
      <c r="I4708" s="11">
        <v>60</v>
      </c>
      <c r="J4708" s="3">
        <v>66.666666666666998</v>
      </c>
      <c r="K4708" s="3">
        <v>13.333333333333</v>
      </c>
      <c r="L4708" s="3">
        <v>33.333333333333002</v>
      </c>
      <c r="M4708" s="3">
        <v>26.666666666666998</v>
      </c>
      <c r="N4708" s="3">
        <v>13.333333333333</v>
      </c>
      <c r="O4708" s="7">
        <v>0</v>
      </c>
      <c r="P4708" s="14">
        <v>0</v>
      </c>
    </row>
    <row r="4709" spans="3:16" ht="24" x14ac:dyDescent="0.2">
      <c r="C4709" s="87"/>
      <c r="D4709" s="84"/>
      <c r="E4709" s="1" t="s">
        <v>53</v>
      </c>
      <c r="F4709" s="2"/>
      <c r="G4709" s="60">
        <v>62</v>
      </c>
      <c r="H4709" s="72" t="str">
        <f t="shared" si="78"/>
        <v xml:space="preserve"> </v>
      </c>
      <c r="I4709" s="11">
        <v>51.612903225806001</v>
      </c>
      <c r="J4709" s="3">
        <v>62.903225806451999</v>
      </c>
      <c r="K4709" s="3">
        <v>6.4516129032259997</v>
      </c>
      <c r="L4709" s="3">
        <v>16.129032258064999</v>
      </c>
      <c r="M4709" s="3">
        <v>24.193548387097</v>
      </c>
      <c r="N4709" s="3">
        <v>12.903225806451999</v>
      </c>
      <c r="O4709" s="3">
        <v>8.0645161290320004</v>
      </c>
      <c r="P4709" s="8">
        <v>1.6129032258060001</v>
      </c>
    </row>
    <row r="4710" spans="3:16" ht="24" x14ac:dyDescent="0.2">
      <c r="C4710" s="87"/>
      <c r="D4710" s="84"/>
      <c r="E4710" s="1" t="s">
        <v>54</v>
      </c>
      <c r="F4710" s="2"/>
      <c r="G4710" s="60">
        <v>298</v>
      </c>
      <c r="H4710" s="72" t="str">
        <f t="shared" si="78"/>
        <v xml:space="preserve"> </v>
      </c>
      <c r="I4710" s="11">
        <v>50.671140939597002</v>
      </c>
      <c r="J4710" s="3">
        <v>54.026845637584003</v>
      </c>
      <c r="K4710" s="3">
        <v>4.6979865771810001</v>
      </c>
      <c r="L4710" s="3">
        <v>8.0536912751679992</v>
      </c>
      <c r="M4710" s="3">
        <v>18.791946308724999</v>
      </c>
      <c r="N4710" s="3">
        <v>13.758389261745</v>
      </c>
      <c r="O4710" s="3">
        <v>8.7248322147649997</v>
      </c>
      <c r="P4710" s="8">
        <v>3.355704697987</v>
      </c>
    </row>
    <row r="4711" spans="3:16" x14ac:dyDescent="0.2">
      <c r="C4711" s="87"/>
      <c r="D4711" s="84"/>
      <c r="E4711" s="1" t="s">
        <v>32</v>
      </c>
      <c r="F4711" s="2"/>
      <c r="G4711" s="60">
        <v>4</v>
      </c>
      <c r="H4711" s="72" t="str">
        <f t="shared" si="78"/>
        <v>*</v>
      </c>
      <c r="I4711" s="11">
        <v>50</v>
      </c>
      <c r="J4711" s="3">
        <v>50</v>
      </c>
      <c r="K4711" s="7">
        <v>0</v>
      </c>
      <c r="L4711" s="7">
        <v>0</v>
      </c>
      <c r="M4711" s="7">
        <v>0</v>
      </c>
      <c r="N4711" s="7">
        <v>0</v>
      </c>
      <c r="O4711" s="7">
        <v>0</v>
      </c>
      <c r="P4711" s="8">
        <v>25</v>
      </c>
    </row>
    <row r="4712" spans="3:16" ht="24" x14ac:dyDescent="0.2">
      <c r="C4712" s="88" t="s">
        <v>55</v>
      </c>
      <c r="D4712" s="83" t="s">
        <v>17</v>
      </c>
      <c r="E4712" s="6" t="s">
        <v>48</v>
      </c>
      <c r="F4712" s="5"/>
      <c r="G4712" s="59">
        <v>32</v>
      </c>
      <c r="H4712" s="71" t="str">
        <f t="shared" si="78"/>
        <v>*</v>
      </c>
      <c r="I4712" s="12">
        <v>40.625</v>
      </c>
      <c r="J4712" s="4">
        <v>65.625</v>
      </c>
      <c r="K4712" s="4">
        <v>6.25</v>
      </c>
      <c r="L4712" s="4">
        <v>6.25</v>
      </c>
      <c r="M4712" s="4">
        <v>18.75</v>
      </c>
      <c r="N4712" s="4">
        <v>15.625</v>
      </c>
      <c r="O4712" s="4">
        <v>6.25</v>
      </c>
      <c r="P4712" s="13">
        <v>6.25</v>
      </c>
    </row>
    <row r="4713" spans="3:16" ht="24" x14ac:dyDescent="0.2">
      <c r="C4713" s="87"/>
      <c r="D4713" s="84"/>
      <c r="E4713" s="1" t="s">
        <v>49</v>
      </c>
      <c r="F4713" s="2"/>
      <c r="G4713" s="60">
        <v>48</v>
      </c>
      <c r="H4713" s="72" t="str">
        <f t="shared" si="78"/>
        <v>*</v>
      </c>
      <c r="I4713" s="11">
        <v>45.833333333333002</v>
      </c>
      <c r="J4713" s="3">
        <v>68.75</v>
      </c>
      <c r="K4713" s="7">
        <v>0</v>
      </c>
      <c r="L4713" s="3">
        <v>4.166666666667</v>
      </c>
      <c r="M4713" s="3">
        <v>12.5</v>
      </c>
      <c r="N4713" s="3">
        <v>10.416666666667</v>
      </c>
      <c r="O4713" s="3">
        <v>2.083333333333</v>
      </c>
      <c r="P4713" s="8">
        <v>4.166666666667</v>
      </c>
    </row>
    <row r="4714" spans="3:16" x14ac:dyDescent="0.2">
      <c r="C4714" s="87"/>
      <c r="D4714" s="84"/>
      <c r="E4714" s="1" t="s">
        <v>50</v>
      </c>
      <c r="F4714" s="2"/>
      <c r="G4714" s="60">
        <v>72</v>
      </c>
      <c r="H4714" s="72" t="str">
        <f t="shared" si="78"/>
        <v xml:space="preserve"> </v>
      </c>
      <c r="I4714" s="11">
        <v>52.777777777777999</v>
      </c>
      <c r="J4714" s="3">
        <v>50</v>
      </c>
      <c r="K4714" s="3">
        <v>4.166666666667</v>
      </c>
      <c r="L4714" s="3">
        <v>8.333333333333</v>
      </c>
      <c r="M4714" s="3">
        <v>20.833333333333002</v>
      </c>
      <c r="N4714" s="3">
        <v>11.111111111111001</v>
      </c>
      <c r="O4714" s="3">
        <v>11.111111111111001</v>
      </c>
      <c r="P4714" s="8">
        <v>1.3888888888890001</v>
      </c>
    </row>
    <row r="4715" spans="3:16" x14ac:dyDescent="0.2">
      <c r="C4715" s="87"/>
      <c r="D4715" s="84"/>
      <c r="E4715" s="1" t="s">
        <v>51</v>
      </c>
      <c r="F4715" s="2"/>
      <c r="G4715" s="60">
        <v>84</v>
      </c>
      <c r="H4715" s="72" t="str">
        <f t="shared" ref="H4715:H4762" si="79">IF(G4715&lt;49,"*"," ")</f>
        <v xml:space="preserve"> </v>
      </c>
      <c r="I4715" s="11">
        <v>51.190476190475998</v>
      </c>
      <c r="J4715" s="3">
        <v>57.142857142856997</v>
      </c>
      <c r="K4715" s="3">
        <v>4.7619047619049999</v>
      </c>
      <c r="L4715" s="3">
        <v>11.904761904761999</v>
      </c>
      <c r="M4715" s="3">
        <v>17.857142857143</v>
      </c>
      <c r="N4715" s="3">
        <v>10.714285714286</v>
      </c>
      <c r="O4715" s="3">
        <v>9.5238095238099998</v>
      </c>
      <c r="P4715" s="8">
        <v>2.3809523809519999</v>
      </c>
    </row>
    <row r="4716" spans="3:16" ht="24" x14ac:dyDescent="0.2">
      <c r="C4716" s="87"/>
      <c r="D4716" s="84"/>
      <c r="E4716" s="1" t="s">
        <v>52</v>
      </c>
      <c r="F4716" s="2"/>
      <c r="G4716" s="60">
        <v>47</v>
      </c>
      <c r="H4716" s="72" t="str">
        <f t="shared" si="79"/>
        <v>*</v>
      </c>
      <c r="I4716" s="11">
        <v>46.808510638298003</v>
      </c>
      <c r="J4716" s="3">
        <v>53.191489361701997</v>
      </c>
      <c r="K4716" s="3">
        <v>6.3829787234040003</v>
      </c>
      <c r="L4716" s="3">
        <v>19.148936170212998</v>
      </c>
      <c r="M4716" s="3">
        <v>31.914893617021001</v>
      </c>
      <c r="N4716" s="3">
        <v>19.148936170212998</v>
      </c>
      <c r="O4716" s="3">
        <v>8.5106382978719992</v>
      </c>
      <c r="P4716" s="8">
        <v>6.3829787234040003</v>
      </c>
    </row>
    <row r="4717" spans="3:16" x14ac:dyDescent="0.2">
      <c r="C4717" s="87"/>
      <c r="D4717" s="84"/>
      <c r="E4717" s="1" t="s">
        <v>56</v>
      </c>
      <c r="F4717" s="2"/>
      <c r="G4717" s="60">
        <v>60</v>
      </c>
      <c r="H4717" s="72" t="str">
        <f t="shared" si="79"/>
        <v xml:space="preserve"> </v>
      </c>
      <c r="I4717" s="11">
        <v>61.666666666666998</v>
      </c>
      <c r="J4717" s="3">
        <v>46.666666666666998</v>
      </c>
      <c r="K4717" s="3">
        <v>5</v>
      </c>
      <c r="L4717" s="3">
        <v>3.333333333333</v>
      </c>
      <c r="M4717" s="3">
        <v>15</v>
      </c>
      <c r="N4717" s="3">
        <v>18.333333333333002</v>
      </c>
      <c r="O4717" s="3">
        <v>8.333333333333</v>
      </c>
      <c r="P4717" s="8">
        <v>1.666666666667</v>
      </c>
    </row>
    <row r="4718" spans="3:16" x14ac:dyDescent="0.2">
      <c r="C4718" s="87"/>
      <c r="D4718" s="84"/>
      <c r="E4718" s="1" t="s">
        <v>57</v>
      </c>
      <c r="F4718" s="2"/>
      <c r="G4718" s="60">
        <v>15</v>
      </c>
      <c r="H4718" s="72" t="str">
        <f t="shared" si="79"/>
        <v>*</v>
      </c>
      <c r="I4718" s="11">
        <v>53.333333333333002</v>
      </c>
      <c r="J4718" s="3">
        <v>53.333333333333002</v>
      </c>
      <c r="K4718" s="3">
        <v>20</v>
      </c>
      <c r="L4718" s="3">
        <v>20</v>
      </c>
      <c r="M4718" s="3">
        <v>26.666666666666998</v>
      </c>
      <c r="N4718" s="3">
        <v>13.333333333333</v>
      </c>
      <c r="O4718" s="3">
        <v>6.666666666667</v>
      </c>
      <c r="P4718" s="8">
        <v>6.666666666667</v>
      </c>
    </row>
    <row r="4719" spans="3:16" x14ac:dyDescent="0.2">
      <c r="C4719" s="87"/>
      <c r="D4719" s="84"/>
      <c r="E4719" s="1" t="s">
        <v>32</v>
      </c>
      <c r="F4719" s="2"/>
      <c r="G4719" s="60">
        <v>6</v>
      </c>
      <c r="H4719" s="72" t="str">
        <f t="shared" si="79"/>
        <v>*</v>
      </c>
      <c r="I4719" s="11">
        <v>33.333333333333002</v>
      </c>
      <c r="J4719" s="3">
        <v>50</v>
      </c>
      <c r="K4719" s="7">
        <v>0</v>
      </c>
      <c r="L4719" s="7">
        <v>0</v>
      </c>
      <c r="M4719" s="3">
        <v>16.666666666666998</v>
      </c>
      <c r="N4719" s="7">
        <v>0</v>
      </c>
      <c r="O4719" s="3">
        <v>33.333333333333002</v>
      </c>
      <c r="P4719" s="14">
        <v>0</v>
      </c>
    </row>
    <row r="4720" spans="3:16" x14ac:dyDescent="0.2">
      <c r="C4720" s="88" t="s">
        <v>58</v>
      </c>
      <c r="D4720" s="83" t="s">
        <v>17</v>
      </c>
      <c r="E4720" s="6" t="s">
        <v>59</v>
      </c>
      <c r="F4720" s="5"/>
      <c r="G4720" s="59">
        <v>268</v>
      </c>
      <c r="H4720" s="71" t="str">
        <f t="shared" si="79"/>
        <v xml:space="preserve"> </v>
      </c>
      <c r="I4720" s="12">
        <v>50</v>
      </c>
      <c r="J4720" s="4">
        <v>58.955223880597003</v>
      </c>
      <c r="K4720" s="4">
        <v>4.8507462686569998</v>
      </c>
      <c r="L4720" s="4">
        <v>9.3283582089550006</v>
      </c>
      <c r="M4720" s="4">
        <v>17.537313432836001</v>
      </c>
      <c r="N4720" s="4">
        <v>12.686567164178999</v>
      </c>
      <c r="O4720" s="4">
        <v>8.2089552238810004</v>
      </c>
      <c r="P4720" s="13">
        <v>2.985074626866</v>
      </c>
    </row>
    <row r="4721" spans="3:16" ht="24" x14ac:dyDescent="0.2">
      <c r="C4721" s="87"/>
      <c r="D4721" s="84"/>
      <c r="E4721" s="1" t="s">
        <v>60</v>
      </c>
      <c r="F4721" s="2"/>
      <c r="G4721" s="60">
        <v>30</v>
      </c>
      <c r="H4721" s="72" t="str">
        <f t="shared" si="79"/>
        <v>*</v>
      </c>
      <c r="I4721" s="11">
        <v>66.666666666666998</v>
      </c>
      <c r="J4721" s="3">
        <v>53.333333333333002</v>
      </c>
      <c r="K4721" s="3">
        <v>6.666666666667</v>
      </c>
      <c r="L4721" s="3">
        <v>10</v>
      </c>
      <c r="M4721" s="3">
        <v>16.666666666666998</v>
      </c>
      <c r="N4721" s="3">
        <v>10</v>
      </c>
      <c r="O4721" s="3">
        <v>3.333333333333</v>
      </c>
      <c r="P4721" s="8">
        <v>3.333333333333</v>
      </c>
    </row>
    <row r="4722" spans="3:16" x14ac:dyDescent="0.2">
      <c r="C4722" s="87"/>
      <c r="D4722" s="84"/>
      <c r="E4722" s="1" t="s">
        <v>61</v>
      </c>
      <c r="F4722" s="2"/>
      <c r="G4722" s="60">
        <v>7</v>
      </c>
      <c r="H4722" s="72" t="str">
        <f t="shared" si="79"/>
        <v>*</v>
      </c>
      <c r="I4722" s="11">
        <v>28.571428571428999</v>
      </c>
      <c r="J4722" s="3">
        <v>57.142857142856997</v>
      </c>
      <c r="K4722" s="7">
        <v>0</v>
      </c>
      <c r="L4722" s="7">
        <v>0</v>
      </c>
      <c r="M4722" s="7">
        <v>0</v>
      </c>
      <c r="N4722" s="3">
        <v>14.285714285714</v>
      </c>
      <c r="O4722" s="3">
        <v>42.857142857143003</v>
      </c>
      <c r="P4722" s="14">
        <v>0</v>
      </c>
    </row>
    <row r="4723" spans="3:16" ht="36" x14ac:dyDescent="0.2">
      <c r="C4723" s="87"/>
      <c r="D4723" s="84"/>
      <c r="E4723" s="1" t="s">
        <v>62</v>
      </c>
      <c r="F4723" s="2"/>
      <c r="G4723" s="60">
        <v>36</v>
      </c>
      <c r="H4723" s="72" t="str">
        <f t="shared" si="79"/>
        <v>*</v>
      </c>
      <c r="I4723" s="11">
        <v>50</v>
      </c>
      <c r="J4723" s="3">
        <v>38.888888888888999</v>
      </c>
      <c r="K4723" s="3">
        <v>2.7777777777780002</v>
      </c>
      <c r="L4723" s="3">
        <v>11.111111111111001</v>
      </c>
      <c r="M4723" s="3">
        <v>41.666666666666998</v>
      </c>
      <c r="N4723" s="3">
        <v>16.666666666666998</v>
      </c>
      <c r="O4723" s="3">
        <v>8.333333333333</v>
      </c>
      <c r="P4723" s="14">
        <v>0</v>
      </c>
    </row>
    <row r="4724" spans="3:16" ht="24" x14ac:dyDescent="0.2">
      <c r="C4724" s="87"/>
      <c r="D4724" s="84"/>
      <c r="E4724" s="1" t="s">
        <v>63</v>
      </c>
      <c r="F4724" s="2"/>
      <c r="G4724" s="60">
        <v>0</v>
      </c>
      <c r="H4724" s="72" t="str">
        <f t="shared" si="79"/>
        <v>*</v>
      </c>
      <c r="I4724" s="21">
        <v>0</v>
      </c>
      <c r="J4724" s="7">
        <v>0</v>
      </c>
      <c r="K4724" s="7">
        <v>0</v>
      </c>
      <c r="L4724" s="7">
        <v>0</v>
      </c>
      <c r="M4724" s="7">
        <v>0</v>
      </c>
      <c r="N4724" s="7">
        <v>0</v>
      </c>
      <c r="O4724" s="7">
        <v>0</v>
      </c>
      <c r="P4724" s="14">
        <v>0</v>
      </c>
    </row>
    <row r="4725" spans="3:16" x14ac:dyDescent="0.2">
      <c r="C4725" s="87"/>
      <c r="D4725" s="84"/>
      <c r="E4725" s="1" t="s">
        <v>64</v>
      </c>
      <c r="F4725" s="2"/>
      <c r="G4725" s="60">
        <v>18</v>
      </c>
      <c r="H4725" s="72" t="str">
        <f t="shared" si="79"/>
        <v>*</v>
      </c>
      <c r="I4725" s="11">
        <v>38.888888888888999</v>
      </c>
      <c r="J4725" s="3">
        <v>38.888888888888999</v>
      </c>
      <c r="K4725" s="3">
        <v>11.111111111111001</v>
      </c>
      <c r="L4725" s="3">
        <v>11.111111111111001</v>
      </c>
      <c r="M4725" s="3">
        <v>22.222222222222001</v>
      </c>
      <c r="N4725" s="3">
        <v>22.222222222222001</v>
      </c>
      <c r="O4725" s="3">
        <v>11.111111111111001</v>
      </c>
      <c r="P4725" s="8">
        <v>16.666666666666998</v>
      </c>
    </row>
    <row r="4726" spans="3:16" x14ac:dyDescent="0.2">
      <c r="C4726" s="87"/>
      <c r="D4726" s="84"/>
      <c r="E4726" s="1" t="s">
        <v>46</v>
      </c>
      <c r="F4726" s="2"/>
      <c r="G4726" s="60">
        <v>5</v>
      </c>
      <c r="H4726" s="72" t="str">
        <f t="shared" si="79"/>
        <v>*</v>
      </c>
      <c r="I4726" s="11">
        <v>80</v>
      </c>
      <c r="J4726" s="3">
        <v>60</v>
      </c>
      <c r="K4726" s="7">
        <v>0</v>
      </c>
      <c r="L4726" s="7">
        <v>0</v>
      </c>
      <c r="M4726" s="7">
        <v>0</v>
      </c>
      <c r="N4726" s="3">
        <v>20</v>
      </c>
      <c r="O4726" s="7">
        <v>0</v>
      </c>
      <c r="P4726" s="14">
        <v>0</v>
      </c>
    </row>
    <row r="4727" spans="3:16" x14ac:dyDescent="0.2">
      <c r="C4727" s="87"/>
      <c r="D4727" s="84"/>
      <c r="E4727" s="1" t="s">
        <v>32</v>
      </c>
      <c r="F4727" s="2"/>
      <c r="G4727" s="60">
        <v>0</v>
      </c>
      <c r="H4727" s="72" t="str">
        <f t="shared" si="79"/>
        <v>*</v>
      </c>
      <c r="I4727" s="21">
        <v>0</v>
      </c>
      <c r="J4727" s="7">
        <v>0</v>
      </c>
      <c r="K4727" s="7">
        <v>0</v>
      </c>
      <c r="L4727" s="7">
        <v>0</v>
      </c>
      <c r="M4727" s="7">
        <v>0</v>
      </c>
      <c r="N4727" s="7">
        <v>0</v>
      </c>
      <c r="O4727" s="7">
        <v>0</v>
      </c>
      <c r="P4727" s="14">
        <v>0</v>
      </c>
    </row>
    <row r="4728" spans="3:16" x14ac:dyDescent="0.2">
      <c r="C4728" s="87"/>
      <c r="D4728" s="84"/>
      <c r="E4728" s="1" t="s">
        <v>65</v>
      </c>
      <c r="F4728" s="2"/>
      <c r="G4728" s="60">
        <v>298</v>
      </c>
      <c r="H4728" s="72" t="str">
        <f t="shared" si="79"/>
        <v xml:space="preserve"> </v>
      </c>
      <c r="I4728" s="11">
        <v>51.677852348993</v>
      </c>
      <c r="J4728" s="3">
        <v>58.389261744965999</v>
      </c>
      <c r="K4728" s="3">
        <v>5.0335570469800004</v>
      </c>
      <c r="L4728" s="3">
        <v>9.3959731543620002</v>
      </c>
      <c r="M4728" s="3">
        <v>17.449664429529999</v>
      </c>
      <c r="N4728" s="3">
        <v>12.416107382550001</v>
      </c>
      <c r="O4728" s="3">
        <v>7.7181208053689998</v>
      </c>
      <c r="P4728" s="8">
        <v>3.0201342281880001</v>
      </c>
    </row>
    <row r="4729" spans="3:16" x14ac:dyDescent="0.2">
      <c r="C4729" s="87"/>
      <c r="D4729" s="84"/>
      <c r="E4729" s="1" t="s">
        <v>66</v>
      </c>
      <c r="F4729" s="2"/>
      <c r="G4729" s="60">
        <v>43</v>
      </c>
      <c r="H4729" s="72" t="str">
        <f t="shared" si="79"/>
        <v>*</v>
      </c>
      <c r="I4729" s="11">
        <v>46.511627906976997</v>
      </c>
      <c r="J4729" s="3">
        <v>41.860465116279002</v>
      </c>
      <c r="K4729" s="3">
        <v>2.3255813953489999</v>
      </c>
      <c r="L4729" s="3">
        <v>9.3023255813949994</v>
      </c>
      <c r="M4729" s="3">
        <v>34.883720930232997</v>
      </c>
      <c r="N4729" s="3">
        <v>16.279069767442</v>
      </c>
      <c r="O4729" s="3">
        <v>13.953488372093</v>
      </c>
      <c r="P4729" s="14">
        <v>0</v>
      </c>
    </row>
    <row r="4730" spans="3:16" ht="24" x14ac:dyDescent="0.2">
      <c r="C4730" s="88" t="s">
        <v>67</v>
      </c>
      <c r="D4730" s="83" t="s">
        <v>17</v>
      </c>
      <c r="E4730" s="6" t="s">
        <v>68</v>
      </c>
      <c r="F4730" s="5"/>
      <c r="G4730" s="59">
        <v>39</v>
      </c>
      <c r="H4730" s="71" t="str">
        <f t="shared" si="79"/>
        <v>*</v>
      </c>
      <c r="I4730" s="12">
        <v>58.974358974358999</v>
      </c>
      <c r="J4730" s="4">
        <v>35.897435897435997</v>
      </c>
      <c r="K4730" s="4">
        <v>2.564102564103</v>
      </c>
      <c r="L4730" s="4">
        <v>2.564102564103</v>
      </c>
      <c r="M4730" s="4">
        <v>2.564102564103</v>
      </c>
      <c r="N4730" s="4">
        <v>5.1282051282049999</v>
      </c>
      <c r="O4730" s="4">
        <v>10.25641025641</v>
      </c>
      <c r="P4730" s="13">
        <v>7.6923076923079998</v>
      </c>
    </row>
    <row r="4731" spans="3:16" ht="36" x14ac:dyDescent="0.2">
      <c r="C4731" s="87"/>
      <c r="D4731" s="84"/>
      <c r="E4731" s="1" t="s">
        <v>69</v>
      </c>
      <c r="F4731" s="2"/>
      <c r="G4731" s="60">
        <v>209</v>
      </c>
      <c r="H4731" s="72" t="str">
        <f t="shared" si="79"/>
        <v xml:space="preserve"> </v>
      </c>
      <c r="I4731" s="11">
        <v>53.110047846889998</v>
      </c>
      <c r="J4731" s="3">
        <v>57.416267942584</v>
      </c>
      <c r="K4731" s="3">
        <v>3.8277511961720001</v>
      </c>
      <c r="L4731" s="3">
        <v>7.177033492823</v>
      </c>
      <c r="M4731" s="3">
        <v>11.961722488037999</v>
      </c>
      <c r="N4731" s="3">
        <v>12.918660287081</v>
      </c>
      <c r="O4731" s="3">
        <v>9.5693779904310006</v>
      </c>
      <c r="P4731" s="8">
        <v>3.8277511961720001</v>
      </c>
    </row>
    <row r="4732" spans="3:16" ht="24" x14ac:dyDescent="0.2">
      <c r="C4732" s="87"/>
      <c r="D4732" s="84"/>
      <c r="E4732" s="1" t="s">
        <v>70</v>
      </c>
      <c r="F4732" s="2"/>
      <c r="G4732" s="60">
        <v>74</v>
      </c>
      <c r="H4732" s="72" t="str">
        <f t="shared" si="79"/>
        <v xml:space="preserve"> </v>
      </c>
      <c r="I4732" s="11">
        <v>45.945945945946001</v>
      </c>
      <c r="J4732" s="3">
        <v>59.459459459458998</v>
      </c>
      <c r="K4732" s="3">
        <v>8.1081081081080004</v>
      </c>
      <c r="L4732" s="3">
        <v>20.27027027027</v>
      </c>
      <c r="M4732" s="3">
        <v>39.189189189189001</v>
      </c>
      <c r="N4732" s="3">
        <v>14.864864864865</v>
      </c>
      <c r="O4732" s="3">
        <v>5.4054054054050003</v>
      </c>
      <c r="P4732" s="14">
        <v>0</v>
      </c>
    </row>
    <row r="4733" spans="3:16" ht="24" x14ac:dyDescent="0.2">
      <c r="C4733" s="87"/>
      <c r="D4733" s="84"/>
      <c r="E4733" s="1" t="s">
        <v>71</v>
      </c>
      <c r="F4733" s="2"/>
      <c r="G4733" s="60">
        <v>42</v>
      </c>
      <c r="H4733" s="72" t="str">
        <f t="shared" si="79"/>
        <v>*</v>
      </c>
      <c r="I4733" s="11">
        <v>40.476190476189998</v>
      </c>
      <c r="J4733" s="3">
        <v>57.142857142856997</v>
      </c>
      <c r="K4733" s="3">
        <v>7.1428571428570002</v>
      </c>
      <c r="L4733" s="3">
        <v>7.1428571428570002</v>
      </c>
      <c r="M4733" s="3">
        <v>38.095238095238003</v>
      </c>
      <c r="N4733" s="3">
        <v>21.428571428571001</v>
      </c>
      <c r="O4733" s="3">
        <v>7.1428571428570002</v>
      </c>
      <c r="P4733" s="8">
        <v>2.3809523809519999</v>
      </c>
    </row>
    <row r="4734" spans="3:16" x14ac:dyDescent="0.2">
      <c r="C4734" s="87"/>
      <c r="D4734" s="84"/>
      <c r="E4734" s="1" t="s">
        <v>32</v>
      </c>
      <c r="F4734" s="2"/>
      <c r="G4734" s="60">
        <v>0</v>
      </c>
      <c r="H4734" s="72" t="str">
        <f t="shared" si="79"/>
        <v>*</v>
      </c>
      <c r="I4734" s="21">
        <v>0</v>
      </c>
      <c r="J4734" s="7">
        <v>0</v>
      </c>
      <c r="K4734" s="7">
        <v>0</v>
      </c>
      <c r="L4734" s="7">
        <v>0</v>
      </c>
      <c r="M4734" s="7">
        <v>0</v>
      </c>
      <c r="N4734" s="7">
        <v>0</v>
      </c>
      <c r="O4734" s="7">
        <v>0</v>
      </c>
      <c r="P4734" s="14">
        <v>0</v>
      </c>
    </row>
    <row r="4735" spans="3:16" ht="24" x14ac:dyDescent="0.2">
      <c r="C4735" s="88" t="s">
        <v>72</v>
      </c>
      <c r="D4735" s="83" t="s">
        <v>17</v>
      </c>
      <c r="E4735" s="6" t="s">
        <v>73</v>
      </c>
      <c r="F4735" s="5"/>
      <c r="G4735" s="59">
        <v>15</v>
      </c>
      <c r="H4735" s="71" t="str">
        <f t="shared" si="79"/>
        <v>*</v>
      </c>
      <c r="I4735" s="12">
        <v>53.333333333333002</v>
      </c>
      <c r="J4735" s="4">
        <v>60</v>
      </c>
      <c r="K4735" s="20">
        <v>0</v>
      </c>
      <c r="L4735" s="20">
        <v>0</v>
      </c>
      <c r="M4735" s="4">
        <v>26.666666666666998</v>
      </c>
      <c r="N4735" s="4">
        <v>13.333333333333</v>
      </c>
      <c r="O4735" s="4">
        <v>13.333333333333</v>
      </c>
      <c r="P4735" s="27">
        <v>0</v>
      </c>
    </row>
    <row r="4736" spans="3:16" ht="36" x14ac:dyDescent="0.2">
      <c r="C4736" s="87"/>
      <c r="D4736" s="84"/>
      <c r="E4736" s="1" t="s">
        <v>74</v>
      </c>
      <c r="F4736" s="2"/>
      <c r="G4736" s="60">
        <v>62</v>
      </c>
      <c r="H4736" s="72" t="str">
        <f t="shared" si="79"/>
        <v xml:space="preserve"> </v>
      </c>
      <c r="I4736" s="11">
        <v>35.483870967742</v>
      </c>
      <c r="J4736" s="3">
        <v>62.903225806451999</v>
      </c>
      <c r="K4736" s="3">
        <v>4.8387096774189997</v>
      </c>
      <c r="L4736" s="3">
        <v>6.4516129032259997</v>
      </c>
      <c r="M4736" s="3">
        <v>22.580645161290001</v>
      </c>
      <c r="N4736" s="3">
        <v>16.129032258064999</v>
      </c>
      <c r="O4736" s="3">
        <v>8.0645161290320004</v>
      </c>
      <c r="P4736" s="8">
        <v>3.2258064516129998</v>
      </c>
    </row>
    <row r="4737" spans="3:16" ht="36" x14ac:dyDescent="0.2">
      <c r="C4737" s="87"/>
      <c r="D4737" s="84"/>
      <c r="E4737" s="1" t="s">
        <v>75</v>
      </c>
      <c r="F4737" s="2"/>
      <c r="G4737" s="60">
        <v>66</v>
      </c>
      <c r="H4737" s="72" t="str">
        <f t="shared" si="79"/>
        <v xml:space="preserve"> </v>
      </c>
      <c r="I4737" s="11">
        <v>54.545454545455001</v>
      </c>
      <c r="J4737" s="3">
        <v>56.060606060605998</v>
      </c>
      <c r="K4737" s="3">
        <v>7.5757575757579998</v>
      </c>
      <c r="L4737" s="3">
        <v>10.606060606061</v>
      </c>
      <c r="M4737" s="3">
        <v>28.787878787878999</v>
      </c>
      <c r="N4737" s="3">
        <v>16.666666666666998</v>
      </c>
      <c r="O4737" s="3">
        <v>7.5757575757579998</v>
      </c>
      <c r="P4737" s="8">
        <v>4.5454545454549997</v>
      </c>
    </row>
    <row r="4738" spans="3:16" ht="36" x14ac:dyDescent="0.2">
      <c r="C4738" s="87"/>
      <c r="D4738" s="84"/>
      <c r="E4738" s="1" t="s">
        <v>76</v>
      </c>
      <c r="F4738" s="2"/>
      <c r="G4738" s="60">
        <v>75</v>
      </c>
      <c r="H4738" s="72" t="str">
        <f t="shared" si="79"/>
        <v xml:space="preserve"> </v>
      </c>
      <c r="I4738" s="11">
        <v>56</v>
      </c>
      <c r="J4738" s="3">
        <v>57.333333333333002</v>
      </c>
      <c r="K4738" s="3">
        <v>5.333333333333</v>
      </c>
      <c r="L4738" s="3">
        <v>6.666666666667</v>
      </c>
      <c r="M4738" s="3">
        <v>21.333333333333002</v>
      </c>
      <c r="N4738" s="3">
        <v>12</v>
      </c>
      <c r="O4738" s="3">
        <v>4</v>
      </c>
      <c r="P4738" s="8">
        <v>5.333333333333</v>
      </c>
    </row>
    <row r="4739" spans="3:16" ht="36" x14ac:dyDescent="0.2">
      <c r="C4739" s="87"/>
      <c r="D4739" s="84"/>
      <c r="E4739" s="1" t="s">
        <v>77</v>
      </c>
      <c r="F4739" s="2"/>
      <c r="G4739" s="60">
        <v>45</v>
      </c>
      <c r="H4739" s="72" t="str">
        <f t="shared" si="79"/>
        <v>*</v>
      </c>
      <c r="I4739" s="11">
        <v>55.555555555555998</v>
      </c>
      <c r="J4739" s="3">
        <v>51.111111111111001</v>
      </c>
      <c r="K4739" s="3">
        <v>6.666666666667</v>
      </c>
      <c r="L4739" s="3">
        <v>11.111111111111001</v>
      </c>
      <c r="M4739" s="3">
        <v>6.666666666667</v>
      </c>
      <c r="N4739" s="3">
        <v>20</v>
      </c>
      <c r="O4739" s="3">
        <v>11.111111111111001</v>
      </c>
      <c r="P4739" s="8">
        <v>4.4444444444439997</v>
      </c>
    </row>
    <row r="4740" spans="3:16" ht="36" x14ac:dyDescent="0.2">
      <c r="C4740" s="87"/>
      <c r="D4740" s="84"/>
      <c r="E4740" s="1" t="s">
        <v>78</v>
      </c>
      <c r="F4740" s="2"/>
      <c r="G4740" s="60">
        <v>30</v>
      </c>
      <c r="H4740" s="72" t="str">
        <f t="shared" si="79"/>
        <v>*</v>
      </c>
      <c r="I4740" s="11">
        <v>53.333333333333002</v>
      </c>
      <c r="J4740" s="3">
        <v>43.333333333333002</v>
      </c>
      <c r="K4740" s="3">
        <v>3.333333333333</v>
      </c>
      <c r="L4740" s="3">
        <v>20</v>
      </c>
      <c r="M4740" s="3">
        <v>16.666666666666998</v>
      </c>
      <c r="N4740" s="3">
        <v>10</v>
      </c>
      <c r="O4740" s="3">
        <v>10</v>
      </c>
      <c r="P4740" s="8">
        <v>3.333333333333</v>
      </c>
    </row>
    <row r="4741" spans="3:16" ht="36" x14ac:dyDescent="0.2">
      <c r="C4741" s="87"/>
      <c r="D4741" s="84"/>
      <c r="E4741" s="1" t="s">
        <v>79</v>
      </c>
      <c r="F4741" s="2"/>
      <c r="G4741" s="60">
        <v>26</v>
      </c>
      <c r="H4741" s="72" t="str">
        <f t="shared" si="79"/>
        <v>*</v>
      </c>
      <c r="I4741" s="11">
        <v>57.692307692307999</v>
      </c>
      <c r="J4741" s="3">
        <v>57.692307692307999</v>
      </c>
      <c r="K4741" s="7">
        <v>0</v>
      </c>
      <c r="L4741" s="3">
        <v>7.6923076923079998</v>
      </c>
      <c r="M4741" s="3">
        <v>3.8461538461539999</v>
      </c>
      <c r="N4741" s="7">
        <v>0</v>
      </c>
      <c r="O4741" s="3">
        <v>3.8461538461539999</v>
      </c>
      <c r="P4741" s="14">
        <v>0</v>
      </c>
    </row>
    <row r="4742" spans="3:16" ht="36" x14ac:dyDescent="0.2">
      <c r="C4742" s="87"/>
      <c r="D4742" s="84"/>
      <c r="E4742" s="1" t="s">
        <v>80</v>
      </c>
      <c r="F4742" s="2"/>
      <c r="G4742" s="60">
        <v>12</v>
      </c>
      <c r="H4742" s="72" t="str">
        <f t="shared" si="79"/>
        <v>*</v>
      </c>
      <c r="I4742" s="11">
        <v>50</v>
      </c>
      <c r="J4742" s="3">
        <v>41.666666666666998</v>
      </c>
      <c r="K4742" s="3">
        <v>8.333333333333</v>
      </c>
      <c r="L4742" s="3">
        <v>8.333333333333</v>
      </c>
      <c r="M4742" s="3">
        <v>25</v>
      </c>
      <c r="N4742" s="3">
        <v>16.666666666666998</v>
      </c>
      <c r="O4742" s="3">
        <v>25</v>
      </c>
      <c r="P4742" s="14">
        <v>0</v>
      </c>
    </row>
    <row r="4743" spans="3:16" ht="36" x14ac:dyDescent="0.2">
      <c r="C4743" s="87"/>
      <c r="D4743" s="84"/>
      <c r="E4743" s="1" t="s">
        <v>81</v>
      </c>
      <c r="F4743" s="2"/>
      <c r="G4743" s="60">
        <v>5</v>
      </c>
      <c r="H4743" s="72" t="str">
        <f t="shared" si="79"/>
        <v>*</v>
      </c>
      <c r="I4743" s="11">
        <v>40</v>
      </c>
      <c r="J4743" s="3">
        <v>40</v>
      </c>
      <c r="K4743" s="3">
        <v>20</v>
      </c>
      <c r="L4743" s="3">
        <v>20</v>
      </c>
      <c r="M4743" s="7">
        <v>0</v>
      </c>
      <c r="N4743" s="7">
        <v>0</v>
      </c>
      <c r="O4743" s="3">
        <v>20</v>
      </c>
      <c r="P4743" s="14">
        <v>0</v>
      </c>
    </row>
    <row r="4744" spans="3:16" ht="24" x14ac:dyDescent="0.2">
      <c r="C4744" s="87"/>
      <c r="D4744" s="84"/>
      <c r="E4744" s="1" t="s">
        <v>82</v>
      </c>
      <c r="F4744" s="2"/>
      <c r="G4744" s="60">
        <v>1</v>
      </c>
      <c r="H4744" s="72" t="str">
        <f t="shared" si="79"/>
        <v>*</v>
      </c>
      <c r="I4744" s="11">
        <v>100</v>
      </c>
      <c r="J4744" s="3">
        <v>100</v>
      </c>
      <c r="K4744" s="7">
        <v>0</v>
      </c>
      <c r="L4744" s="7">
        <v>0</v>
      </c>
      <c r="M4744" s="7">
        <v>0</v>
      </c>
      <c r="N4744" s="7">
        <v>0</v>
      </c>
      <c r="O4744" s="7">
        <v>0</v>
      </c>
      <c r="P4744" s="14">
        <v>0</v>
      </c>
    </row>
    <row r="4745" spans="3:16" x14ac:dyDescent="0.2">
      <c r="C4745" s="87"/>
      <c r="D4745" s="84"/>
      <c r="E4745" s="1" t="s">
        <v>83</v>
      </c>
      <c r="F4745" s="2"/>
      <c r="G4745" s="60">
        <v>15</v>
      </c>
      <c r="H4745" s="72" t="str">
        <f t="shared" si="79"/>
        <v>*</v>
      </c>
      <c r="I4745" s="11">
        <v>53.333333333333002</v>
      </c>
      <c r="J4745" s="3">
        <v>53.333333333333002</v>
      </c>
      <c r="K4745" s="7">
        <v>0</v>
      </c>
      <c r="L4745" s="3">
        <v>13.333333333333</v>
      </c>
      <c r="M4745" s="3">
        <v>33.333333333333002</v>
      </c>
      <c r="N4745" s="3">
        <v>20</v>
      </c>
      <c r="O4745" s="3">
        <v>6.666666666667</v>
      </c>
      <c r="P4745" s="14">
        <v>0</v>
      </c>
    </row>
    <row r="4746" spans="3:16" x14ac:dyDescent="0.2">
      <c r="C4746" s="87"/>
      <c r="D4746" s="84"/>
      <c r="E4746" s="1" t="s">
        <v>32</v>
      </c>
      <c r="F4746" s="2"/>
      <c r="G4746" s="60">
        <v>12</v>
      </c>
      <c r="H4746" s="72" t="str">
        <f t="shared" si="79"/>
        <v>*</v>
      </c>
      <c r="I4746" s="11">
        <v>33.333333333333002</v>
      </c>
      <c r="J4746" s="3">
        <v>58.333333333333002</v>
      </c>
      <c r="K4746" s="7">
        <v>0</v>
      </c>
      <c r="L4746" s="3">
        <v>8.333333333333</v>
      </c>
      <c r="M4746" s="3">
        <v>8.333333333333</v>
      </c>
      <c r="N4746" s="7">
        <v>0</v>
      </c>
      <c r="O4746" s="3">
        <v>16.666666666666998</v>
      </c>
      <c r="P4746" s="14">
        <v>0</v>
      </c>
    </row>
    <row r="4747" spans="3:16" x14ac:dyDescent="0.2">
      <c r="C4747" s="88" t="s">
        <v>84</v>
      </c>
      <c r="D4747" s="83" t="s">
        <v>17</v>
      </c>
      <c r="E4747" s="6" t="s">
        <v>85</v>
      </c>
      <c r="F4747" s="5"/>
      <c r="G4747" s="59">
        <v>20</v>
      </c>
      <c r="H4747" s="71" t="str">
        <f t="shared" si="79"/>
        <v>*</v>
      </c>
      <c r="I4747" s="12">
        <v>60</v>
      </c>
      <c r="J4747" s="4">
        <v>45</v>
      </c>
      <c r="K4747" s="4">
        <v>5</v>
      </c>
      <c r="L4747" s="20">
        <v>0</v>
      </c>
      <c r="M4747" s="4">
        <v>10</v>
      </c>
      <c r="N4747" s="4">
        <v>10</v>
      </c>
      <c r="O4747" s="4">
        <v>10</v>
      </c>
      <c r="P4747" s="27">
        <v>0</v>
      </c>
    </row>
    <row r="4748" spans="3:16" x14ac:dyDescent="0.2">
      <c r="C4748" s="87"/>
      <c r="D4748" s="84"/>
      <c r="E4748" s="1" t="s">
        <v>86</v>
      </c>
      <c r="F4748" s="2"/>
      <c r="G4748" s="60">
        <v>43</v>
      </c>
      <c r="H4748" s="72" t="str">
        <f t="shared" si="79"/>
        <v>*</v>
      </c>
      <c r="I4748" s="11">
        <v>65.116279069767003</v>
      </c>
      <c r="J4748" s="3">
        <v>44.186046511628</v>
      </c>
      <c r="K4748" s="3">
        <v>2.3255813953489999</v>
      </c>
      <c r="L4748" s="3">
        <v>6.9767441860470001</v>
      </c>
      <c r="M4748" s="3">
        <v>23.255813953488001</v>
      </c>
      <c r="N4748" s="3">
        <v>16.279069767442</v>
      </c>
      <c r="O4748" s="3">
        <v>6.9767441860470001</v>
      </c>
      <c r="P4748" s="14">
        <v>0</v>
      </c>
    </row>
    <row r="4749" spans="3:16" x14ac:dyDescent="0.2">
      <c r="C4749" s="87"/>
      <c r="D4749" s="84"/>
      <c r="E4749" s="1" t="s">
        <v>87</v>
      </c>
      <c r="F4749" s="2"/>
      <c r="G4749" s="60">
        <v>131</v>
      </c>
      <c r="H4749" s="72" t="str">
        <f t="shared" si="79"/>
        <v xml:space="preserve"> </v>
      </c>
      <c r="I4749" s="11">
        <v>54.198473282442997</v>
      </c>
      <c r="J4749" s="3">
        <v>52.671755725190998</v>
      </c>
      <c r="K4749" s="3">
        <v>5.3435114503819996</v>
      </c>
      <c r="L4749" s="3">
        <v>11.450381679389</v>
      </c>
      <c r="M4749" s="3">
        <v>16.793893129771</v>
      </c>
      <c r="N4749" s="3">
        <v>8.3969465648850008</v>
      </c>
      <c r="O4749" s="3">
        <v>6.8702290076340002</v>
      </c>
      <c r="P4749" s="8">
        <v>2.2900763358780001</v>
      </c>
    </row>
    <row r="4750" spans="3:16" x14ac:dyDescent="0.2">
      <c r="C4750" s="87"/>
      <c r="D4750" s="84"/>
      <c r="E4750" s="1" t="s">
        <v>88</v>
      </c>
      <c r="F4750" s="2"/>
      <c r="G4750" s="60">
        <v>121</v>
      </c>
      <c r="H4750" s="72" t="str">
        <f t="shared" si="79"/>
        <v xml:space="preserve"> </v>
      </c>
      <c r="I4750" s="11">
        <v>41.322314049587</v>
      </c>
      <c r="J4750" s="3">
        <v>61.983471074379999</v>
      </c>
      <c r="K4750" s="3">
        <v>4.1322314049589997</v>
      </c>
      <c r="L4750" s="3">
        <v>10.743801652893</v>
      </c>
      <c r="M4750" s="3">
        <v>23.966942148760001</v>
      </c>
      <c r="N4750" s="3">
        <v>14.04958677686</v>
      </c>
      <c r="O4750" s="3">
        <v>9.0909090909089993</v>
      </c>
      <c r="P4750" s="8">
        <v>5.7851239669419998</v>
      </c>
    </row>
    <row r="4751" spans="3:16" x14ac:dyDescent="0.2">
      <c r="C4751" s="87"/>
      <c r="D4751" s="84"/>
      <c r="E4751" s="1" t="s">
        <v>89</v>
      </c>
      <c r="F4751" s="2"/>
      <c r="G4751" s="60">
        <v>46</v>
      </c>
      <c r="H4751" s="72" t="str">
        <f t="shared" si="79"/>
        <v>*</v>
      </c>
      <c r="I4751" s="11">
        <v>50</v>
      </c>
      <c r="J4751" s="3">
        <v>63.043478260870003</v>
      </c>
      <c r="K4751" s="3">
        <v>8.6956521739130004</v>
      </c>
      <c r="L4751" s="3">
        <v>6.5217391304349999</v>
      </c>
      <c r="M4751" s="3">
        <v>15.217391304348</v>
      </c>
      <c r="N4751" s="3">
        <v>26.086956521739001</v>
      </c>
      <c r="O4751" s="3">
        <v>13.04347826087</v>
      </c>
      <c r="P4751" s="8">
        <v>4.3478260869570002</v>
      </c>
    </row>
    <row r="4752" spans="3:16" x14ac:dyDescent="0.2">
      <c r="C4752" s="87"/>
      <c r="D4752" s="84"/>
      <c r="E4752" s="1" t="s">
        <v>32</v>
      </c>
      <c r="F4752" s="2"/>
      <c r="G4752" s="60">
        <v>3</v>
      </c>
      <c r="H4752" s="72" t="str">
        <f t="shared" si="79"/>
        <v>*</v>
      </c>
      <c r="I4752" s="11">
        <v>33.333333333333002</v>
      </c>
      <c r="J4752" s="3">
        <v>33.333333333333002</v>
      </c>
      <c r="K4752" s="7">
        <v>0</v>
      </c>
      <c r="L4752" s="7">
        <v>0</v>
      </c>
      <c r="M4752" s="3">
        <v>33.333333333333002</v>
      </c>
      <c r="N4752" s="7">
        <v>0</v>
      </c>
      <c r="O4752" s="7">
        <v>0</v>
      </c>
      <c r="P4752" s="14">
        <v>0</v>
      </c>
    </row>
    <row r="4753" spans="2:16" ht="24" x14ac:dyDescent="0.2">
      <c r="C4753" s="88" t="s">
        <v>90</v>
      </c>
      <c r="D4753" s="83" t="s">
        <v>17</v>
      </c>
      <c r="E4753" s="6" t="s">
        <v>91</v>
      </c>
      <c r="F4753" s="5"/>
      <c r="G4753" s="59">
        <v>78</v>
      </c>
      <c r="H4753" s="71" t="str">
        <f t="shared" si="79"/>
        <v xml:space="preserve"> </v>
      </c>
      <c r="I4753" s="12">
        <v>55.128205128205003</v>
      </c>
      <c r="J4753" s="4">
        <v>57.692307692307999</v>
      </c>
      <c r="K4753" s="4">
        <v>7.6923076923079998</v>
      </c>
      <c r="L4753" s="4">
        <v>8.9743589743589993</v>
      </c>
      <c r="M4753" s="4">
        <v>25.641025641026001</v>
      </c>
      <c r="N4753" s="4">
        <v>15.384615384615</v>
      </c>
      <c r="O4753" s="4">
        <v>2.564102564103</v>
      </c>
      <c r="P4753" s="13">
        <v>2.564102564103</v>
      </c>
    </row>
    <row r="4754" spans="2:16" ht="24" x14ac:dyDescent="0.2">
      <c r="C4754" s="87"/>
      <c r="D4754" s="84"/>
      <c r="E4754" s="1" t="s">
        <v>92</v>
      </c>
      <c r="F4754" s="2"/>
      <c r="G4754" s="60">
        <v>160</v>
      </c>
      <c r="H4754" s="72" t="str">
        <f t="shared" si="79"/>
        <v xml:space="preserve"> </v>
      </c>
      <c r="I4754" s="11">
        <v>51.875</v>
      </c>
      <c r="J4754" s="3">
        <v>51.875</v>
      </c>
      <c r="K4754" s="3">
        <v>5</v>
      </c>
      <c r="L4754" s="3">
        <v>10</v>
      </c>
      <c r="M4754" s="3">
        <v>19.375</v>
      </c>
      <c r="N4754" s="3">
        <v>13.125</v>
      </c>
      <c r="O4754" s="3">
        <v>14.375</v>
      </c>
      <c r="P4754" s="8">
        <v>3.125</v>
      </c>
    </row>
    <row r="4755" spans="2:16" ht="24" x14ac:dyDescent="0.2">
      <c r="C4755" s="87"/>
      <c r="D4755" s="84"/>
      <c r="E4755" s="1" t="s">
        <v>93</v>
      </c>
      <c r="F4755" s="2"/>
      <c r="G4755" s="60">
        <v>86</v>
      </c>
      <c r="H4755" s="72" t="str">
        <f t="shared" si="79"/>
        <v xml:space="preserve"> </v>
      </c>
      <c r="I4755" s="11">
        <v>45.348837209301998</v>
      </c>
      <c r="J4755" s="3">
        <v>65.116279069767003</v>
      </c>
      <c r="K4755" s="3">
        <v>4.6511627906979998</v>
      </c>
      <c r="L4755" s="3">
        <v>11.627906976744001</v>
      </c>
      <c r="M4755" s="3">
        <v>17.441860465116001</v>
      </c>
      <c r="N4755" s="3">
        <v>11.627906976744001</v>
      </c>
      <c r="O4755" s="3">
        <v>3.488372093023</v>
      </c>
      <c r="P4755" s="8">
        <v>2.3255813953489999</v>
      </c>
    </row>
    <row r="4756" spans="2:16" x14ac:dyDescent="0.2">
      <c r="C4756" s="87"/>
      <c r="D4756" s="84"/>
      <c r="E4756" s="1" t="s">
        <v>94</v>
      </c>
      <c r="F4756" s="2"/>
      <c r="G4756" s="60">
        <v>40</v>
      </c>
      <c r="H4756" s="72" t="str">
        <f t="shared" si="79"/>
        <v>*</v>
      </c>
      <c r="I4756" s="11">
        <v>50</v>
      </c>
      <c r="J4756" s="3">
        <v>45</v>
      </c>
      <c r="K4756" s="7">
        <v>0</v>
      </c>
      <c r="L4756" s="3">
        <v>2.5</v>
      </c>
      <c r="M4756" s="3">
        <v>12.5</v>
      </c>
      <c r="N4756" s="3">
        <v>15</v>
      </c>
      <c r="O4756" s="3">
        <v>7.5</v>
      </c>
      <c r="P4756" s="8">
        <v>7.5</v>
      </c>
    </row>
    <row r="4757" spans="2:16" x14ac:dyDescent="0.2">
      <c r="C4757" s="88" t="s">
        <v>95</v>
      </c>
      <c r="D4757" s="83" t="s">
        <v>17</v>
      </c>
      <c r="E4757" s="6" t="s">
        <v>96</v>
      </c>
      <c r="F4757" s="5"/>
      <c r="G4757" s="59">
        <v>53</v>
      </c>
      <c r="H4757" s="71" t="str">
        <f t="shared" si="79"/>
        <v xml:space="preserve"> </v>
      </c>
      <c r="I4757" s="12">
        <v>56.603773584906001</v>
      </c>
      <c r="J4757" s="4">
        <v>52.830188679244998</v>
      </c>
      <c r="K4757" s="4">
        <v>9.4339622641510008</v>
      </c>
      <c r="L4757" s="4">
        <v>9.4339622641510008</v>
      </c>
      <c r="M4757" s="4">
        <v>13.207547169811001</v>
      </c>
      <c r="N4757" s="4">
        <v>7.547169811321</v>
      </c>
      <c r="O4757" s="4">
        <v>9.4339622641510008</v>
      </c>
      <c r="P4757" s="13">
        <v>3.7735849056599999</v>
      </c>
    </row>
    <row r="4758" spans="2:16" x14ac:dyDescent="0.2">
      <c r="C4758" s="89"/>
      <c r="D4758" s="84"/>
      <c r="E4758" s="1" t="s">
        <v>97</v>
      </c>
      <c r="F4758" s="2"/>
      <c r="G4758" s="60">
        <v>99</v>
      </c>
      <c r="H4758" s="72" t="str">
        <f t="shared" si="79"/>
        <v xml:space="preserve"> </v>
      </c>
      <c r="I4758" s="11">
        <v>46.464646464646002</v>
      </c>
      <c r="J4758" s="3">
        <v>61.616161616162003</v>
      </c>
      <c r="K4758" s="3">
        <v>4.0404040404039998</v>
      </c>
      <c r="L4758" s="3">
        <v>15.151515151515</v>
      </c>
      <c r="M4758" s="3">
        <v>21.212121212121001</v>
      </c>
      <c r="N4758" s="3">
        <v>19.191919191918998</v>
      </c>
      <c r="O4758" s="3">
        <v>10.101010101010001</v>
      </c>
      <c r="P4758" s="8">
        <v>2.0202020202019999</v>
      </c>
    </row>
    <row r="4759" spans="2:16" ht="24" x14ac:dyDescent="0.2">
      <c r="C4759" s="89"/>
      <c r="D4759" s="84"/>
      <c r="E4759" s="1" t="s">
        <v>98</v>
      </c>
      <c r="F4759" s="2"/>
      <c r="G4759" s="60">
        <v>69</v>
      </c>
      <c r="H4759" s="72" t="str">
        <f t="shared" si="79"/>
        <v xml:space="preserve"> </v>
      </c>
      <c r="I4759" s="11">
        <v>55.072463768116002</v>
      </c>
      <c r="J4759" s="3">
        <v>56.521739130435002</v>
      </c>
      <c r="K4759" s="3">
        <v>4.3478260869570002</v>
      </c>
      <c r="L4759" s="3">
        <v>4.3478260869570002</v>
      </c>
      <c r="M4759" s="3">
        <v>13.04347826087</v>
      </c>
      <c r="N4759" s="3">
        <v>10.144927536232</v>
      </c>
      <c r="O4759" s="3">
        <v>4.3478260869570002</v>
      </c>
      <c r="P4759" s="8">
        <v>5.7971014492749999</v>
      </c>
    </row>
    <row r="4760" spans="2:16" x14ac:dyDescent="0.2">
      <c r="C4760" s="89"/>
      <c r="D4760" s="84"/>
      <c r="E4760" s="1" t="s">
        <v>99</v>
      </c>
      <c r="F4760" s="2"/>
      <c r="G4760" s="60">
        <v>63</v>
      </c>
      <c r="H4760" s="72" t="str">
        <f t="shared" si="79"/>
        <v xml:space="preserve"> </v>
      </c>
      <c r="I4760" s="11">
        <v>52.380952380952003</v>
      </c>
      <c r="J4760" s="3">
        <v>52.380952380952003</v>
      </c>
      <c r="K4760" s="3">
        <v>1.587301587302</v>
      </c>
      <c r="L4760" s="3">
        <v>9.5238095238099998</v>
      </c>
      <c r="M4760" s="3">
        <v>25.396825396825001</v>
      </c>
      <c r="N4760" s="3">
        <v>12.698412698413</v>
      </c>
      <c r="O4760" s="3">
        <v>9.5238095238099998</v>
      </c>
      <c r="P4760" s="8">
        <v>4.7619047619049999</v>
      </c>
    </row>
    <row r="4761" spans="2:16" x14ac:dyDescent="0.2">
      <c r="C4761" s="89"/>
      <c r="D4761" s="84"/>
      <c r="E4761" s="1" t="s">
        <v>100</v>
      </c>
      <c r="F4761" s="2"/>
      <c r="G4761" s="60">
        <v>44</v>
      </c>
      <c r="H4761" s="72" t="str">
        <f t="shared" si="79"/>
        <v>*</v>
      </c>
      <c r="I4761" s="11">
        <v>43.181818181818002</v>
      </c>
      <c r="J4761" s="3">
        <v>45.454545454544999</v>
      </c>
      <c r="K4761" s="3">
        <v>6.8181818181820004</v>
      </c>
      <c r="L4761" s="3">
        <v>4.5454545454549997</v>
      </c>
      <c r="M4761" s="3">
        <v>25</v>
      </c>
      <c r="N4761" s="3">
        <v>18.181818181817999</v>
      </c>
      <c r="O4761" s="3">
        <v>13.636363636364001</v>
      </c>
      <c r="P4761" s="14">
        <v>0</v>
      </c>
    </row>
    <row r="4762" spans="2:16" x14ac:dyDescent="0.2">
      <c r="C4762" s="90"/>
      <c r="D4762" s="85"/>
      <c r="E4762" s="29" t="s">
        <v>101</v>
      </c>
      <c r="F4762" s="28"/>
      <c r="G4762" s="61">
        <v>36</v>
      </c>
      <c r="H4762" s="73" t="str">
        <f t="shared" si="79"/>
        <v>*</v>
      </c>
      <c r="I4762" s="35">
        <v>52.777777777777999</v>
      </c>
      <c r="J4762" s="16">
        <v>58.333333333333002</v>
      </c>
      <c r="K4762" s="16">
        <v>5.5555555555560003</v>
      </c>
      <c r="L4762" s="16">
        <v>8.333333333333</v>
      </c>
      <c r="M4762" s="16">
        <v>19.444444444443999</v>
      </c>
      <c r="N4762" s="16">
        <v>8.333333333333</v>
      </c>
      <c r="O4762" s="16">
        <v>2.7777777777780002</v>
      </c>
      <c r="P4762" s="36">
        <v>2.7777777777780002</v>
      </c>
    </row>
    <row r="4763" spans="2:16" x14ac:dyDescent="0.2">
      <c r="G4763" s="62"/>
      <c r="H4763" s="74"/>
    </row>
    <row r="4764" spans="2:16" x14ac:dyDescent="0.2">
      <c r="B4764" s="25" t="str">
        <f xml:space="preserve"> HYPERLINK("#'目次'!B47", "[41]")</f>
        <v>[41]</v>
      </c>
      <c r="C4764" s="17" t="s">
        <v>383</v>
      </c>
      <c r="G4764" s="62"/>
      <c r="H4764" s="74"/>
    </row>
    <row r="4765" spans="2:16" x14ac:dyDescent="0.2">
      <c r="G4765" s="62"/>
      <c r="H4765" s="74"/>
    </row>
    <row r="4766" spans="2:16" x14ac:dyDescent="0.2">
      <c r="G4766" s="62"/>
      <c r="H4766" s="74"/>
    </row>
    <row r="4767" spans="2:16" x14ac:dyDescent="0.2">
      <c r="C4767" s="17" t="s">
        <v>12</v>
      </c>
      <c r="G4767" s="62"/>
      <c r="H4767" s="74"/>
    </row>
    <row r="4768" spans="2:16" ht="24" x14ac:dyDescent="0.2">
      <c r="C4768" s="91"/>
      <c r="D4768" s="92"/>
      <c r="E4768" s="92"/>
      <c r="F4768" s="92"/>
      <c r="G4768" s="56" t="s">
        <v>13</v>
      </c>
      <c r="H4768" s="68"/>
      <c r="I4768" s="22" t="s">
        <v>169</v>
      </c>
      <c r="J4768" s="10" t="s">
        <v>170</v>
      </c>
      <c r="K4768" s="10" t="s">
        <v>171</v>
      </c>
      <c r="L4768" s="10" t="s">
        <v>172</v>
      </c>
      <c r="M4768" s="23" t="s">
        <v>32</v>
      </c>
    </row>
    <row r="4769" spans="3:13" x14ac:dyDescent="0.2">
      <c r="C4769" s="93"/>
      <c r="D4769" s="94"/>
      <c r="E4769" s="94"/>
      <c r="F4769" s="94"/>
      <c r="G4769" s="57"/>
      <c r="H4769" s="69"/>
      <c r="I4769" s="26"/>
      <c r="J4769" s="9"/>
      <c r="K4769" s="9"/>
      <c r="L4769" s="9"/>
      <c r="M4769" s="24"/>
    </row>
    <row r="4770" spans="3:13" x14ac:dyDescent="0.2">
      <c r="C4770" s="31"/>
      <c r="D4770" s="33"/>
      <c r="E4770" s="32" t="s">
        <v>13</v>
      </c>
      <c r="F4770" s="30"/>
      <c r="G4770" s="58">
        <v>2435</v>
      </c>
      <c r="H4770" s="70" t="str">
        <f t="shared" ref="H4770:H4833" si="80">IF(G4770&lt;49,"*"," ")</f>
        <v xml:space="preserve"> </v>
      </c>
      <c r="I4770" s="15">
        <v>10.102669404517</v>
      </c>
      <c r="J4770" s="15">
        <v>68.418891170430996</v>
      </c>
      <c r="K4770" s="15">
        <v>12.689938398357</v>
      </c>
      <c r="L4770" s="15">
        <v>1.971252566735</v>
      </c>
      <c r="M4770" s="34">
        <v>6.817248459959</v>
      </c>
    </row>
    <row r="4771" spans="3:13" x14ac:dyDescent="0.2">
      <c r="C4771" s="86" t="s">
        <v>16</v>
      </c>
      <c r="D4771" s="83" t="s">
        <v>17</v>
      </c>
      <c r="E4771" s="6" t="s">
        <v>14</v>
      </c>
      <c r="F4771" s="5"/>
      <c r="G4771" s="59">
        <v>1188</v>
      </c>
      <c r="H4771" s="71" t="str">
        <f t="shared" si="80"/>
        <v xml:space="preserve"> </v>
      </c>
      <c r="I4771" s="12">
        <v>10.353535353534999</v>
      </c>
      <c r="J4771" s="4">
        <v>67.929292929292998</v>
      </c>
      <c r="K4771" s="4">
        <v>13.131313131313</v>
      </c>
      <c r="L4771" s="4">
        <v>2.1885521885519998</v>
      </c>
      <c r="M4771" s="13">
        <v>6.397306397306</v>
      </c>
    </row>
    <row r="4772" spans="3:13" x14ac:dyDescent="0.2">
      <c r="C4772" s="87"/>
      <c r="D4772" s="84"/>
      <c r="E4772" s="1" t="s">
        <v>15</v>
      </c>
      <c r="F4772" s="2"/>
      <c r="G4772" s="60">
        <v>1247</v>
      </c>
      <c r="H4772" s="72" t="str">
        <f t="shared" si="80"/>
        <v xml:space="preserve"> </v>
      </c>
      <c r="I4772" s="11">
        <v>9.8636728147550006</v>
      </c>
      <c r="J4772" s="3">
        <v>68.885324779471006</v>
      </c>
      <c r="K4772" s="3">
        <v>12.269446672013</v>
      </c>
      <c r="L4772" s="3">
        <v>1.7642341619890001</v>
      </c>
      <c r="M4772" s="8">
        <v>7.2173215717719996</v>
      </c>
    </row>
    <row r="4773" spans="3:13" x14ac:dyDescent="0.2">
      <c r="C4773" s="88" t="s">
        <v>18</v>
      </c>
      <c r="D4773" s="88" t="s">
        <v>19</v>
      </c>
      <c r="E4773" s="6" t="s">
        <v>20</v>
      </c>
      <c r="F4773" s="5"/>
      <c r="G4773" s="59">
        <v>386</v>
      </c>
      <c r="H4773" s="71" t="str">
        <f t="shared" si="80"/>
        <v xml:space="preserve"> </v>
      </c>
      <c r="I4773" s="12">
        <v>10.621761658031</v>
      </c>
      <c r="J4773" s="4">
        <v>73.056994818652996</v>
      </c>
      <c r="K4773" s="4">
        <v>12.694300518135</v>
      </c>
      <c r="L4773" s="4">
        <v>1.813471502591</v>
      </c>
      <c r="M4773" s="13">
        <v>1.813471502591</v>
      </c>
    </row>
    <row r="4774" spans="3:13" x14ac:dyDescent="0.2">
      <c r="C4774" s="87"/>
      <c r="D4774" s="89"/>
      <c r="E4774" s="1" t="s">
        <v>21</v>
      </c>
      <c r="F4774" s="2"/>
      <c r="G4774" s="60">
        <v>484</v>
      </c>
      <c r="H4774" s="72" t="str">
        <f t="shared" si="80"/>
        <v xml:space="preserve"> </v>
      </c>
      <c r="I4774" s="11">
        <v>10.537190082644999</v>
      </c>
      <c r="J4774" s="3">
        <v>71.280991735537</v>
      </c>
      <c r="K4774" s="3">
        <v>13.223140495868</v>
      </c>
      <c r="L4774" s="3">
        <v>1.446280991736</v>
      </c>
      <c r="M4774" s="8">
        <v>3.512396694215</v>
      </c>
    </row>
    <row r="4775" spans="3:13" x14ac:dyDescent="0.2">
      <c r="C4775" s="87"/>
      <c r="D4775" s="89"/>
      <c r="E4775" s="1" t="s">
        <v>22</v>
      </c>
      <c r="F4775" s="2"/>
      <c r="G4775" s="60">
        <v>626</v>
      </c>
      <c r="H4775" s="72" t="str">
        <f t="shared" si="80"/>
        <v xml:space="preserve"> </v>
      </c>
      <c r="I4775" s="11">
        <v>8.7859424920129996</v>
      </c>
      <c r="J4775" s="3">
        <v>69.808306709264997</v>
      </c>
      <c r="K4775" s="3">
        <v>13.258785942492</v>
      </c>
      <c r="L4775" s="3">
        <v>1.5974440894569999</v>
      </c>
      <c r="M4775" s="8">
        <v>6.549520766773</v>
      </c>
    </row>
    <row r="4776" spans="3:13" x14ac:dyDescent="0.2">
      <c r="C4776" s="87"/>
      <c r="D4776" s="89"/>
      <c r="E4776" s="1" t="s">
        <v>23</v>
      </c>
      <c r="F4776" s="2"/>
      <c r="G4776" s="60">
        <v>400</v>
      </c>
      <c r="H4776" s="72" t="str">
        <f t="shared" si="80"/>
        <v xml:space="preserve"> </v>
      </c>
      <c r="I4776" s="11">
        <v>10</v>
      </c>
      <c r="J4776" s="3">
        <v>66.5</v>
      </c>
      <c r="K4776" s="3">
        <v>12.75</v>
      </c>
      <c r="L4776" s="3">
        <v>2</v>
      </c>
      <c r="M4776" s="8">
        <v>8.75</v>
      </c>
    </row>
    <row r="4777" spans="3:13" x14ac:dyDescent="0.2">
      <c r="C4777" s="87"/>
      <c r="D4777" s="89"/>
      <c r="E4777" s="1" t="s">
        <v>24</v>
      </c>
      <c r="F4777" s="2"/>
      <c r="G4777" s="60">
        <v>539</v>
      </c>
      <c r="H4777" s="72" t="str">
        <f t="shared" si="80"/>
        <v xml:space="preserve"> </v>
      </c>
      <c r="I4777" s="11">
        <v>10.946196660482</v>
      </c>
      <c r="J4777" s="3">
        <v>62.337662337662003</v>
      </c>
      <c r="K4777" s="3">
        <v>11.502782931354</v>
      </c>
      <c r="L4777" s="3">
        <v>2.9684601113169999</v>
      </c>
      <c r="M4777" s="8">
        <v>12.244897959184</v>
      </c>
    </row>
    <row r="4778" spans="3:13" x14ac:dyDescent="0.2">
      <c r="C4778" s="87"/>
      <c r="D4778" s="89"/>
      <c r="E4778" s="1" t="s">
        <v>25</v>
      </c>
      <c r="F4778" s="2"/>
      <c r="G4778" s="60">
        <v>2049</v>
      </c>
      <c r="H4778" s="72" t="str">
        <f t="shared" si="80"/>
        <v xml:space="preserve"> </v>
      </c>
      <c r="I4778" s="11">
        <v>10.004880429478</v>
      </c>
      <c r="J4778" s="3">
        <v>67.545143972670004</v>
      </c>
      <c r="K4778" s="3">
        <v>12.689116642265001</v>
      </c>
      <c r="L4778" s="3">
        <v>2.0009760858960002</v>
      </c>
      <c r="M4778" s="8">
        <v>7.7598828696929996</v>
      </c>
    </row>
    <row r="4779" spans="3:13" x14ac:dyDescent="0.2">
      <c r="C4779" s="87"/>
      <c r="D4779" s="89"/>
      <c r="E4779" s="1" t="s">
        <v>26</v>
      </c>
      <c r="F4779" s="2"/>
      <c r="G4779" s="60">
        <v>939</v>
      </c>
      <c r="H4779" s="72" t="str">
        <f t="shared" si="80"/>
        <v xml:space="preserve"> </v>
      </c>
      <c r="I4779" s="11">
        <v>10.543130990414999</v>
      </c>
      <c r="J4779" s="3">
        <v>64.110756123536007</v>
      </c>
      <c r="K4779" s="3">
        <v>12.034078807242</v>
      </c>
      <c r="L4779" s="3">
        <v>2.5559105431310001</v>
      </c>
      <c r="M4779" s="8">
        <v>10.756123535676</v>
      </c>
    </row>
    <row r="4780" spans="3:13" x14ac:dyDescent="0.2">
      <c r="C4780" s="87"/>
      <c r="D4780" s="88" t="s">
        <v>14</v>
      </c>
      <c r="E4780" s="6" t="s">
        <v>20</v>
      </c>
      <c r="F4780" s="5"/>
      <c r="G4780" s="59">
        <v>204</v>
      </c>
      <c r="H4780" s="71" t="str">
        <f t="shared" si="80"/>
        <v xml:space="preserve"> </v>
      </c>
      <c r="I4780" s="12">
        <v>10.294117647059</v>
      </c>
      <c r="J4780" s="4">
        <v>71.568627450980003</v>
      </c>
      <c r="K4780" s="4">
        <v>12.745098039216</v>
      </c>
      <c r="L4780" s="4">
        <v>2.9411764705880001</v>
      </c>
      <c r="M4780" s="13">
        <v>2.4509803921570001</v>
      </c>
    </row>
    <row r="4781" spans="3:13" x14ac:dyDescent="0.2">
      <c r="C4781" s="87"/>
      <c r="D4781" s="89"/>
      <c r="E4781" s="1" t="s">
        <v>21</v>
      </c>
      <c r="F4781" s="2"/>
      <c r="G4781" s="60">
        <v>254</v>
      </c>
      <c r="H4781" s="72" t="str">
        <f t="shared" si="80"/>
        <v xml:space="preserve"> </v>
      </c>
      <c r="I4781" s="11">
        <v>12.59842519685</v>
      </c>
      <c r="J4781" s="3">
        <v>68.110236220472004</v>
      </c>
      <c r="K4781" s="3">
        <v>14.173228346457</v>
      </c>
      <c r="L4781" s="3">
        <v>2.3622047244090001</v>
      </c>
      <c r="M4781" s="8">
        <v>2.7559055118110001</v>
      </c>
    </row>
    <row r="4782" spans="3:13" x14ac:dyDescent="0.2">
      <c r="C4782" s="87"/>
      <c r="D4782" s="89"/>
      <c r="E4782" s="1" t="s">
        <v>22</v>
      </c>
      <c r="F4782" s="2"/>
      <c r="G4782" s="60">
        <v>311</v>
      </c>
      <c r="H4782" s="72" t="str">
        <f t="shared" si="80"/>
        <v xml:space="preserve"> </v>
      </c>
      <c r="I4782" s="11">
        <v>8.6816720257229996</v>
      </c>
      <c r="J4782" s="3">
        <v>70.096463022508004</v>
      </c>
      <c r="K4782" s="3">
        <v>13.183279742765</v>
      </c>
      <c r="L4782" s="3">
        <v>1.2861736334410001</v>
      </c>
      <c r="M4782" s="8">
        <v>6.7524115755630003</v>
      </c>
    </row>
    <row r="4783" spans="3:13" x14ac:dyDescent="0.2">
      <c r="C4783" s="87"/>
      <c r="D4783" s="89"/>
      <c r="E4783" s="1" t="s">
        <v>23</v>
      </c>
      <c r="F4783" s="2"/>
      <c r="G4783" s="60">
        <v>202</v>
      </c>
      <c r="H4783" s="72" t="str">
        <f t="shared" si="80"/>
        <v xml:space="preserve"> </v>
      </c>
      <c r="I4783" s="11">
        <v>8.4158415841580005</v>
      </c>
      <c r="J4783" s="3">
        <v>70.297029702969994</v>
      </c>
      <c r="K4783" s="3">
        <v>12.871287128713</v>
      </c>
      <c r="L4783" s="3">
        <v>1.9801980198019999</v>
      </c>
      <c r="M4783" s="8">
        <v>6.4356435643559999</v>
      </c>
    </row>
    <row r="4784" spans="3:13" x14ac:dyDescent="0.2">
      <c r="C4784" s="87"/>
      <c r="D4784" s="89"/>
      <c r="E4784" s="1" t="s">
        <v>24</v>
      </c>
      <c r="F4784" s="2"/>
      <c r="G4784" s="60">
        <v>217</v>
      </c>
      <c r="H4784" s="72" t="str">
        <f t="shared" si="80"/>
        <v xml:space="preserve"> </v>
      </c>
      <c r="I4784" s="11">
        <v>11.981566820276001</v>
      </c>
      <c r="J4784" s="3">
        <v>58.986175115206997</v>
      </c>
      <c r="K4784" s="3">
        <v>12.442396313364</v>
      </c>
      <c r="L4784" s="3">
        <v>2.7649769585250001</v>
      </c>
      <c r="M4784" s="8">
        <v>13.824884792627</v>
      </c>
    </row>
    <row r="4785" spans="3:13" x14ac:dyDescent="0.2">
      <c r="C4785" s="87"/>
      <c r="D4785" s="89"/>
      <c r="E4785" s="1" t="s">
        <v>25</v>
      </c>
      <c r="F4785" s="2"/>
      <c r="G4785" s="60">
        <v>984</v>
      </c>
      <c r="H4785" s="72" t="str">
        <f t="shared" si="80"/>
        <v xml:space="preserve"> </v>
      </c>
      <c r="I4785" s="11">
        <v>10.365853658537</v>
      </c>
      <c r="J4785" s="3">
        <v>67.174796747966994</v>
      </c>
      <c r="K4785" s="3">
        <v>13.211382113820999</v>
      </c>
      <c r="L4785" s="3">
        <v>2.032520325203</v>
      </c>
      <c r="M4785" s="8">
        <v>7.2154471544719998</v>
      </c>
    </row>
    <row r="4786" spans="3:13" x14ac:dyDescent="0.2">
      <c r="C4786" s="87"/>
      <c r="D4786" s="89"/>
      <c r="E4786" s="1" t="s">
        <v>26</v>
      </c>
      <c r="F4786" s="2"/>
      <c r="G4786" s="60">
        <v>419</v>
      </c>
      <c r="H4786" s="72" t="str">
        <f t="shared" si="80"/>
        <v xml:space="preserve"> </v>
      </c>
      <c r="I4786" s="11">
        <v>10.262529832936</v>
      </c>
      <c r="J4786" s="3">
        <v>64.439140811455999</v>
      </c>
      <c r="K4786" s="3">
        <v>12.649164677804</v>
      </c>
      <c r="L4786" s="3">
        <v>2.386634844869</v>
      </c>
      <c r="M4786" s="8">
        <v>10.262529832936</v>
      </c>
    </row>
    <row r="4787" spans="3:13" x14ac:dyDescent="0.2">
      <c r="C4787" s="87"/>
      <c r="D4787" s="88" t="s">
        <v>15</v>
      </c>
      <c r="E4787" s="6" t="s">
        <v>20</v>
      </c>
      <c r="F4787" s="5"/>
      <c r="G4787" s="59">
        <v>182</v>
      </c>
      <c r="H4787" s="71" t="str">
        <f t="shared" si="80"/>
        <v xml:space="preserve"> </v>
      </c>
      <c r="I4787" s="12">
        <v>10.989010989011</v>
      </c>
      <c r="J4787" s="4">
        <v>74.725274725275</v>
      </c>
      <c r="K4787" s="4">
        <v>12.637362637362999</v>
      </c>
      <c r="L4787" s="4">
        <v>0.54945054945100003</v>
      </c>
      <c r="M4787" s="13">
        <v>1.098901098901</v>
      </c>
    </row>
    <row r="4788" spans="3:13" x14ac:dyDescent="0.2">
      <c r="C4788" s="87"/>
      <c r="D4788" s="89"/>
      <c r="E4788" s="1" t="s">
        <v>21</v>
      </c>
      <c r="F4788" s="2"/>
      <c r="G4788" s="60">
        <v>230</v>
      </c>
      <c r="H4788" s="72" t="str">
        <f t="shared" si="80"/>
        <v xml:space="preserve"> </v>
      </c>
      <c r="I4788" s="11">
        <v>8.2608695652169999</v>
      </c>
      <c r="J4788" s="3">
        <v>74.782608695652002</v>
      </c>
      <c r="K4788" s="3">
        <v>12.173913043478001</v>
      </c>
      <c r="L4788" s="3">
        <v>0.43478260869599999</v>
      </c>
      <c r="M4788" s="8">
        <v>4.3478260869570002</v>
      </c>
    </row>
    <row r="4789" spans="3:13" x14ac:dyDescent="0.2">
      <c r="C4789" s="87"/>
      <c r="D4789" s="89"/>
      <c r="E4789" s="1" t="s">
        <v>22</v>
      </c>
      <c r="F4789" s="2"/>
      <c r="G4789" s="60">
        <v>315</v>
      </c>
      <c r="H4789" s="72" t="str">
        <f t="shared" si="80"/>
        <v xml:space="preserve"> </v>
      </c>
      <c r="I4789" s="11">
        <v>8.8888888888889994</v>
      </c>
      <c r="J4789" s="3">
        <v>69.523809523810002</v>
      </c>
      <c r="K4789" s="3">
        <v>13.333333333333</v>
      </c>
      <c r="L4789" s="3">
        <v>1.9047619047619999</v>
      </c>
      <c r="M4789" s="8">
        <v>6.3492063492059998</v>
      </c>
    </row>
    <row r="4790" spans="3:13" x14ac:dyDescent="0.2">
      <c r="C4790" s="87"/>
      <c r="D4790" s="89"/>
      <c r="E4790" s="1" t="s">
        <v>23</v>
      </c>
      <c r="F4790" s="2"/>
      <c r="G4790" s="60">
        <v>198</v>
      </c>
      <c r="H4790" s="72" t="str">
        <f t="shared" si="80"/>
        <v xml:space="preserve"> </v>
      </c>
      <c r="I4790" s="11">
        <v>11.616161616162</v>
      </c>
      <c r="J4790" s="3">
        <v>62.626262626262999</v>
      </c>
      <c r="K4790" s="3">
        <v>12.626262626262999</v>
      </c>
      <c r="L4790" s="3">
        <v>2.0202020202019999</v>
      </c>
      <c r="M4790" s="8">
        <v>11.111111111111001</v>
      </c>
    </row>
    <row r="4791" spans="3:13" x14ac:dyDescent="0.2">
      <c r="C4791" s="87"/>
      <c r="D4791" s="89"/>
      <c r="E4791" s="1" t="s">
        <v>24</v>
      </c>
      <c r="F4791" s="2"/>
      <c r="G4791" s="60">
        <v>322</v>
      </c>
      <c r="H4791" s="72" t="str">
        <f t="shared" si="80"/>
        <v xml:space="preserve"> </v>
      </c>
      <c r="I4791" s="11">
        <v>10.248447204969001</v>
      </c>
      <c r="J4791" s="3">
        <v>64.596273291925002</v>
      </c>
      <c r="K4791" s="3">
        <v>10.869565217390999</v>
      </c>
      <c r="L4791" s="3">
        <v>3.1055900621119998</v>
      </c>
      <c r="M4791" s="8">
        <v>11.180124223602</v>
      </c>
    </row>
    <row r="4792" spans="3:13" x14ac:dyDescent="0.2">
      <c r="C4792" s="87"/>
      <c r="D4792" s="89"/>
      <c r="E4792" s="1" t="s">
        <v>25</v>
      </c>
      <c r="F4792" s="2"/>
      <c r="G4792" s="60">
        <v>1065</v>
      </c>
      <c r="H4792" s="72" t="str">
        <f t="shared" si="80"/>
        <v xml:space="preserve"> </v>
      </c>
      <c r="I4792" s="11">
        <v>9.6713615023470005</v>
      </c>
      <c r="J4792" s="3">
        <v>67.887323943661997</v>
      </c>
      <c r="K4792" s="3">
        <v>12.206572769953</v>
      </c>
      <c r="L4792" s="3">
        <v>1.9718309859150001</v>
      </c>
      <c r="M4792" s="8">
        <v>8.2629107981220002</v>
      </c>
    </row>
    <row r="4793" spans="3:13" x14ac:dyDescent="0.2">
      <c r="C4793" s="87"/>
      <c r="D4793" s="89"/>
      <c r="E4793" s="1" t="s">
        <v>26</v>
      </c>
      <c r="F4793" s="2"/>
      <c r="G4793" s="60">
        <v>520</v>
      </c>
      <c r="H4793" s="72" t="str">
        <f t="shared" si="80"/>
        <v xml:space="preserve"> </v>
      </c>
      <c r="I4793" s="11">
        <v>10.769230769230999</v>
      </c>
      <c r="J4793" s="3">
        <v>63.846153846154003</v>
      </c>
      <c r="K4793" s="3">
        <v>11.538461538462</v>
      </c>
      <c r="L4793" s="3">
        <v>2.6923076923079998</v>
      </c>
      <c r="M4793" s="8">
        <v>11.153846153846001</v>
      </c>
    </row>
    <row r="4794" spans="3:13" x14ac:dyDescent="0.2">
      <c r="C4794" s="88" t="s">
        <v>27</v>
      </c>
      <c r="D4794" s="88" t="s">
        <v>19</v>
      </c>
      <c r="E4794" s="6" t="s">
        <v>28</v>
      </c>
      <c r="F4794" s="5"/>
      <c r="G4794" s="59">
        <v>147</v>
      </c>
      <c r="H4794" s="71" t="str">
        <f t="shared" si="80"/>
        <v xml:space="preserve"> </v>
      </c>
      <c r="I4794" s="12">
        <v>8.1632653061219997</v>
      </c>
      <c r="J4794" s="4">
        <v>55.782312925169997</v>
      </c>
      <c r="K4794" s="4">
        <v>20.408163265306001</v>
      </c>
      <c r="L4794" s="4">
        <v>3.4013605442179999</v>
      </c>
      <c r="M4794" s="13">
        <v>12.244897959184</v>
      </c>
    </row>
    <row r="4795" spans="3:13" ht="24" x14ac:dyDescent="0.2">
      <c r="C4795" s="87"/>
      <c r="D4795" s="89"/>
      <c r="E4795" s="1" t="s">
        <v>29</v>
      </c>
      <c r="F4795" s="2"/>
      <c r="G4795" s="60">
        <v>1706</v>
      </c>
      <c r="H4795" s="72" t="str">
        <f t="shared" si="80"/>
        <v xml:space="preserve"> </v>
      </c>
      <c r="I4795" s="11">
        <v>10.082063305979</v>
      </c>
      <c r="J4795" s="3">
        <v>70.808909730362998</v>
      </c>
      <c r="K4795" s="3">
        <v>11.37162954279</v>
      </c>
      <c r="L4795" s="3">
        <v>1.758499413834</v>
      </c>
      <c r="M4795" s="8">
        <v>5.9788980070340001</v>
      </c>
    </row>
    <row r="4796" spans="3:13" ht="24" x14ac:dyDescent="0.2">
      <c r="C4796" s="87"/>
      <c r="D4796" s="89"/>
      <c r="E4796" s="1" t="s">
        <v>30</v>
      </c>
      <c r="F4796" s="2"/>
      <c r="G4796" s="60">
        <v>137</v>
      </c>
      <c r="H4796" s="72" t="str">
        <f t="shared" si="80"/>
        <v xml:space="preserve"> </v>
      </c>
      <c r="I4796" s="11">
        <v>9.4890510948909998</v>
      </c>
      <c r="J4796" s="3">
        <v>64.233576642336004</v>
      </c>
      <c r="K4796" s="3">
        <v>18.248175182482001</v>
      </c>
      <c r="L4796" s="3">
        <v>2.9197080291969999</v>
      </c>
      <c r="M4796" s="8">
        <v>5.1094890510950002</v>
      </c>
    </row>
    <row r="4797" spans="3:13" ht="24" x14ac:dyDescent="0.2">
      <c r="C4797" s="87"/>
      <c r="D4797" s="89"/>
      <c r="E4797" s="1" t="s">
        <v>31</v>
      </c>
      <c r="F4797" s="2"/>
      <c r="G4797" s="60">
        <v>440</v>
      </c>
      <c r="H4797" s="72" t="str">
        <f t="shared" si="80"/>
        <v xml:space="preserve"> </v>
      </c>
      <c r="I4797" s="11">
        <v>11.136363636364001</v>
      </c>
      <c r="J4797" s="3">
        <v>65.227272727273004</v>
      </c>
      <c r="K4797" s="3">
        <v>13.409090909091001</v>
      </c>
      <c r="L4797" s="3">
        <v>1.363636363636</v>
      </c>
      <c r="M4797" s="8">
        <v>8.8636363636359992</v>
      </c>
    </row>
    <row r="4798" spans="3:13" x14ac:dyDescent="0.2">
      <c r="C4798" s="87"/>
      <c r="D4798" s="89"/>
      <c r="E4798" s="1" t="s">
        <v>32</v>
      </c>
      <c r="F4798" s="2"/>
      <c r="G4798" s="60">
        <v>5</v>
      </c>
      <c r="H4798" s="72" t="str">
        <f t="shared" si="80"/>
        <v>*</v>
      </c>
      <c r="I4798" s="21">
        <v>0</v>
      </c>
      <c r="J4798" s="3">
        <v>20</v>
      </c>
      <c r="K4798" s="3">
        <v>20</v>
      </c>
      <c r="L4798" s="3">
        <v>60</v>
      </c>
      <c r="M4798" s="14">
        <v>0</v>
      </c>
    </row>
    <row r="4799" spans="3:13" x14ac:dyDescent="0.2">
      <c r="C4799" s="87"/>
      <c r="D4799" s="88" t="s">
        <v>14</v>
      </c>
      <c r="E4799" s="6" t="s">
        <v>28</v>
      </c>
      <c r="F4799" s="5"/>
      <c r="G4799" s="59">
        <v>95</v>
      </c>
      <c r="H4799" s="71" t="str">
        <f t="shared" si="80"/>
        <v xml:space="preserve"> </v>
      </c>
      <c r="I4799" s="12">
        <v>7.3684210526319998</v>
      </c>
      <c r="J4799" s="4">
        <v>52.631578947367998</v>
      </c>
      <c r="K4799" s="4">
        <v>24.210526315789</v>
      </c>
      <c r="L4799" s="4">
        <v>4.2105263157890001</v>
      </c>
      <c r="M4799" s="13">
        <v>11.578947368421</v>
      </c>
    </row>
    <row r="4800" spans="3:13" ht="24" x14ac:dyDescent="0.2">
      <c r="C4800" s="87"/>
      <c r="D4800" s="89"/>
      <c r="E4800" s="1" t="s">
        <v>29</v>
      </c>
      <c r="F4800" s="2"/>
      <c r="G4800" s="60">
        <v>953</v>
      </c>
      <c r="H4800" s="72" t="str">
        <f t="shared" si="80"/>
        <v xml:space="preserve"> </v>
      </c>
      <c r="I4800" s="11">
        <v>10.598111227702001</v>
      </c>
      <c r="J4800" s="3">
        <v>70.0944386149</v>
      </c>
      <c r="K4800" s="3">
        <v>11.857292759706</v>
      </c>
      <c r="L4800" s="3">
        <v>1.888772298006</v>
      </c>
      <c r="M4800" s="8">
        <v>5.5613850996850003</v>
      </c>
    </row>
    <row r="4801" spans="3:13" ht="24" x14ac:dyDescent="0.2">
      <c r="C4801" s="87"/>
      <c r="D4801" s="89"/>
      <c r="E4801" s="1" t="s">
        <v>30</v>
      </c>
      <c r="F4801" s="2"/>
      <c r="G4801" s="60">
        <v>60</v>
      </c>
      <c r="H4801" s="72" t="str">
        <f t="shared" si="80"/>
        <v xml:space="preserve"> </v>
      </c>
      <c r="I4801" s="11">
        <v>10</v>
      </c>
      <c r="J4801" s="3">
        <v>63.333333333333002</v>
      </c>
      <c r="K4801" s="3">
        <v>18.333333333333002</v>
      </c>
      <c r="L4801" s="3">
        <v>3.333333333333</v>
      </c>
      <c r="M4801" s="8">
        <v>5</v>
      </c>
    </row>
    <row r="4802" spans="3:13" ht="24" x14ac:dyDescent="0.2">
      <c r="C4802" s="87"/>
      <c r="D4802" s="89"/>
      <c r="E4802" s="1" t="s">
        <v>31</v>
      </c>
      <c r="F4802" s="2"/>
      <c r="G4802" s="60">
        <v>77</v>
      </c>
      <c r="H4802" s="72" t="str">
        <f t="shared" si="80"/>
        <v xml:space="preserve"> </v>
      </c>
      <c r="I4802" s="11">
        <v>11.688311688312</v>
      </c>
      <c r="J4802" s="3">
        <v>66.233766233766005</v>
      </c>
      <c r="K4802" s="3">
        <v>10.38961038961</v>
      </c>
      <c r="L4802" s="7">
        <v>0</v>
      </c>
      <c r="M4802" s="8">
        <v>11.688311688312</v>
      </c>
    </row>
    <row r="4803" spans="3:13" x14ac:dyDescent="0.2">
      <c r="C4803" s="87"/>
      <c r="D4803" s="89"/>
      <c r="E4803" s="1" t="s">
        <v>32</v>
      </c>
      <c r="F4803" s="2"/>
      <c r="G4803" s="60">
        <v>3</v>
      </c>
      <c r="H4803" s="72" t="str">
        <f t="shared" si="80"/>
        <v>*</v>
      </c>
      <c r="I4803" s="21">
        <v>0</v>
      </c>
      <c r="J4803" s="7">
        <v>0</v>
      </c>
      <c r="K4803" s="3">
        <v>33.333333333333002</v>
      </c>
      <c r="L4803" s="3">
        <v>66.666666666666998</v>
      </c>
      <c r="M4803" s="14">
        <v>0</v>
      </c>
    </row>
    <row r="4804" spans="3:13" x14ac:dyDescent="0.2">
      <c r="C4804" s="87"/>
      <c r="D4804" s="88" t="s">
        <v>15</v>
      </c>
      <c r="E4804" s="6" t="s">
        <v>28</v>
      </c>
      <c r="F4804" s="5"/>
      <c r="G4804" s="59">
        <v>52</v>
      </c>
      <c r="H4804" s="71" t="str">
        <f t="shared" si="80"/>
        <v xml:space="preserve"> </v>
      </c>
      <c r="I4804" s="12">
        <v>9.6153846153850004</v>
      </c>
      <c r="J4804" s="4">
        <v>61.538461538462002</v>
      </c>
      <c r="K4804" s="4">
        <v>13.461538461538</v>
      </c>
      <c r="L4804" s="4">
        <v>1.923076923077</v>
      </c>
      <c r="M4804" s="13">
        <v>13.461538461538</v>
      </c>
    </row>
    <row r="4805" spans="3:13" ht="24" x14ac:dyDescent="0.2">
      <c r="C4805" s="87"/>
      <c r="D4805" s="89"/>
      <c r="E4805" s="1" t="s">
        <v>29</v>
      </c>
      <c r="F4805" s="2"/>
      <c r="G4805" s="60">
        <v>753</v>
      </c>
      <c r="H4805" s="72" t="str">
        <f t="shared" si="80"/>
        <v xml:space="preserve"> </v>
      </c>
      <c r="I4805" s="11">
        <v>9.4289508632140002</v>
      </c>
      <c r="J4805" s="3">
        <v>71.713147410358999</v>
      </c>
      <c r="K4805" s="3">
        <v>10.756972111553999</v>
      </c>
      <c r="L4805" s="3">
        <v>1.593625498008</v>
      </c>
      <c r="M4805" s="8">
        <v>6.507304116866</v>
      </c>
    </row>
    <row r="4806" spans="3:13" ht="24" x14ac:dyDescent="0.2">
      <c r="C4806" s="87"/>
      <c r="D4806" s="89"/>
      <c r="E4806" s="1" t="s">
        <v>30</v>
      </c>
      <c r="F4806" s="2"/>
      <c r="G4806" s="60">
        <v>77</v>
      </c>
      <c r="H4806" s="72" t="str">
        <f t="shared" si="80"/>
        <v xml:space="preserve"> </v>
      </c>
      <c r="I4806" s="11">
        <v>9.0909090909089993</v>
      </c>
      <c r="J4806" s="3">
        <v>64.935064935065</v>
      </c>
      <c r="K4806" s="3">
        <v>18.181818181817999</v>
      </c>
      <c r="L4806" s="3">
        <v>2.5974025974030002</v>
      </c>
      <c r="M4806" s="8">
        <v>5.1948051948050002</v>
      </c>
    </row>
    <row r="4807" spans="3:13" ht="24" x14ac:dyDescent="0.2">
      <c r="C4807" s="87"/>
      <c r="D4807" s="89"/>
      <c r="E4807" s="1" t="s">
        <v>31</v>
      </c>
      <c r="F4807" s="2"/>
      <c r="G4807" s="60">
        <v>363</v>
      </c>
      <c r="H4807" s="72" t="str">
        <f t="shared" si="80"/>
        <v xml:space="preserve"> </v>
      </c>
      <c r="I4807" s="11">
        <v>11.019283746556001</v>
      </c>
      <c r="J4807" s="3">
        <v>65.013774104682994</v>
      </c>
      <c r="K4807" s="3">
        <v>14.04958677686</v>
      </c>
      <c r="L4807" s="3">
        <v>1.6528925619829999</v>
      </c>
      <c r="M4807" s="8">
        <v>8.2644628099169992</v>
      </c>
    </row>
    <row r="4808" spans="3:13" x14ac:dyDescent="0.2">
      <c r="C4808" s="87"/>
      <c r="D4808" s="89"/>
      <c r="E4808" s="1" t="s">
        <v>32</v>
      </c>
      <c r="F4808" s="2"/>
      <c r="G4808" s="60">
        <v>2</v>
      </c>
      <c r="H4808" s="72" t="str">
        <f t="shared" si="80"/>
        <v>*</v>
      </c>
      <c r="I4808" s="21">
        <v>0</v>
      </c>
      <c r="J4808" s="3">
        <v>50</v>
      </c>
      <c r="K4808" s="7">
        <v>0</v>
      </c>
      <c r="L4808" s="3">
        <v>50</v>
      </c>
      <c r="M4808" s="14">
        <v>0</v>
      </c>
    </row>
    <row r="4809" spans="3:13" x14ac:dyDescent="0.2">
      <c r="C4809" s="88" t="s">
        <v>33</v>
      </c>
      <c r="D4809" s="83" t="s">
        <v>17</v>
      </c>
      <c r="E4809" s="6" t="s">
        <v>34</v>
      </c>
      <c r="F4809" s="5"/>
      <c r="G4809" s="59">
        <v>341</v>
      </c>
      <c r="H4809" s="71" t="str">
        <f t="shared" si="80"/>
        <v xml:space="preserve"> </v>
      </c>
      <c r="I4809" s="12">
        <v>9.0909090909089993</v>
      </c>
      <c r="J4809" s="4">
        <v>68.621700879765001</v>
      </c>
      <c r="K4809" s="4">
        <v>11.730205278592001</v>
      </c>
      <c r="L4809" s="4">
        <v>3.2258064516129998</v>
      </c>
      <c r="M4809" s="13">
        <v>7.3313782991199998</v>
      </c>
    </row>
    <row r="4810" spans="3:13" x14ac:dyDescent="0.2">
      <c r="C4810" s="87"/>
      <c r="D4810" s="84"/>
      <c r="E4810" s="1" t="s">
        <v>35</v>
      </c>
      <c r="F4810" s="2"/>
      <c r="G4810" s="60">
        <v>1149</v>
      </c>
      <c r="H4810" s="72" t="str">
        <f t="shared" si="80"/>
        <v xml:space="preserve"> </v>
      </c>
      <c r="I4810" s="11">
        <v>10.269799825935999</v>
      </c>
      <c r="J4810" s="3">
        <v>69.016536118364002</v>
      </c>
      <c r="K4810" s="3">
        <v>12.184508268059</v>
      </c>
      <c r="L4810" s="3">
        <v>1.653611836379</v>
      </c>
      <c r="M4810" s="8">
        <v>6.8755439512620002</v>
      </c>
    </row>
    <row r="4811" spans="3:13" ht="24" x14ac:dyDescent="0.2">
      <c r="C4811" s="87"/>
      <c r="D4811" s="84"/>
      <c r="E4811" s="1" t="s">
        <v>36</v>
      </c>
      <c r="F4811" s="2"/>
      <c r="G4811" s="60">
        <v>659</v>
      </c>
      <c r="H4811" s="72" t="str">
        <f t="shared" si="80"/>
        <v xml:space="preserve"> </v>
      </c>
      <c r="I4811" s="11">
        <v>10.166919575113999</v>
      </c>
      <c r="J4811" s="3">
        <v>71.775417298937995</v>
      </c>
      <c r="K4811" s="3">
        <v>11.532625189680999</v>
      </c>
      <c r="L4811" s="3">
        <v>1.5174506828530001</v>
      </c>
      <c r="M4811" s="8">
        <v>5.007587253414</v>
      </c>
    </row>
    <row r="4812" spans="3:13" x14ac:dyDescent="0.2">
      <c r="C4812" s="87"/>
      <c r="D4812" s="84"/>
      <c r="E4812" s="1" t="s">
        <v>37</v>
      </c>
      <c r="F4812" s="2"/>
      <c r="G4812" s="60">
        <v>274</v>
      </c>
      <c r="H4812" s="72" t="str">
        <f t="shared" si="80"/>
        <v xml:space="preserve"> </v>
      </c>
      <c r="I4812" s="11">
        <v>10.583941605839</v>
      </c>
      <c r="J4812" s="3">
        <v>57.299270072992996</v>
      </c>
      <c r="K4812" s="3">
        <v>18.613138686130998</v>
      </c>
      <c r="L4812" s="3">
        <v>2.9197080291969999</v>
      </c>
      <c r="M4812" s="8">
        <v>10.583941605839</v>
      </c>
    </row>
    <row r="4813" spans="3:13" x14ac:dyDescent="0.2">
      <c r="C4813" s="87"/>
      <c r="D4813" s="84"/>
      <c r="E4813" s="1" t="s">
        <v>32</v>
      </c>
      <c r="F4813" s="2"/>
      <c r="G4813" s="60">
        <v>12</v>
      </c>
      <c r="H4813" s="72" t="str">
        <f t="shared" si="80"/>
        <v>*</v>
      </c>
      <c r="I4813" s="11">
        <v>8.333333333333</v>
      </c>
      <c r="J4813" s="3">
        <v>75</v>
      </c>
      <c r="K4813" s="3">
        <v>16.666666666666998</v>
      </c>
      <c r="L4813" s="7">
        <v>0</v>
      </c>
      <c r="M4813" s="14">
        <v>0</v>
      </c>
    </row>
    <row r="4814" spans="3:13" x14ac:dyDescent="0.2">
      <c r="C4814" s="88" t="s">
        <v>38</v>
      </c>
      <c r="D4814" s="83" t="s">
        <v>17</v>
      </c>
      <c r="E4814" s="6" t="s">
        <v>39</v>
      </c>
      <c r="F4814" s="5"/>
      <c r="G4814" s="59">
        <v>368</v>
      </c>
      <c r="H4814" s="71" t="str">
        <f t="shared" si="80"/>
        <v xml:space="preserve"> </v>
      </c>
      <c r="I4814" s="12">
        <v>10.869565217390999</v>
      </c>
      <c r="J4814" s="4">
        <v>58.967391304347998</v>
      </c>
      <c r="K4814" s="4">
        <v>16.304347826087</v>
      </c>
      <c r="L4814" s="4">
        <v>3.5326086956520002</v>
      </c>
      <c r="M4814" s="13">
        <v>10.326086956521999</v>
      </c>
    </row>
    <row r="4815" spans="3:13" x14ac:dyDescent="0.2">
      <c r="C4815" s="87"/>
      <c r="D4815" s="84"/>
      <c r="E4815" s="1" t="s">
        <v>40</v>
      </c>
      <c r="F4815" s="2"/>
      <c r="G4815" s="60">
        <v>1591</v>
      </c>
      <c r="H4815" s="72" t="str">
        <f t="shared" si="80"/>
        <v xml:space="preserve"> </v>
      </c>
      <c r="I4815" s="11">
        <v>10.24512884978</v>
      </c>
      <c r="J4815" s="3">
        <v>71.401634192331997</v>
      </c>
      <c r="K4815" s="3">
        <v>11.313639220616</v>
      </c>
      <c r="L4815" s="3">
        <v>1.508485229415</v>
      </c>
      <c r="M4815" s="8">
        <v>5.5311125078570003</v>
      </c>
    </row>
    <row r="4816" spans="3:13" x14ac:dyDescent="0.2">
      <c r="C4816" s="87"/>
      <c r="D4816" s="84"/>
      <c r="E4816" s="1" t="s">
        <v>41</v>
      </c>
      <c r="F4816" s="2"/>
      <c r="G4816" s="60">
        <v>151</v>
      </c>
      <c r="H4816" s="72" t="str">
        <f t="shared" si="80"/>
        <v xml:space="preserve"> </v>
      </c>
      <c r="I4816" s="11">
        <v>7.2847682119210004</v>
      </c>
      <c r="J4816" s="3">
        <v>74.172185430463998</v>
      </c>
      <c r="K4816" s="3">
        <v>14.569536423841001</v>
      </c>
      <c r="L4816" s="3">
        <v>1.324503311258</v>
      </c>
      <c r="M4816" s="8">
        <v>2.6490066225170001</v>
      </c>
    </row>
    <row r="4817" spans="3:13" x14ac:dyDescent="0.2">
      <c r="C4817" s="87"/>
      <c r="D4817" s="84"/>
      <c r="E4817" s="1" t="s">
        <v>42</v>
      </c>
      <c r="F4817" s="2"/>
      <c r="G4817" s="60">
        <v>884</v>
      </c>
      <c r="H4817" s="72" t="str">
        <f t="shared" si="80"/>
        <v xml:space="preserve"> </v>
      </c>
      <c r="I4817" s="11">
        <v>9.3891402714929999</v>
      </c>
      <c r="J4817" s="3">
        <v>72.737556561085995</v>
      </c>
      <c r="K4817" s="3">
        <v>11.425339366516001</v>
      </c>
      <c r="L4817" s="3">
        <v>1.8099547511309999</v>
      </c>
      <c r="M4817" s="8">
        <v>4.6380090497740003</v>
      </c>
    </row>
    <row r="4818" spans="3:13" x14ac:dyDescent="0.2">
      <c r="C4818" s="87"/>
      <c r="D4818" s="84"/>
      <c r="E4818" s="1" t="s">
        <v>43</v>
      </c>
      <c r="F4818" s="2"/>
      <c r="G4818" s="60">
        <v>191</v>
      </c>
      <c r="H4818" s="72" t="str">
        <f t="shared" si="80"/>
        <v xml:space="preserve"> </v>
      </c>
      <c r="I4818" s="11">
        <v>10.994764397906</v>
      </c>
      <c r="J4818" s="3">
        <v>69.109947643978998</v>
      </c>
      <c r="K4818" s="3">
        <v>13.089005235602</v>
      </c>
      <c r="L4818" s="3">
        <v>1.0471204188479999</v>
      </c>
      <c r="M4818" s="8">
        <v>5.7591623036649997</v>
      </c>
    </row>
    <row r="4819" spans="3:13" x14ac:dyDescent="0.2">
      <c r="C4819" s="87"/>
      <c r="D4819" s="84"/>
      <c r="E4819" s="1" t="s">
        <v>44</v>
      </c>
      <c r="F4819" s="2"/>
      <c r="G4819" s="60">
        <v>239</v>
      </c>
      <c r="H4819" s="72" t="str">
        <f t="shared" si="80"/>
        <v xml:space="preserve"> </v>
      </c>
      <c r="I4819" s="11">
        <v>12.552301255230001</v>
      </c>
      <c r="J4819" s="3">
        <v>74.058577405858003</v>
      </c>
      <c r="K4819" s="3">
        <v>7.9497907949790001</v>
      </c>
      <c r="L4819" s="3">
        <v>0.418410041841</v>
      </c>
      <c r="M4819" s="8">
        <v>5.0209205020920002</v>
      </c>
    </row>
    <row r="4820" spans="3:13" x14ac:dyDescent="0.2">
      <c r="C4820" s="87"/>
      <c r="D4820" s="84"/>
      <c r="E4820" s="1" t="s">
        <v>45</v>
      </c>
      <c r="F4820" s="2"/>
      <c r="G4820" s="60">
        <v>58</v>
      </c>
      <c r="H4820" s="72" t="str">
        <f t="shared" si="80"/>
        <v xml:space="preserve"> </v>
      </c>
      <c r="I4820" s="11">
        <v>5.1724137931029999</v>
      </c>
      <c r="J4820" s="3">
        <v>67.241379310344996</v>
      </c>
      <c r="K4820" s="3">
        <v>17.241379310345</v>
      </c>
      <c r="L4820" s="7">
        <v>0</v>
      </c>
      <c r="M4820" s="8">
        <v>10.344827586207</v>
      </c>
    </row>
    <row r="4821" spans="3:13" x14ac:dyDescent="0.2">
      <c r="C4821" s="87"/>
      <c r="D4821" s="84"/>
      <c r="E4821" s="1" t="s">
        <v>46</v>
      </c>
      <c r="F4821" s="2"/>
      <c r="G4821" s="60">
        <v>32</v>
      </c>
      <c r="H4821" s="72" t="str">
        <f t="shared" si="80"/>
        <v>*</v>
      </c>
      <c r="I4821" s="11">
        <v>15.625</v>
      </c>
      <c r="J4821" s="3">
        <v>68.75</v>
      </c>
      <c r="K4821" s="3">
        <v>12.5</v>
      </c>
      <c r="L4821" s="7">
        <v>0</v>
      </c>
      <c r="M4821" s="8">
        <v>3.125</v>
      </c>
    </row>
    <row r="4822" spans="3:13" x14ac:dyDescent="0.2">
      <c r="C4822" s="87"/>
      <c r="D4822" s="84"/>
      <c r="E4822" s="1" t="s">
        <v>32</v>
      </c>
      <c r="F4822" s="2"/>
      <c r="G4822" s="60">
        <v>50</v>
      </c>
      <c r="H4822" s="72" t="str">
        <f t="shared" si="80"/>
        <v xml:space="preserve"> </v>
      </c>
      <c r="I4822" s="11">
        <v>4</v>
      </c>
      <c r="J4822" s="3">
        <v>68</v>
      </c>
      <c r="K4822" s="3">
        <v>10</v>
      </c>
      <c r="L4822" s="3">
        <v>4</v>
      </c>
      <c r="M4822" s="8">
        <v>14</v>
      </c>
    </row>
    <row r="4823" spans="3:13" ht="24" x14ac:dyDescent="0.2">
      <c r="C4823" s="88" t="s">
        <v>47</v>
      </c>
      <c r="D4823" s="83" t="s">
        <v>17</v>
      </c>
      <c r="E4823" s="6" t="s">
        <v>48</v>
      </c>
      <c r="F4823" s="5"/>
      <c r="G4823" s="59">
        <v>93</v>
      </c>
      <c r="H4823" s="71" t="str">
        <f t="shared" si="80"/>
        <v xml:space="preserve"> </v>
      </c>
      <c r="I4823" s="12">
        <v>9.6774193548389995</v>
      </c>
      <c r="J4823" s="4">
        <v>74.193548387096996</v>
      </c>
      <c r="K4823" s="4">
        <v>8.6021505376339995</v>
      </c>
      <c r="L4823" s="4">
        <v>3.2258064516129998</v>
      </c>
      <c r="M4823" s="13">
        <v>4.3010752688169998</v>
      </c>
    </row>
    <row r="4824" spans="3:13" ht="24" x14ac:dyDescent="0.2">
      <c r="C4824" s="87"/>
      <c r="D4824" s="84"/>
      <c r="E4824" s="1" t="s">
        <v>49</v>
      </c>
      <c r="F4824" s="2"/>
      <c r="G4824" s="60">
        <v>143</v>
      </c>
      <c r="H4824" s="72" t="str">
        <f t="shared" si="80"/>
        <v xml:space="preserve"> </v>
      </c>
      <c r="I4824" s="11">
        <v>11.888111888112</v>
      </c>
      <c r="J4824" s="3">
        <v>67.832167832167997</v>
      </c>
      <c r="K4824" s="3">
        <v>13.986013986013999</v>
      </c>
      <c r="L4824" s="3">
        <v>4.1958041958040004</v>
      </c>
      <c r="M4824" s="8">
        <v>2.0979020979020002</v>
      </c>
    </row>
    <row r="4825" spans="3:13" x14ac:dyDescent="0.2">
      <c r="C4825" s="87"/>
      <c r="D4825" s="84"/>
      <c r="E4825" s="1" t="s">
        <v>50</v>
      </c>
      <c r="F4825" s="2"/>
      <c r="G4825" s="60">
        <v>148</v>
      </c>
      <c r="H4825" s="72" t="str">
        <f t="shared" si="80"/>
        <v xml:space="preserve"> </v>
      </c>
      <c r="I4825" s="11">
        <v>12.162162162162</v>
      </c>
      <c r="J4825" s="3">
        <v>69.594594594594994</v>
      </c>
      <c r="K4825" s="3">
        <v>13.513513513514001</v>
      </c>
      <c r="L4825" s="3">
        <v>0.67567567567599995</v>
      </c>
      <c r="M4825" s="8">
        <v>4.0540540540540002</v>
      </c>
    </row>
    <row r="4826" spans="3:13" x14ac:dyDescent="0.2">
      <c r="C4826" s="87"/>
      <c r="D4826" s="84"/>
      <c r="E4826" s="1" t="s">
        <v>51</v>
      </c>
      <c r="F4826" s="2"/>
      <c r="G4826" s="60">
        <v>198</v>
      </c>
      <c r="H4826" s="72" t="str">
        <f t="shared" si="80"/>
        <v xml:space="preserve"> </v>
      </c>
      <c r="I4826" s="11">
        <v>12.121212121212</v>
      </c>
      <c r="J4826" s="3">
        <v>71.212121212121005</v>
      </c>
      <c r="K4826" s="3">
        <v>12.626262626262999</v>
      </c>
      <c r="L4826" s="3">
        <v>1.5151515151520001</v>
      </c>
      <c r="M4826" s="8">
        <v>2.5252525252529998</v>
      </c>
    </row>
    <row r="4827" spans="3:13" ht="24" x14ac:dyDescent="0.2">
      <c r="C4827" s="87"/>
      <c r="D4827" s="84"/>
      <c r="E4827" s="1" t="s">
        <v>52</v>
      </c>
      <c r="F4827" s="2"/>
      <c r="G4827" s="60">
        <v>318</v>
      </c>
      <c r="H4827" s="72" t="str">
        <f t="shared" si="80"/>
        <v xml:space="preserve"> </v>
      </c>
      <c r="I4827" s="11">
        <v>8.8050314465409993</v>
      </c>
      <c r="J4827" s="3">
        <v>72.327044025156994</v>
      </c>
      <c r="K4827" s="3">
        <v>14.779874213836001</v>
      </c>
      <c r="L4827" s="3">
        <v>1.5723270440249999</v>
      </c>
      <c r="M4827" s="8">
        <v>2.5157232704400001</v>
      </c>
    </row>
    <row r="4828" spans="3:13" ht="24" x14ac:dyDescent="0.2">
      <c r="C4828" s="87"/>
      <c r="D4828" s="84"/>
      <c r="E4828" s="1" t="s">
        <v>53</v>
      </c>
      <c r="F4828" s="2"/>
      <c r="G4828" s="60">
        <v>900</v>
      </c>
      <c r="H4828" s="72" t="str">
        <f t="shared" si="80"/>
        <v xml:space="preserve"> </v>
      </c>
      <c r="I4828" s="11">
        <v>10.666666666667</v>
      </c>
      <c r="J4828" s="3">
        <v>71.111111111111001</v>
      </c>
      <c r="K4828" s="3">
        <v>13.333333333333</v>
      </c>
      <c r="L4828" s="3">
        <v>2</v>
      </c>
      <c r="M4828" s="8">
        <v>2.8888888888889999</v>
      </c>
    </row>
    <row r="4829" spans="3:13" ht="24" x14ac:dyDescent="0.2">
      <c r="C4829" s="87"/>
      <c r="D4829" s="84"/>
      <c r="E4829" s="1" t="s">
        <v>54</v>
      </c>
      <c r="F4829" s="2"/>
      <c r="G4829" s="60">
        <v>1493</v>
      </c>
      <c r="H4829" s="72" t="str">
        <f t="shared" si="80"/>
        <v xml:space="preserve"> </v>
      </c>
      <c r="I4829" s="11">
        <v>9.645010046885</v>
      </c>
      <c r="J4829" s="3">
        <v>67.247153382451003</v>
      </c>
      <c r="K4829" s="3">
        <v>12.324179504353999</v>
      </c>
      <c r="L4829" s="3">
        <v>1.8754186202280001</v>
      </c>
      <c r="M4829" s="8">
        <v>8.9082384460820006</v>
      </c>
    </row>
    <row r="4830" spans="3:13" x14ac:dyDescent="0.2">
      <c r="C4830" s="87"/>
      <c r="D4830" s="84"/>
      <c r="E4830" s="1" t="s">
        <v>32</v>
      </c>
      <c r="F4830" s="2"/>
      <c r="G4830" s="60">
        <v>42</v>
      </c>
      <c r="H4830" s="72" t="str">
        <f t="shared" si="80"/>
        <v>*</v>
      </c>
      <c r="I4830" s="11">
        <v>14.285714285714</v>
      </c>
      <c r="J4830" s="3">
        <v>52.380952380952003</v>
      </c>
      <c r="K4830" s="3">
        <v>11.904761904761999</v>
      </c>
      <c r="L4830" s="3">
        <v>4.7619047619049999</v>
      </c>
      <c r="M4830" s="8">
        <v>16.666666666666998</v>
      </c>
    </row>
    <row r="4831" spans="3:13" ht="24" x14ac:dyDescent="0.2">
      <c r="C4831" s="88" t="s">
        <v>55</v>
      </c>
      <c r="D4831" s="83" t="s">
        <v>17</v>
      </c>
      <c r="E4831" s="6" t="s">
        <v>48</v>
      </c>
      <c r="F4831" s="5"/>
      <c r="G4831" s="59">
        <v>118</v>
      </c>
      <c r="H4831" s="71" t="str">
        <f t="shared" si="80"/>
        <v xml:space="preserve"> </v>
      </c>
      <c r="I4831" s="12">
        <v>10.169491525424</v>
      </c>
      <c r="J4831" s="4">
        <v>67.796610169491998</v>
      </c>
      <c r="K4831" s="4">
        <v>10.169491525424</v>
      </c>
      <c r="L4831" s="4">
        <v>1.6949152542370001</v>
      </c>
      <c r="M4831" s="13">
        <v>10.169491525424</v>
      </c>
    </row>
    <row r="4832" spans="3:13" ht="24" x14ac:dyDescent="0.2">
      <c r="C4832" s="87"/>
      <c r="D4832" s="84"/>
      <c r="E4832" s="1" t="s">
        <v>49</v>
      </c>
      <c r="F4832" s="2"/>
      <c r="G4832" s="60">
        <v>262</v>
      </c>
      <c r="H4832" s="72" t="str">
        <f t="shared" si="80"/>
        <v xml:space="preserve"> </v>
      </c>
      <c r="I4832" s="11">
        <v>8.7786259541980005</v>
      </c>
      <c r="J4832" s="3">
        <v>67.938931297709999</v>
      </c>
      <c r="K4832" s="3">
        <v>14.885496183206</v>
      </c>
      <c r="L4832" s="3">
        <v>1.9083969465649999</v>
      </c>
      <c r="M4832" s="8">
        <v>6.4885496183209996</v>
      </c>
    </row>
    <row r="4833" spans="3:13" x14ac:dyDescent="0.2">
      <c r="C4833" s="87"/>
      <c r="D4833" s="84"/>
      <c r="E4833" s="1" t="s">
        <v>50</v>
      </c>
      <c r="F4833" s="2"/>
      <c r="G4833" s="60">
        <v>486</v>
      </c>
      <c r="H4833" s="72" t="str">
        <f t="shared" si="80"/>
        <v xml:space="preserve"> </v>
      </c>
      <c r="I4833" s="11">
        <v>11.728395061728</v>
      </c>
      <c r="J4833" s="3">
        <v>69.341563786007995</v>
      </c>
      <c r="K4833" s="3">
        <v>10.905349794238999</v>
      </c>
      <c r="L4833" s="3">
        <v>1.851851851852</v>
      </c>
      <c r="M4833" s="8">
        <v>6.1728395061730001</v>
      </c>
    </row>
    <row r="4834" spans="3:13" x14ac:dyDescent="0.2">
      <c r="C4834" s="87"/>
      <c r="D4834" s="84"/>
      <c r="E4834" s="1" t="s">
        <v>51</v>
      </c>
      <c r="F4834" s="2"/>
      <c r="G4834" s="60">
        <v>888</v>
      </c>
      <c r="H4834" s="72" t="str">
        <f t="shared" ref="H4834:H4881" si="81">IF(G4834&lt;49,"*"," ")</f>
        <v xml:space="preserve"> </v>
      </c>
      <c r="I4834" s="11">
        <v>9.6846846846849992</v>
      </c>
      <c r="J4834" s="3">
        <v>69.932432432431995</v>
      </c>
      <c r="K4834" s="3">
        <v>13.626126126126</v>
      </c>
      <c r="L4834" s="3">
        <v>1.6891891891890001</v>
      </c>
      <c r="M4834" s="8">
        <v>5.0675675675680001</v>
      </c>
    </row>
    <row r="4835" spans="3:13" ht="24" x14ac:dyDescent="0.2">
      <c r="C4835" s="87"/>
      <c r="D4835" s="84"/>
      <c r="E4835" s="1" t="s">
        <v>52</v>
      </c>
      <c r="F4835" s="2"/>
      <c r="G4835" s="60">
        <v>323</v>
      </c>
      <c r="H4835" s="72" t="str">
        <f t="shared" si="81"/>
        <v xml:space="preserve"> </v>
      </c>
      <c r="I4835" s="11">
        <v>11.455108359133</v>
      </c>
      <c r="J4835" s="3">
        <v>69.349845201237997</v>
      </c>
      <c r="K4835" s="3">
        <v>12.693498452011999</v>
      </c>
      <c r="L4835" s="3">
        <v>1.8575851393189999</v>
      </c>
      <c r="M4835" s="8">
        <v>4.6439628482969999</v>
      </c>
    </row>
    <row r="4836" spans="3:13" x14ac:dyDescent="0.2">
      <c r="C4836" s="87"/>
      <c r="D4836" s="84"/>
      <c r="E4836" s="1" t="s">
        <v>56</v>
      </c>
      <c r="F4836" s="2"/>
      <c r="G4836" s="60">
        <v>275</v>
      </c>
      <c r="H4836" s="72" t="str">
        <f t="shared" si="81"/>
        <v xml:space="preserve"> </v>
      </c>
      <c r="I4836" s="11">
        <v>9.8181818181819995</v>
      </c>
      <c r="J4836" s="3">
        <v>66.545454545455001</v>
      </c>
      <c r="K4836" s="3">
        <v>11.636363636364001</v>
      </c>
      <c r="L4836" s="3">
        <v>2.181818181818</v>
      </c>
      <c r="M4836" s="8">
        <v>9.8181818181819995</v>
      </c>
    </row>
    <row r="4837" spans="3:13" x14ac:dyDescent="0.2">
      <c r="C4837" s="87"/>
      <c r="D4837" s="84"/>
      <c r="E4837" s="1" t="s">
        <v>57</v>
      </c>
      <c r="F4837" s="2"/>
      <c r="G4837" s="60">
        <v>32</v>
      </c>
      <c r="H4837" s="72" t="str">
        <f t="shared" si="81"/>
        <v>*</v>
      </c>
      <c r="I4837" s="11">
        <v>3.125</v>
      </c>
      <c r="J4837" s="3">
        <v>56.25</v>
      </c>
      <c r="K4837" s="3">
        <v>15.625</v>
      </c>
      <c r="L4837" s="3">
        <v>6.25</v>
      </c>
      <c r="M4837" s="8">
        <v>18.75</v>
      </c>
    </row>
    <row r="4838" spans="3:13" x14ac:dyDescent="0.2">
      <c r="C4838" s="87"/>
      <c r="D4838" s="84"/>
      <c r="E4838" s="1" t="s">
        <v>32</v>
      </c>
      <c r="F4838" s="2"/>
      <c r="G4838" s="60">
        <v>51</v>
      </c>
      <c r="H4838" s="72" t="str">
        <f t="shared" si="81"/>
        <v xml:space="preserve"> </v>
      </c>
      <c r="I4838" s="11">
        <v>5.8823529411760003</v>
      </c>
      <c r="J4838" s="3">
        <v>49.019607843137003</v>
      </c>
      <c r="K4838" s="3">
        <v>11.764705882353001</v>
      </c>
      <c r="L4838" s="3">
        <v>5.8823529411760003</v>
      </c>
      <c r="M4838" s="8">
        <v>27.450980392157</v>
      </c>
    </row>
    <row r="4839" spans="3:13" x14ac:dyDescent="0.2">
      <c r="C4839" s="88" t="s">
        <v>58</v>
      </c>
      <c r="D4839" s="83" t="s">
        <v>17</v>
      </c>
      <c r="E4839" s="6" t="s">
        <v>59</v>
      </c>
      <c r="F4839" s="5"/>
      <c r="G4839" s="59">
        <v>1814</v>
      </c>
      <c r="H4839" s="71" t="str">
        <f t="shared" si="81"/>
        <v xml:space="preserve"> </v>
      </c>
      <c r="I4839" s="12">
        <v>10.418963616318001</v>
      </c>
      <c r="J4839" s="4">
        <v>70.121278941566004</v>
      </c>
      <c r="K4839" s="4">
        <v>11.411245865491001</v>
      </c>
      <c r="L4839" s="4">
        <v>1.8743109151049999</v>
      </c>
      <c r="M4839" s="13">
        <v>6.1742006615209997</v>
      </c>
    </row>
    <row r="4840" spans="3:13" ht="24" x14ac:dyDescent="0.2">
      <c r="C4840" s="87"/>
      <c r="D4840" s="84"/>
      <c r="E4840" s="1" t="s">
        <v>60</v>
      </c>
      <c r="F4840" s="2"/>
      <c r="G4840" s="60">
        <v>307</v>
      </c>
      <c r="H4840" s="72" t="str">
        <f t="shared" si="81"/>
        <v xml:space="preserve"> </v>
      </c>
      <c r="I4840" s="11">
        <v>10.097719869706999</v>
      </c>
      <c r="J4840" s="3">
        <v>67.426710097720004</v>
      </c>
      <c r="K4840" s="3">
        <v>14.657980456025999</v>
      </c>
      <c r="L4840" s="3">
        <v>1.6286644951139999</v>
      </c>
      <c r="M4840" s="8">
        <v>6.1889250814330001</v>
      </c>
    </row>
    <row r="4841" spans="3:13" x14ac:dyDescent="0.2">
      <c r="C4841" s="87"/>
      <c r="D4841" s="84"/>
      <c r="E4841" s="1" t="s">
        <v>61</v>
      </c>
      <c r="F4841" s="2"/>
      <c r="G4841" s="60">
        <v>49</v>
      </c>
      <c r="H4841" s="72" t="s">
        <v>678</v>
      </c>
      <c r="I4841" s="11">
        <v>12.244897959184</v>
      </c>
      <c r="J4841" s="3">
        <v>55.102040816326998</v>
      </c>
      <c r="K4841" s="3">
        <v>18.367346938775999</v>
      </c>
      <c r="L4841" s="3">
        <v>2.040816326531</v>
      </c>
      <c r="M4841" s="8">
        <v>12.244897959184</v>
      </c>
    </row>
    <row r="4842" spans="3:13" ht="36" x14ac:dyDescent="0.2">
      <c r="C4842" s="87"/>
      <c r="D4842" s="84"/>
      <c r="E4842" s="1" t="s">
        <v>62</v>
      </c>
      <c r="F4842" s="2"/>
      <c r="G4842" s="60">
        <v>211</v>
      </c>
      <c r="H4842" s="72" t="str">
        <f t="shared" si="81"/>
        <v xml:space="preserve"> </v>
      </c>
      <c r="I4842" s="11">
        <v>7.5829383886260002</v>
      </c>
      <c r="J4842" s="3">
        <v>62.085308056872002</v>
      </c>
      <c r="K4842" s="3">
        <v>17.061611374407999</v>
      </c>
      <c r="L4842" s="3">
        <v>2.3696682464449998</v>
      </c>
      <c r="M4842" s="8">
        <v>10.900473933649</v>
      </c>
    </row>
    <row r="4843" spans="3:13" ht="24" x14ac:dyDescent="0.2">
      <c r="C4843" s="87"/>
      <c r="D4843" s="84"/>
      <c r="E4843" s="1" t="s">
        <v>63</v>
      </c>
      <c r="F4843" s="2"/>
      <c r="G4843" s="60">
        <v>8</v>
      </c>
      <c r="H4843" s="72" t="str">
        <f t="shared" si="81"/>
        <v>*</v>
      </c>
      <c r="I4843" s="21">
        <v>0</v>
      </c>
      <c r="J4843" s="3">
        <v>50</v>
      </c>
      <c r="K4843" s="3">
        <v>50</v>
      </c>
      <c r="L4843" s="7">
        <v>0</v>
      </c>
      <c r="M4843" s="14">
        <v>0</v>
      </c>
    </row>
    <row r="4844" spans="3:13" x14ac:dyDescent="0.2">
      <c r="C4844" s="87"/>
      <c r="D4844" s="84"/>
      <c r="E4844" s="1" t="s">
        <v>64</v>
      </c>
      <c r="F4844" s="2"/>
      <c r="G4844" s="60">
        <v>24</v>
      </c>
      <c r="H4844" s="72" t="str">
        <f t="shared" si="81"/>
        <v>*</v>
      </c>
      <c r="I4844" s="11">
        <v>16.666666666666998</v>
      </c>
      <c r="J4844" s="3">
        <v>54.166666666666998</v>
      </c>
      <c r="K4844" s="3">
        <v>4.166666666667</v>
      </c>
      <c r="L4844" s="3">
        <v>12.5</v>
      </c>
      <c r="M4844" s="8">
        <v>12.5</v>
      </c>
    </row>
    <row r="4845" spans="3:13" x14ac:dyDescent="0.2">
      <c r="C4845" s="87"/>
      <c r="D4845" s="84"/>
      <c r="E4845" s="1" t="s">
        <v>46</v>
      </c>
      <c r="F4845" s="2"/>
      <c r="G4845" s="60">
        <v>17</v>
      </c>
      <c r="H4845" s="72" t="str">
        <f t="shared" si="81"/>
        <v>*</v>
      </c>
      <c r="I4845" s="21">
        <v>0</v>
      </c>
      <c r="J4845" s="3">
        <v>58.823529411765001</v>
      </c>
      <c r="K4845" s="3">
        <v>35.294117647058997</v>
      </c>
      <c r="L4845" s="7">
        <v>0</v>
      </c>
      <c r="M4845" s="8">
        <v>5.8823529411760003</v>
      </c>
    </row>
    <row r="4846" spans="3:13" x14ac:dyDescent="0.2">
      <c r="C4846" s="87"/>
      <c r="D4846" s="84"/>
      <c r="E4846" s="1" t="s">
        <v>32</v>
      </c>
      <c r="F4846" s="2"/>
      <c r="G4846" s="60">
        <v>5</v>
      </c>
      <c r="H4846" s="72" t="str">
        <f t="shared" si="81"/>
        <v>*</v>
      </c>
      <c r="I4846" s="21">
        <v>0</v>
      </c>
      <c r="J4846" s="3">
        <v>40</v>
      </c>
      <c r="K4846" s="3">
        <v>20</v>
      </c>
      <c r="L4846" s="7">
        <v>0</v>
      </c>
      <c r="M4846" s="8">
        <v>40</v>
      </c>
    </row>
    <row r="4847" spans="3:13" x14ac:dyDescent="0.2">
      <c r="C4847" s="87"/>
      <c r="D4847" s="84"/>
      <c r="E4847" s="1" t="s">
        <v>65</v>
      </c>
      <c r="F4847" s="2"/>
      <c r="G4847" s="60">
        <v>2121</v>
      </c>
      <c r="H4847" s="72" t="str">
        <f t="shared" si="81"/>
        <v xml:space="preserve"> </v>
      </c>
      <c r="I4847" s="11">
        <v>10.372465818009999</v>
      </c>
      <c r="J4847" s="3">
        <v>69.73125884017</v>
      </c>
      <c r="K4847" s="3">
        <v>11.881188118812</v>
      </c>
      <c r="L4847" s="3">
        <v>1.8387553041019999</v>
      </c>
      <c r="M4847" s="8">
        <v>6.1763319189060004</v>
      </c>
    </row>
    <row r="4848" spans="3:13" x14ac:dyDescent="0.2">
      <c r="C4848" s="87"/>
      <c r="D4848" s="84"/>
      <c r="E4848" s="1" t="s">
        <v>66</v>
      </c>
      <c r="F4848" s="2"/>
      <c r="G4848" s="60">
        <v>260</v>
      </c>
      <c r="H4848" s="72" t="str">
        <f t="shared" si="81"/>
        <v xml:space="preserve"> </v>
      </c>
      <c r="I4848" s="11">
        <v>8.4615384615379998</v>
      </c>
      <c r="J4848" s="3">
        <v>60.769230769231001</v>
      </c>
      <c r="K4848" s="3">
        <v>17.307692307692001</v>
      </c>
      <c r="L4848" s="3">
        <v>2.3076923076920002</v>
      </c>
      <c r="M4848" s="8">
        <v>11.153846153846001</v>
      </c>
    </row>
    <row r="4849" spans="3:13" ht="24" x14ac:dyDescent="0.2">
      <c r="C4849" s="88" t="s">
        <v>67</v>
      </c>
      <c r="D4849" s="83" t="s">
        <v>17</v>
      </c>
      <c r="E4849" s="6" t="s">
        <v>68</v>
      </c>
      <c r="F4849" s="5"/>
      <c r="G4849" s="59">
        <v>303</v>
      </c>
      <c r="H4849" s="71" t="str">
        <f t="shared" si="81"/>
        <v xml:space="preserve"> </v>
      </c>
      <c r="I4849" s="12">
        <v>21.452145214521</v>
      </c>
      <c r="J4849" s="4">
        <v>67.986798679868002</v>
      </c>
      <c r="K4849" s="4">
        <v>4.6204620462049997</v>
      </c>
      <c r="L4849" s="20">
        <v>0</v>
      </c>
      <c r="M4849" s="13">
        <v>5.940594059406</v>
      </c>
    </row>
    <row r="4850" spans="3:13" ht="36" x14ac:dyDescent="0.2">
      <c r="C4850" s="87"/>
      <c r="D4850" s="84"/>
      <c r="E4850" s="1" t="s">
        <v>69</v>
      </c>
      <c r="F4850" s="2"/>
      <c r="G4850" s="60">
        <v>1347</v>
      </c>
      <c r="H4850" s="72" t="str">
        <f t="shared" si="81"/>
        <v xml:space="preserve"> </v>
      </c>
      <c r="I4850" s="11">
        <v>10.764662212324</v>
      </c>
      <c r="J4850" s="3">
        <v>72.086117297699005</v>
      </c>
      <c r="K4850" s="3">
        <v>10.467706013362999</v>
      </c>
      <c r="L4850" s="3">
        <v>0.96510764662199999</v>
      </c>
      <c r="M4850" s="8">
        <v>5.7164068299929998</v>
      </c>
    </row>
    <row r="4851" spans="3:13" ht="24" x14ac:dyDescent="0.2">
      <c r="C4851" s="87"/>
      <c r="D4851" s="84"/>
      <c r="E4851" s="1" t="s">
        <v>70</v>
      </c>
      <c r="F4851" s="2"/>
      <c r="G4851" s="60">
        <v>596</v>
      </c>
      <c r="H4851" s="72" t="str">
        <f t="shared" si="81"/>
        <v xml:space="preserve"> </v>
      </c>
      <c r="I4851" s="11">
        <v>4.8657718120810003</v>
      </c>
      <c r="J4851" s="3">
        <v>66.107382550335998</v>
      </c>
      <c r="K4851" s="3">
        <v>18.791946308724999</v>
      </c>
      <c r="L4851" s="3">
        <v>2.852348993289</v>
      </c>
      <c r="M4851" s="8">
        <v>7.3825503355700004</v>
      </c>
    </row>
    <row r="4852" spans="3:13" ht="24" x14ac:dyDescent="0.2">
      <c r="C4852" s="87"/>
      <c r="D4852" s="84"/>
      <c r="E4852" s="1" t="s">
        <v>71</v>
      </c>
      <c r="F4852" s="2"/>
      <c r="G4852" s="60">
        <v>181</v>
      </c>
      <c r="H4852" s="72" t="str">
        <f t="shared" si="81"/>
        <v xml:space="preserve"> </v>
      </c>
      <c r="I4852" s="11">
        <v>3.867403314917</v>
      </c>
      <c r="J4852" s="3">
        <v>50.828729281767998</v>
      </c>
      <c r="K4852" s="3">
        <v>22.651933701657001</v>
      </c>
      <c r="L4852" s="3">
        <v>9.9447513812149992</v>
      </c>
      <c r="M4852" s="8">
        <v>12.707182320442</v>
      </c>
    </row>
    <row r="4853" spans="3:13" x14ac:dyDescent="0.2">
      <c r="C4853" s="87"/>
      <c r="D4853" s="84"/>
      <c r="E4853" s="1" t="s">
        <v>32</v>
      </c>
      <c r="F4853" s="2"/>
      <c r="G4853" s="60">
        <v>8</v>
      </c>
      <c r="H4853" s="72" t="str">
        <f t="shared" si="81"/>
        <v>*</v>
      </c>
      <c r="I4853" s="21">
        <v>0</v>
      </c>
      <c r="J4853" s="3">
        <v>37.5</v>
      </c>
      <c r="K4853" s="3">
        <v>12.5</v>
      </c>
      <c r="L4853" s="7">
        <v>0</v>
      </c>
      <c r="M4853" s="8">
        <v>50</v>
      </c>
    </row>
    <row r="4854" spans="3:13" ht="24" x14ac:dyDescent="0.2">
      <c r="C4854" s="88" t="s">
        <v>72</v>
      </c>
      <c r="D4854" s="83" t="s">
        <v>17</v>
      </c>
      <c r="E4854" s="6" t="s">
        <v>73</v>
      </c>
      <c r="F4854" s="5"/>
      <c r="G4854" s="59">
        <v>52</v>
      </c>
      <c r="H4854" s="71" t="str">
        <f t="shared" si="81"/>
        <v xml:space="preserve"> </v>
      </c>
      <c r="I4854" s="12">
        <v>5.7692307692310001</v>
      </c>
      <c r="J4854" s="4">
        <v>53.846153846154003</v>
      </c>
      <c r="K4854" s="4">
        <v>19.230769230768999</v>
      </c>
      <c r="L4854" s="4">
        <v>1.923076923077</v>
      </c>
      <c r="M4854" s="13">
        <v>19.230769230768999</v>
      </c>
    </row>
    <row r="4855" spans="3:13" ht="36" x14ac:dyDescent="0.2">
      <c r="C4855" s="87"/>
      <c r="D4855" s="84"/>
      <c r="E4855" s="1" t="s">
        <v>74</v>
      </c>
      <c r="F4855" s="2"/>
      <c r="G4855" s="60">
        <v>186</v>
      </c>
      <c r="H4855" s="72" t="str">
        <f t="shared" si="81"/>
        <v xml:space="preserve"> </v>
      </c>
      <c r="I4855" s="11">
        <v>6.4516129032259997</v>
      </c>
      <c r="J4855" s="3">
        <v>59.139784946237</v>
      </c>
      <c r="K4855" s="3">
        <v>17.204301075269001</v>
      </c>
      <c r="L4855" s="3">
        <v>3.7634408602149998</v>
      </c>
      <c r="M4855" s="8">
        <v>13.440860215054</v>
      </c>
    </row>
    <row r="4856" spans="3:13" ht="36" x14ac:dyDescent="0.2">
      <c r="C4856" s="87"/>
      <c r="D4856" s="84"/>
      <c r="E4856" s="1" t="s">
        <v>75</v>
      </c>
      <c r="F4856" s="2"/>
      <c r="G4856" s="60">
        <v>336</v>
      </c>
      <c r="H4856" s="72" t="str">
        <f t="shared" si="81"/>
        <v xml:space="preserve"> </v>
      </c>
      <c r="I4856" s="11">
        <v>6.8452380952379999</v>
      </c>
      <c r="J4856" s="3">
        <v>68.75</v>
      </c>
      <c r="K4856" s="3">
        <v>12.5</v>
      </c>
      <c r="L4856" s="3">
        <v>2.9761904761900002</v>
      </c>
      <c r="M4856" s="8">
        <v>8.9285714285710007</v>
      </c>
    </row>
    <row r="4857" spans="3:13" ht="36" x14ac:dyDescent="0.2">
      <c r="C4857" s="87"/>
      <c r="D4857" s="84"/>
      <c r="E4857" s="1" t="s">
        <v>76</v>
      </c>
      <c r="F4857" s="2"/>
      <c r="G4857" s="60">
        <v>411</v>
      </c>
      <c r="H4857" s="72" t="str">
        <f t="shared" si="81"/>
        <v xml:space="preserve"> </v>
      </c>
      <c r="I4857" s="11">
        <v>9.4890510948909998</v>
      </c>
      <c r="J4857" s="3">
        <v>67.396593673965995</v>
      </c>
      <c r="K4857" s="3">
        <v>13.625304136253</v>
      </c>
      <c r="L4857" s="3">
        <v>1.703163017032</v>
      </c>
      <c r="M4857" s="8">
        <v>7.7858880778590001</v>
      </c>
    </row>
    <row r="4858" spans="3:13" ht="36" x14ac:dyDescent="0.2">
      <c r="C4858" s="87"/>
      <c r="D4858" s="84"/>
      <c r="E4858" s="1" t="s">
        <v>77</v>
      </c>
      <c r="F4858" s="2"/>
      <c r="G4858" s="60">
        <v>425</v>
      </c>
      <c r="H4858" s="72" t="str">
        <f t="shared" si="81"/>
        <v xml:space="preserve"> </v>
      </c>
      <c r="I4858" s="11">
        <v>11.294117647059</v>
      </c>
      <c r="J4858" s="3">
        <v>68.941176470588005</v>
      </c>
      <c r="K4858" s="3">
        <v>13.176470588235</v>
      </c>
      <c r="L4858" s="3">
        <v>1.411764705882</v>
      </c>
      <c r="M4858" s="8">
        <v>5.1764705882350004</v>
      </c>
    </row>
    <row r="4859" spans="3:13" ht="36" x14ac:dyDescent="0.2">
      <c r="C4859" s="87"/>
      <c r="D4859" s="84"/>
      <c r="E4859" s="1" t="s">
        <v>78</v>
      </c>
      <c r="F4859" s="2"/>
      <c r="G4859" s="60">
        <v>328</v>
      </c>
      <c r="H4859" s="72" t="str">
        <f t="shared" si="81"/>
        <v xml:space="preserve"> </v>
      </c>
      <c r="I4859" s="11">
        <v>7.6219512195119998</v>
      </c>
      <c r="J4859" s="3">
        <v>72.865853658537006</v>
      </c>
      <c r="K4859" s="3">
        <v>13.414634146340999</v>
      </c>
      <c r="L4859" s="3">
        <v>2.4390243902440001</v>
      </c>
      <c r="M4859" s="8">
        <v>3.6585365853659999</v>
      </c>
    </row>
    <row r="4860" spans="3:13" ht="36" x14ac:dyDescent="0.2">
      <c r="C4860" s="87"/>
      <c r="D4860" s="84"/>
      <c r="E4860" s="1" t="s">
        <v>79</v>
      </c>
      <c r="F4860" s="2"/>
      <c r="G4860" s="60">
        <v>294</v>
      </c>
      <c r="H4860" s="72" t="str">
        <f t="shared" si="81"/>
        <v xml:space="preserve"> </v>
      </c>
      <c r="I4860" s="11">
        <v>13.265306122448999</v>
      </c>
      <c r="J4860" s="3">
        <v>76.190476190476005</v>
      </c>
      <c r="K4860" s="3">
        <v>7.4829931972789998</v>
      </c>
      <c r="L4860" s="3">
        <v>1.0204081632649999</v>
      </c>
      <c r="M4860" s="8">
        <v>2.040816326531</v>
      </c>
    </row>
    <row r="4861" spans="3:13" ht="36" x14ac:dyDescent="0.2">
      <c r="C4861" s="87"/>
      <c r="D4861" s="84"/>
      <c r="E4861" s="1" t="s">
        <v>80</v>
      </c>
      <c r="F4861" s="2"/>
      <c r="G4861" s="60">
        <v>194</v>
      </c>
      <c r="H4861" s="72" t="str">
        <f t="shared" si="81"/>
        <v xml:space="preserve"> </v>
      </c>
      <c r="I4861" s="11">
        <v>14.948453608247</v>
      </c>
      <c r="J4861" s="3">
        <v>72.164948453608005</v>
      </c>
      <c r="K4861" s="3">
        <v>8.7628865979379995</v>
      </c>
      <c r="L4861" s="3">
        <v>0.51546391752599996</v>
      </c>
      <c r="M4861" s="8">
        <v>3.6082474226799999</v>
      </c>
    </row>
    <row r="4862" spans="3:13" ht="36" x14ac:dyDescent="0.2">
      <c r="C4862" s="87"/>
      <c r="D4862" s="84"/>
      <c r="E4862" s="1" t="s">
        <v>81</v>
      </c>
      <c r="F4862" s="2"/>
      <c r="G4862" s="60">
        <v>50</v>
      </c>
      <c r="H4862" s="72" t="str">
        <f t="shared" si="81"/>
        <v xml:space="preserve"> </v>
      </c>
      <c r="I4862" s="11">
        <v>8</v>
      </c>
      <c r="J4862" s="3">
        <v>76</v>
      </c>
      <c r="K4862" s="3">
        <v>10</v>
      </c>
      <c r="L4862" s="7">
        <v>0</v>
      </c>
      <c r="M4862" s="8">
        <v>6</v>
      </c>
    </row>
    <row r="4863" spans="3:13" ht="24" x14ac:dyDescent="0.2">
      <c r="C4863" s="87"/>
      <c r="D4863" s="84"/>
      <c r="E4863" s="1" t="s">
        <v>82</v>
      </c>
      <c r="F4863" s="2"/>
      <c r="G4863" s="60">
        <v>48</v>
      </c>
      <c r="H4863" s="72" t="str">
        <f t="shared" si="81"/>
        <v>*</v>
      </c>
      <c r="I4863" s="11">
        <v>22.916666666666998</v>
      </c>
      <c r="J4863" s="3">
        <v>62.5</v>
      </c>
      <c r="K4863" s="3">
        <v>6.25</v>
      </c>
      <c r="L4863" s="7">
        <v>0</v>
      </c>
      <c r="M4863" s="8">
        <v>8.333333333333</v>
      </c>
    </row>
    <row r="4864" spans="3:13" x14ac:dyDescent="0.2">
      <c r="C4864" s="87"/>
      <c r="D4864" s="84"/>
      <c r="E4864" s="1" t="s">
        <v>83</v>
      </c>
      <c r="F4864" s="2"/>
      <c r="G4864" s="60">
        <v>46</v>
      </c>
      <c r="H4864" s="72" t="str">
        <f t="shared" si="81"/>
        <v>*</v>
      </c>
      <c r="I4864" s="11">
        <v>10.869565217390999</v>
      </c>
      <c r="J4864" s="3">
        <v>50</v>
      </c>
      <c r="K4864" s="3">
        <v>26.086956521739001</v>
      </c>
      <c r="L4864" s="3">
        <v>4.3478260869570002</v>
      </c>
      <c r="M4864" s="8">
        <v>8.6956521739130004</v>
      </c>
    </row>
    <row r="4865" spans="3:13" x14ac:dyDescent="0.2">
      <c r="C4865" s="87"/>
      <c r="D4865" s="84"/>
      <c r="E4865" s="1" t="s">
        <v>32</v>
      </c>
      <c r="F4865" s="2"/>
      <c r="G4865" s="60">
        <v>65</v>
      </c>
      <c r="H4865" s="72" t="str">
        <f t="shared" si="81"/>
        <v xml:space="preserve"> </v>
      </c>
      <c r="I4865" s="11">
        <v>12.307692307691999</v>
      </c>
      <c r="J4865" s="3">
        <v>50.769230769231001</v>
      </c>
      <c r="K4865" s="3">
        <v>15.384615384615</v>
      </c>
      <c r="L4865" s="3">
        <v>4.6153846153850004</v>
      </c>
      <c r="M4865" s="8">
        <v>16.923076923077002</v>
      </c>
    </row>
    <row r="4866" spans="3:13" x14ac:dyDescent="0.2">
      <c r="C4866" s="88" t="s">
        <v>84</v>
      </c>
      <c r="D4866" s="83" t="s">
        <v>17</v>
      </c>
      <c r="E4866" s="6" t="s">
        <v>85</v>
      </c>
      <c r="F4866" s="5"/>
      <c r="G4866" s="59">
        <v>315</v>
      </c>
      <c r="H4866" s="71" t="str">
        <f t="shared" si="81"/>
        <v xml:space="preserve"> </v>
      </c>
      <c r="I4866" s="12">
        <v>22.539682539683</v>
      </c>
      <c r="J4866" s="4">
        <v>67.301587301587006</v>
      </c>
      <c r="K4866" s="4">
        <v>5.3968253968250002</v>
      </c>
      <c r="L4866" s="20">
        <v>0</v>
      </c>
      <c r="M4866" s="13">
        <v>4.7619047619049999</v>
      </c>
    </row>
    <row r="4867" spans="3:13" x14ac:dyDescent="0.2">
      <c r="C4867" s="87"/>
      <c r="D4867" s="84"/>
      <c r="E4867" s="1" t="s">
        <v>86</v>
      </c>
      <c r="F4867" s="2"/>
      <c r="G4867" s="60">
        <v>493</v>
      </c>
      <c r="H4867" s="72" t="str">
        <f t="shared" si="81"/>
        <v xml:space="preserve"> </v>
      </c>
      <c r="I4867" s="11">
        <v>9.9391480730220003</v>
      </c>
      <c r="J4867" s="3">
        <v>75.456389452332999</v>
      </c>
      <c r="K4867" s="3">
        <v>10.141987829614999</v>
      </c>
      <c r="L4867" s="3">
        <v>0.40567951318500001</v>
      </c>
      <c r="M4867" s="8">
        <v>4.056795131846</v>
      </c>
    </row>
    <row r="4868" spans="3:13" x14ac:dyDescent="0.2">
      <c r="C4868" s="87"/>
      <c r="D4868" s="84"/>
      <c r="E4868" s="1" t="s">
        <v>87</v>
      </c>
      <c r="F4868" s="2"/>
      <c r="G4868" s="60">
        <v>981</v>
      </c>
      <c r="H4868" s="72" t="str">
        <f t="shared" si="81"/>
        <v xml:space="preserve"> </v>
      </c>
      <c r="I4868" s="11">
        <v>8.460754332314</v>
      </c>
      <c r="J4868" s="3">
        <v>72.579001019367993</v>
      </c>
      <c r="K4868" s="3">
        <v>11.518858307848999</v>
      </c>
      <c r="L4868" s="3">
        <v>1.529051987768</v>
      </c>
      <c r="M4868" s="8">
        <v>5.9123343527010004</v>
      </c>
    </row>
    <row r="4869" spans="3:13" x14ac:dyDescent="0.2">
      <c r="C4869" s="87"/>
      <c r="D4869" s="84"/>
      <c r="E4869" s="1" t="s">
        <v>88</v>
      </c>
      <c r="F4869" s="2"/>
      <c r="G4869" s="60">
        <v>525</v>
      </c>
      <c r="H4869" s="72" t="str">
        <f t="shared" si="81"/>
        <v xml:space="preserve"> </v>
      </c>
      <c r="I4869" s="11">
        <v>6.4761904761900002</v>
      </c>
      <c r="J4869" s="3">
        <v>60.380952380952003</v>
      </c>
      <c r="K4869" s="3">
        <v>19.238095238094999</v>
      </c>
      <c r="L4869" s="3">
        <v>3.2380952380950001</v>
      </c>
      <c r="M4869" s="8">
        <v>10.666666666667</v>
      </c>
    </row>
    <row r="4870" spans="3:13" x14ac:dyDescent="0.2">
      <c r="C4870" s="87"/>
      <c r="D4870" s="84"/>
      <c r="E4870" s="1" t="s">
        <v>89</v>
      </c>
      <c r="F4870" s="2"/>
      <c r="G4870" s="60">
        <v>113</v>
      </c>
      <c r="H4870" s="72" t="str">
        <f t="shared" si="81"/>
        <v xml:space="preserve"> </v>
      </c>
      <c r="I4870" s="11">
        <v>5.3097345132739999</v>
      </c>
      <c r="J4870" s="3">
        <v>45.132743362832002</v>
      </c>
      <c r="K4870" s="3">
        <v>23.008849557522002</v>
      </c>
      <c r="L4870" s="3">
        <v>11.504424778761001</v>
      </c>
      <c r="M4870" s="8">
        <v>15.044247787611001</v>
      </c>
    </row>
    <row r="4871" spans="3:13" x14ac:dyDescent="0.2">
      <c r="C4871" s="87"/>
      <c r="D4871" s="84"/>
      <c r="E4871" s="1" t="s">
        <v>32</v>
      </c>
      <c r="F4871" s="2"/>
      <c r="G4871" s="60">
        <v>8</v>
      </c>
      <c r="H4871" s="72" t="str">
        <f t="shared" si="81"/>
        <v>*</v>
      </c>
      <c r="I4871" s="11">
        <v>37.5</v>
      </c>
      <c r="J4871" s="3">
        <v>25</v>
      </c>
      <c r="K4871" s="3">
        <v>25</v>
      </c>
      <c r="L4871" s="3">
        <v>12.5</v>
      </c>
      <c r="M4871" s="14">
        <v>0</v>
      </c>
    </row>
    <row r="4872" spans="3:13" ht="24" x14ac:dyDescent="0.2">
      <c r="C4872" s="88" t="s">
        <v>90</v>
      </c>
      <c r="D4872" s="83" t="s">
        <v>17</v>
      </c>
      <c r="E4872" s="6" t="s">
        <v>91</v>
      </c>
      <c r="F4872" s="5"/>
      <c r="G4872" s="59">
        <v>608</v>
      </c>
      <c r="H4872" s="71" t="str">
        <f t="shared" si="81"/>
        <v xml:space="preserve"> </v>
      </c>
      <c r="I4872" s="12">
        <v>9.5394736842109999</v>
      </c>
      <c r="J4872" s="4">
        <v>68.914473684211004</v>
      </c>
      <c r="K4872" s="4">
        <v>12.5</v>
      </c>
      <c r="L4872" s="4">
        <v>1.8092105263160001</v>
      </c>
      <c r="M4872" s="13">
        <v>7.2368421052630003</v>
      </c>
    </row>
    <row r="4873" spans="3:13" ht="24" x14ac:dyDescent="0.2">
      <c r="C4873" s="87"/>
      <c r="D4873" s="84"/>
      <c r="E4873" s="1" t="s">
        <v>92</v>
      </c>
      <c r="F4873" s="2"/>
      <c r="G4873" s="60">
        <v>1036</v>
      </c>
      <c r="H4873" s="72" t="str">
        <f t="shared" si="81"/>
        <v xml:space="preserve"> </v>
      </c>
      <c r="I4873" s="11">
        <v>10.231660231659999</v>
      </c>
      <c r="J4873" s="3">
        <v>68.243243243243001</v>
      </c>
      <c r="K4873" s="3">
        <v>13.030888030888001</v>
      </c>
      <c r="L4873" s="3">
        <v>1.737451737452</v>
      </c>
      <c r="M4873" s="8">
        <v>6.7567567567570004</v>
      </c>
    </row>
    <row r="4874" spans="3:13" ht="24" x14ac:dyDescent="0.2">
      <c r="C4874" s="87"/>
      <c r="D4874" s="84"/>
      <c r="E4874" s="1" t="s">
        <v>93</v>
      </c>
      <c r="F4874" s="2"/>
      <c r="G4874" s="60">
        <v>567</v>
      </c>
      <c r="H4874" s="72" t="str">
        <f t="shared" si="81"/>
        <v xml:space="preserve"> </v>
      </c>
      <c r="I4874" s="11">
        <v>10.405643738977</v>
      </c>
      <c r="J4874" s="3">
        <v>67.372134038800993</v>
      </c>
      <c r="K4874" s="3">
        <v>13.58024691358</v>
      </c>
      <c r="L4874" s="3">
        <v>2.4691358024690002</v>
      </c>
      <c r="M4874" s="8">
        <v>6.1728395061730001</v>
      </c>
    </row>
    <row r="4875" spans="3:13" x14ac:dyDescent="0.2">
      <c r="C4875" s="87"/>
      <c r="D4875" s="84"/>
      <c r="E4875" s="1" t="s">
        <v>94</v>
      </c>
      <c r="F4875" s="2"/>
      <c r="G4875" s="60">
        <v>224</v>
      </c>
      <c r="H4875" s="72" t="str">
        <f t="shared" si="81"/>
        <v xml:space="preserve"> </v>
      </c>
      <c r="I4875" s="11">
        <v>10.267857142857</v>
      </c>
      <c r="J4875" s="3">
        <v>70.535714285713993</v>
      </c>
      <c r="K4875" s="3">
        <v>9.375</v>
      </c>
      <c r="L4875" s="3">
        <v>2.2321428571430002</v>
      </c>
      <c r="M4875" s="8">
        <v>7.5892857142860004</v>
      </c>
    </row>
    <row r="4876" spans="3:13" x14ac:dyDescent="0.2">
      <c r="C4876" s="88" t="s">
        <v>95</v>
      </c>
      <c r="D4876" s="83" t="s">
        <v>17</v>
      </c>
      <c r="E4876" s="6" t="s">
        <v>96</v>
      </c>
      <c r="F4876" s="5"/>
      <c r="G4876" s="59">
        <v>308</v>
      </c>
      <c r="H4876" s="71" t="str">
        <f t="shared" si="81"/>
        <v xml:space="preserve"> </v>
      </c>
      <c r="I4876" s="12">
        <v>6.1688311688309998</v>
      </c>
      <c r="J4876" s="4">
        <v>72.077922077921997</v>
      </c>
      <c r="K4876" s="4">
        <v>12.012987012987001</v>
      </c>
      <c r="L4876" s="4">
        <v>1.6233766233769999</v>
      </c>
      <c r="M4876" s="13">
        <v>8.1168831168830007</v>
      </c>
    </row>
    <row r="4877" spans="3:13" x14ac:dyDescent="0.2">
      <c r="C4877" s="89"/>
      <c r="D4877" s="84"/>
      <c r="E4877" s="1" t="s">
        <v>97</v>
      </c>
      <c r="F4877" s="2"/>
      <c r="G4877" s="60">
        <v>728</v>
      </c>
      <c r="H4877" s="72" t="str">
        <f t="shared" si="81"/>
        <v xml:space="preserve"> </v>
      </c>
      <c r="I4877" s="11">
        <v>9.6153846153850004</v>
      </c>
      <c r="J4877" s="3">
        <v>68.956043956043999</v>
      </c>
      <c r="K4877" s="3">
        <v>12.362637362637001</v>
      </c>
      <c r="L4877" s="3">
        <v>2.0604395604399999</v>
      </c>
      <c r="M4877" s="8">
        <v>7.0054945054950002</v>
      </c>
    </row>
    <row r="4878" spans="3:13" ht="24" x14ac:dyDescent="0.2">
      <c r="C4878" s="89"/>
      <c r="D4878" s="84"/>
      <c r="E4878" s="1" t="s">
        <v>98</v>
      </c>
      <c r="F4878" s="2"/>
      <c r="G4878" s="60">
        <v>474</v>
      </c>
      <c r="H4878" s="72" t="str">
        <f t="shared" si="81"/>
        <v xml:space="preserve"> </v>
      </c>
      <c r="I4878" s="11">
        <v>12.447257383966001</v>
      </c>
      <c r="J4878" s="3">
        <v>68.354430379747001</v>
      </c>
      <c r="K4878" s="3">
        <v>11.603375527426</v>
      </c>
      <c r="L4878" s="3">
        <v>2.10970464135</v>
      </c>
      <c r="M4878" s="8">
        <v>5.4852320675110002</v>
      </c>
    </row>
    <row r="4879" spans="3:13" x14ac:dyDescent="0.2">
      <c r="C4879" s="89"/>
      <c r="D4879" s="84"/>
      <c r="E4879" s="1" t="s">
        <v>99</v>
      </c>
      <c r="F4879" s="2"/>
      <c r="G4879" s="60">
        <v>402</v>
      </c>
      <c r="H4879" s="72" t="str">
        <f t="shared" si="81"/>
        <v xml:space="preserve"> </v>
      </c>
      <c r="I4879" s="11">
        <v>10.447761194030001</v>
      </c>
      <c r="J4879" s="3">
        <v>66.915422885571999</v>
      </c>
      <c r="K4879" s="3">
        <v>14.179104477612</v>
      </c>
      <c r="L4879" s="3">
        <v>1.492537313433</v>
      </c>
      <c r="M4879" s="8">
        <v>6.9651741293529996</v>
      </c>
    </row>
    <row r="4880" spans="3:13" x14ac:dyDescent="0.2">
      <c r="C4880" s="89"/>
      <c r="D4880" s="84"/>
      <c r="E4880" s="1" t="s">
        <v>100</v>
      </c>
      <c r="F4880" s="2"/>
      <c r="G4880" s="60">
        <v>231</v>
      </c>
      <c r="H4880" s="72" t="str">
        <f t="shared" si="81"/>
        <v xml:space="preserve"> </v>
      </c>
      <c r="I4880" s="11">
        <v>12.554112554113001</v>
      </c>
      <c r="J4880" s="3">
        <v>64.069264069263994</v>
      </c>
      <c r="K4880" s="3">
        <v>15.584415584416</v>
      </c>
      <c r="L4880" s="3">
        <v>2.1645021645020002</v>
      </c>
      <c r="M4880" s="8">
        <v>5.6277056277059998</v>
      </c>
    </row>
    <row r="4881" spans="2:17" x14ac:dyDescent="0.2">
      <c r="C4881" s="90"/>
      <c r="D4881" s="85"/>
      <c r="E4881" s="29" t="s">
        <v>101</v>
      </c>
      <c r="F4881" s="28"/>
      <c r="G4881" s="61">
        <v>292</v>
      </c>
      <c r="H4881" s="73" t="str">
        <f t="shared" si="81"/>
        <v xml:space="preserve"> </v>
      </c>
      <c r="I4881" s="35">
        <v>9.2465753424660004</v>
      </c>
      <c r="J4881" s="16">
        <v>68.835616438355999</v>
      </c>
      <c r="K4881" s="16">
        <v>11.643835616438</v>
      </c>
      <c r="L4881" s="16">
        <v>2.397260273973</v>
      </c>
      <c r="M4881" s="36">
        <v>7.8767123287669998</v>
      </c>
    </row>
    <row r="4882" spans="2:17" x14ac:dyDescent="0.2">
      <c r="G4882" s="62"/>
      <c r="H4882" s="74"/>
    </row>
    <row r="4883" spans="2:17" x14ac:dyDescent="0.2">
      <c r="B4883" s="25" t="str">
        <f xml:space="preserve"> HYPERLINK("#'目次'!B48", "[42]")</f>
        <v>[42]</v>
      </c>
      <c r="C4883" s="17" t="s">
        <v>386</v>
      </c>
      <c r="G4883" s="62"/>
      <c r="H4883" s="74"/>
    </row>
    <row r="4884" spans="2:17" x14ac:dyDescent="0.2">
      <c r="C4884" s="47" t="s">
        <v>387</v>
      </c>
      <c r="G4884" s="62"/>
      <c r="H4884" s="74"/>
    </row>
    <row r="4885" spans="2:17" x14ac:dyDescent="0.2">
      <c r="G4885" s="62"/>
      <c r="H4885" s="74"/>
    </row>
    <row r="4886" spans="2:17" x14ac:dyDescent="0.2">
      <c r="C4886" s="17" t="s">
        <v>12</v>
      </c>
      <c r="G4886" s="62"/>
      <c r="H4886" s="74"/>
    </row>
    <row r="4887" spans="2:17" ht="36" x14ac:dyDescent="0.2">
      <c r="C4887" s="91"/>
      <c r="D4887" s="92"/>
      <c r="E4887" s="92"/>
      <c r="F4887" s="92"/>
      <c r="G4887" s="56" t="s">
        <v>13</v>
      </c>
      <c r="H4887" s="68"/>
      <c r="I4887" s="22" t="s">
        <v>388</v>
      </c>
      <c r="J4887" s="10" t="s">
        <v>389</v>
      </c>
      <c r="K4887" s="10" t="s">
        <v>390</v>
      </c>
      <c r="L4887" s="10" t="s">
        <v>391</v>
      </c>
      <c r="M4887" s="10" t="s">
        <v>392</v>
      </c>
      <c r="N4887" s="10" t="s">
        <v>393</v>
      </c>
      <c r="O4887" s="10" t="s">
        <v>394</v>
      </c>
      <c r="P4887" s="10" t="s">
        <v>395</v>
      </c>
      <c r="Q4887" s="23" t="s">
        <v>32</v>
      </c>
    </row>
    <row r="4888" spans="2:17" x14ac:dyDescent="0.2">
      <c r="C4888" s="93"/>
      <c r="D4888" s="94"/>
      <c r="E4888" s="94"/>
      <c r="F4888" s="94"/>
      <c r="G4888" s="57"/>
      <c r="H4888" s="69"/>
      <c r="I4888" s="26"/>
      <c r="J4888" s="9"/>
      <c r="K4888" s="9"/>
      <c r="L4888" s="9"/>
      <c r="M4888" s="9"/>
      <c r="N4888" s="9"/>
      <c r="O4888" s="9"/>
      <c r="P4888" s="9"/>
      <c r="Q4888" s="24"/>
    </row>
    <row r="4889" spans="2:17" x14ac:dyDescent="0.2">
      <c r="C4889" s="31"/>
      <c r="D4889" s="33"/>
      <c r="E4889" s="32" t="s">
        <v>13</v>
      </c>
      <c r="F4889" s="30"/>
      <c r="G4889" s="58">
        <v>357</v>
      </c>
      <c r="H4889" s="70" t="str">
        <f t="shared" ref="H4889:H4952" si="82">IF(G4889&lt;49,"*"," ")</f>
        <v xml:space="preserve"> </v>
      </c>
      <c r="I4889" s="15">
        <v>29.691876750700001</v>
      </c>
      <c r="J4889" s="15">
        <v>12.324929971989</v>
      </c>
      <c r="K4889" s="15">
        <v>47.058823529412003</v>
      </c>
      <c r="L4889" s="15">
        <v>33.333333333333002</v>
      </c>
      <c r="M4889" s="15">
        <v>40.336134453782002</v>
      </c>
      <c r="N4889" s="15">
        <v>52.66106442577</v>
      </c>
      <c r="O4889" s="15">
        <v>26.330532212885</v>
      </c>
      <c r="P4889" s="15">
        <v>5.0420168067229998</v>
      </c>
      <c r="Q4889" s="34">
        <v>1.9607843137250001</v>
      </c>
    </row>
    <row r="4890" spans="2:17" x14ac:dyDescent="0.2">
      <c r="C4890" s="86" t="s">
        <v>16</v>
      </c>
      <c r="D4890" s="83" t="s">
        <v>17</v>
      </c>
      <c r="E4890" s="6" t="s">
        <v>14</v>
      </c>
      <c r="F4890" s="5"/>
      <c r="G4890" s="59">
        <v>182</v>
      </c>
      <c r="H4890" s="71" t="str">
        <f t="shared" si="82"/>
        <v xml:space="preserve"> </v>
      </c>
      <c r="I4890" s="12">
        <v>34.615384615384997</v>
      </c>
      <c r="J4890" s="4">
        <v>12.087912087912001</v>
      </c>
      <c r="K4890" s="4">
        <v>44.505494505495001</v>
      </c>
      <c r="L4890" s="4">
        <v>30.219780219779999</v>
      </c>
      <c r="M4890" s="4">
        <v>34.615384615384997</v>
      </c>
      <c r="N4890" s="4">
        <v>48.351648351648002</v>
      </c>
      <c r="O4890" s="4">
        <v>28.021978021978001</v>
      </c>
      <c r="P4890" s="4">
        <v>7.1428571428570002</v>
      </c>
      <c r="Q4890" s="13">
        <v>2.1978021978019999</v>
      </c>
    </row>
    <row r="4891" spans="2:17" x14ac:dyDescent="0.2">
      <c r="C4891" s="87"/>
      <c r="D4891" s="84"/>
      <c r="E4891" s="1" t="s">
        <v>15</v>
      </c>
      <c r="F4891" s="2"/>
      <c r="G4891" s="60">
        <v>175</v>
      </c>
      <c r="H4891" s="72" t="str">
        <f t="shared" si="82"/>
        <v xml:space="preserve"> </v>
      </c>
      <c r="I4891" s="11">
        <v>24.571428571428999</v>
      </c>
      <c r="J4891" s="3">
        <v>12.571428571428999</v>
      </c>
      <c r="K4891" s="3">
        <v>49.714285714286</v>
      </c>
      <c r="L4891" s="3">
        <v>36.571428571429003</v>
      </c>
      <c r="M4891" s="3">
        <v>46.285714285714</v>
      </c>
      <c r="N4891" s="3">
        <v>57.142857142856997</v>
      </c>
      <c r="O4891" s="3">
        <v>24.571428571428999</v>
      </c>
      <c r="P4891" s="3">
        <v>2.8571428571430002</v>
      </c>
      <c r="Q4891" s="8">
        <v>1.714285714286</v>
      </c>
    </row>
    <row r="4892" spans="2:17" x14ac:dyDescent="0.2">
      <c r="C4892" s="88" t="s">
        <v>18</v>
      </c>
      <c r="D4892" s="88" t="s">
        <v>19</v>
      </c>
      <c r="E4892" s="6" t="s">
        <v>20</v>
      </c>
      <c r="F4892" s="5"/>
      <c r="G4892" s="59">
        <v>56</v>
      </c>
      <c r="H4892" s="71" t="str">
        <f t="shared" si="82"/>
        <v xml:space="preserve"> </v>
      </c>
      <c r="I4892" s="12">
        <v>37.5</v>
      </c>
      <c r="J4892" s="4">
        <v>17.857142857143</v>
      </c>
      <c r="K4892" s="4">
        <v>39.285714285714</v>
      </c>
      <c r="L4892" s="4">
        <v>35.714285714286</v>
      </c>
      <c r="M4892" s="4">
        <v>33.928571428570997</v>
      </c>
      <c r="N4892" s="4">
        <v>62.5</v>
      </c>
      <c r="O4892" s="4">
        <v>25</v>
      </c>
      <c r="P4892" s="4">
        <v>5.3571428571429998</v>
      </c>
      <c r="Q4892" s="13">
        <v>1.785714285714</v>
      </c>
    </row>
    <row r="4893" spans="2:17" x14ac:dyDescent="0.2">
      <c r="C4893" s="87"/>
      <c r="D4893" s="89"/>
      <c r="E4893" s="1" t="s">
        <v>21</v>
      </c>
      <c r="F4893" s="2"/>
      <c r="G4893" s="60">
        <v>71</v>
      </c>
      <c r="H4893" s="72" t="str">
        <f t="shared" si="82"/>
        <v xml:space="preserve"> </v>
      </c>
      <c r="I4893" s="11">
        <v>25.352112676055999</v>
      </c>
      <c r="J4893" s="3">
        <v>7.0422535211269999</v>
      </c>
      <c r="K4893" s="3">
        <v>47.887323943661997</v>
      </c>
      <c r="L4893" s="3">
        <v>23.943661971830998</v>
      </c>
      <c r="M4893" s="3">
        <v>49.295774647887001</v>
      </c>
      <c r="N4893" s="3">
        <v>61.971830985914998</v>
      </c>
      <c r="O4893" s="3">
        <v>36.619718309859003</v>
      </c>
      <c r="P4893" s="3">
        <v>4.2253521126760001</v>
      </c>
      <c r="Q4893" s="14">
        <v>0</v>
      </c>
    </row>
    <row r="4894" spans="2:17" x14ac:dyDescent="0.2">
      <c r="C4894" s="87"/>
      <c r="D4894" s="89"/>
      <c r="E4894" s="1" t="s">
        <v>22</v>
      </c>
      <c r="F4894" s="2"/>
      <c r="G4894" s="60">
        <v>93</v>
      </c>
      <c r="H4894" s="72" t="str">
        <f t="shared" si="82"/>
        <v xml:space="preserve"> </v>
      </c>
      <c r="I4894" s="11">
        <v>30.107526881719998</v>
      </c>
      <c r="J4894" s="3">
        <v>13.978494623655999</v>
      </c>
      <c r="K4894" s="3">
        <v>52.688172043011001</v>
      </c>
      <c r="L4894" s="3">
        <v>40.860215053763</v>
      </c>
      <c r="M4894" s="3">
        <v>35.483870967742</v>
      </c>
      <c r="N4894" s="3">
        <v>51.612903225806001</v>
      </c>
      <c r="O4894" s="3">
        <v>27.956989247311999</v>
      </c>
      <c r="P4894" s="3">
        <v>8.6021505376339995</v>
      </c>
      <c r="Q4894" s="8">
        <v>1.0752688172039999</v>
      </c>
    </row>
    <row r="4895" spans="2:17" x14ac:dyDescent="0.2">
      <c r="C4895" s="87"/>
      <c r="D4895" s="89"/>
      <c r="E4895" s="1" t="s">
        <v>23</v>
      </c>
      <c r="F4895" s="2"/>
      <c r="G4895" s="60">
        <v>59</v>
      </c>
      <c r="H4895" s="72" t="str">
        <f t="shared" si="82"/>
        <v xml:space="preserve"> </v>
      </c>
      <c r="I4895" s="11">
        <v>30.508474576270999</v>
      </c>
      <c r="J4895" s="3">
        <v>15.254237288136</v>
      </c>
      <c r="K4895" s="3">
        <v>45.762711864407002</v>
      </c>
      <c r="L4895" s="3">
        <v>25.423728813558998</v>
      </c>
      <c r="M4895" s="3">
        <v>42.372881355932002</v>
      </c>
      <c r="N4895" s="3">
        <v>49.152542372881001</v>
      </c>
      <c r="O4895" s="3">
        <v>25.423728813558998</v>
      </c>
      <c r="P4895" s="3">
        <v>1.6949152542370001</v>
      </c>
      <c r="Q4895" s="14">
        <v>0</v>
      </c>
    </row>
    <row r="4896" spans="2:17" x14ac:dyDescent="0.2">
      <c r="C4896" s="87"/>
      <c r="D4896" s="89"/>
      <c r="E4896" s="1" t="s">
        <v>24</v>
      </c>
      <c r="F4896" s="2"/>
      <c r="G4896" s="60">
        <v>78</v>
      </c>
      <c r="H4896" s="72" t="str">
        <f t="shared" si="82"/>
        <v xml:space="preserve"> </v>
      </c>
      <c r="I4896" s="11">
        <v>26.923076923077002</v>
      </c>
      <c r="J4896" s="3">
        <v>8.9743589743589993</v>
      </c>
      <c r="K4896" s="3">
        <v>46.153846153845997</v>
      </c>
      <c r="L4896" s="3">
        <v>37.179487179486998</v>
      </c>
      <c r="M4896" s="3">
        <v>41.025641025641001</v>
      </c>
      <c r="N4896" s="3">
        <v>41.025641025641001</v>
      </c>
      <c r="O4896" s="3">
        <v>16.666666666666998</v>
      </c>
      <c r="P4896" s="3">
        <v>3.8461538461539999</v>
      </c>
      <c r="Q4896" s="8">
        <v>6.4102564102560002</v>
      </c>
    </row>
    <row r="4897" spans="3:17" x14ac:dyDescent="0.2">
      <c r="C4897" s="87"/>
      <c r="D4897" s="89"/>
      <c r="E4897" s="1" t="s">
        <v>25</v>
      </c>
      <c r="F4897" s="2"/>
      <c r="G4897" s="60">
        <v>301</v>
      </c>
      <c r="H4897" s="72" t="str">
        <f t="shared" si="82"/>
        <v xml:space="preserve"> </v>
      </c>
      <c r="I4897" s="11">
        <v>28.239202657806999</v>
      </c>
      <c r="J4897" s="3">
        <v>11.295681063123</v>
      </c>
      <c r="K4897" s="3">
        <v>48.504983388703998</v>
      </c>
      <c r="L4897" s="3">
        <v>32.890365448505001</v>
      </c>
      <c r="M4897" s="3">
        <v>41.528239202658</v>
      </c>
      <c r="N4897" s="3">
        <v>50.830564784053003</v>
      </c>
      <c r="O4897" s="3">
        <v>26.578073089701</v>
      </c>
      <c r="P4897" s="3">
        <v>4.9833887043190002</v>
      </c>
      <c r="Q4897" s="8">
        <v>1.9933554817279999</v>
      </c>
    </row>
    <row r="4898" spans="3:17" x14ac:dyDescent="0.2">
      <c r="C4898" s="87"/>
      <c r="D4898" s="89"/>
      <c r="E4898" s="1" t="s">
        <v>26</v>
      </c>
      <c r="F4898" s="2"/>
      <c r="G4898" s="60">
        <v>137</v>
      </c>
      <c r="H4898" s="72" t="str">
        <f t="shared" si="82"/>
        <v xml:space="preserve"> </v>
      </c>
      <c r="I4898" s="11">
        <v>28.467153284672001</v>
      </c>
      <c r="J4898" s="3">
        <v>11.678832116788</v>
      </c>
      <c r="K4898" s="3">
        <v>45.985401459854003</v>
      </c>
      <c r="L4898" s="3">
        <v>32.116788321168002</v>
      </c>
      <c r="M4898" s="3">
        <v>41.605839416057997</v>
      </c>
      <c r="N4898" s="3">
        <v>44.525547445255</v>
      </c>
      <c r="O4898" s="3">
        <v>20.437956204380001</v>
      </c>
      <c r="P4898" s="3">
        <v>2.9197080291969999</v>
      </c>
      <c r="Q4898" s="8">
        <v>3.649635036496</v>
      </c>
    </row>
    <row r="4899" spans="3:17" x14ac:dyDescent="0.2">
      <c r="C4899" s="87"/>
      <c r="D4899" s="88" t="s">
        <v>14</v>
      </c>
      <c r="E4899" s="6" t="s">
        <v>20</v>
      </c>
      <c r="F4899" s="5"/>
      <c r="G4899" s="59">
        <v>32</v>
      </c>
      <c r="H4899" s="71" t="str">
        <f t="shared" si="82"/>
        <v>*</v>
      </c>
      <c r="I4899" s="12">
        <v>46.875</v>
      </c>
      <c r="J4899" s="4">
        <v>15.625</v>
      </c>
      <c r="K4899" s="4">
        <v>34.375</v>
      </c>
      <c r="L4899" s="4">
        <v>25</v>
      </c>
      <c r="M4899" s="4">
        <v>31.25</v>
      </c>
      <c r="N4899" s="4">
        <v>59.375</v>
      </c>
      <c r="O4899" s="4">
        <v>25</v>
      </c>
      <c r="P4899" s="4">
        <v>6.25</v>
      </c>
      <c r="Q4899" s="13">
        <v>3.125</v>
      </c>
    </row>
    <row r="4900" spans="3:17" x14ac:dyDescent="0.2">
      <c r="C4900" s="87"/>
      <c r="D4900" s="89"/>
      <c r="E4900" s="1" t="s">
        <v>21</v>
      </c>
      <c r="F4900" s="2"/>
      <c r="G4900" s="60">
        <v>42</v>
      </c>
      <c r="H4900" s="72" t="str">
        <f t="shared" si="82"/>
        <v>*</v>
      </c>
      <c r="I4900" s="11">
        <v>28.571428571428999</v>
      </c>
      <c r="J4900" s="3">
        <v>4.7619047619049999</v>
      </c>
      <c r="K4900" s="3">
        <v>47.619047619047997</v>
      </c>
      <c r="L4900" s="3">
        <v>21.428571428571001</v>
      </c>
      <c r="M4900" s="3">
        <v>42.857142857143003</v>
      </c>
      <c r="N4900" s="3">
        <v>57.142857142856997</v>
      </c>
      <c r="O4900" s="3">
        <v>45.238095238094999</v>
      </c>
      <c r="P4900" s="3">
        <v>4.7619047619049999</v>
      </c>
      <c r="Q4900" s="14">
        <v>0</v>
      </c>
    </row>
    <row r="4901" spans="3:17" x14ac:dyDescent="0.2">
      <c r="C4901" s="87"/>
      <c r="D4901" s="89"/>
      <c r="E4901" s="1" t="s">
        <v>22</v>
      </c>
      <c r="F4901" s="2"/>
      <c r="G4901" s="60">
        <v>45</v>
      </c>
      <c r="H4901" s="72" t="str">
        <f t="shared" si="82"/>
        <v>*</v>
      </c>
      <c r="I4901" s="11">
        <v>35.555555555555998</v>
      </c>
      <c r="J4901" s="3">
        <v>20</v>
      </c>
      <c r="K4901" s="3">
        <v>48.888888888888999</v>
      </c>
      <c r="L4901" s="3">
        <v>35.555555555555998</v>
      </c>
      <c r="M4901" s="3">
        <v>26.666666666666998</v>
      </c>
      <c r="N4901" s="3">
        <v>44.444444444444002</v>
      </c>
      <c r="O4901" s="3">
        <v>28.888888888888999</v>
      </c>
      <c r="P4901" s="3">
        <v>15.555555555555999</v>
      </c>
      <c r="Q4901" s="14">
        <v>0</v>
      </c>
    </row>
    <row r="4902" spans="3:17" x14ac:dyDescent="0.2">
      <c r="C4902" s="87"/>
      <c r="D4902" s="89"/>
      <c r="E4902" s="1" t="s">
        <v>23</v>
      </c>
      <c r="F4902" s="2"/>
      <c r="G4902" s="60">
        <v>30</v>
      </c>
      <c r="H4902" s="72" t="str">
        <f t="shared" si="82"/>
        <v>*</v>
      </c>
      <c r="I4902" s="11">
        <v>33.333333333333002</v>
      </c>
      <c r="J4902" s="3">
        <v>13.333333333333</v>
      </c>
      <c r="K4902" s="3">
        <v>46.666666666666998</v>
      </c>
      <c r="L4902" s="3">
        <v>36.666666666666998</v>
      </c>
      <c r="M4902" s="3">
        <v>36.666666666666998</v>
      </c>
      <c r="N4902" s="3">
        <v>43.333333333333002</v>
      </c>
      <c r="O4902" s="3">
        <v>26.666666666666998</v>
      </c>
      <c r="P4902" s="3">
        <v>3.333333333333</v>
      </c>
      <c r="Q4902" s="14">
        <v>0</v>
      </c>
    </row>
    <row r="4903" spans="3:17" x14ac:dyDescent="0.2">
      <c r="C4903" s="87"/>
      <c r="D4903" s="89"/>
      <c r="E4903" s="1" t="s">
        <v>24</v>
      </c>
      <c r="F4903" s="2"/>
      <c r="G4903" s="60">
        <v>33</v>
      </c>
      <c r="H4903" s="72" t="str">
        <f t="shared" si="82"/>
        <v>*</v>
      </c>
      <c r="I4903" s="11">
        <v>30.303030303029999</v>
      </c>
      <c r="J4903" s="3">
        <v>6.0606060606060002</v>
      </c>
      <c r="K4903" s="3">
        <v>42.424242424242003</v>
      </c>
      <c r="L4903" s="3">
        <v>33.333333333333002</v>
      </c>
      <c r="M4903" s="3">
        <v>36.363636363635997</v>
      </c>
      <c r="N4903" s="3">
        <v>36.363636363635997</v>
      </c>
      <c r="O4903" s="3">
        <v>9.0909090909089993</v>
      </c>
      <c r="P4903" s="3">
        <v>3.0303030303030001</v>
      </c>
      <c r="Q4903" s="8">
        <v>9.0909090909089993</v>
      </c>
    </row>
    <row r="4904" spans="3:17" x14ac:dyDescent="0.2">
      <c r="C4904" s="87"/>
      <c r="D4904" s="89"/>
      <c r="E4904" s="1" t="s">
        <v>25</v>
      </c>
      <c r="F4904" s="2"/>
      <c r="G4904" s="60">
        <v>150</v>
      </c>
      <c r="H4904" s="72" t="str">
        <f t="shared" si="82"/>
        <v xml:space="preserve"> </v>
      </c>
      <c r="I4904" s="11">
        <v>32</v>
      </c>
      <c r="J4904" s="3">
        <v>11.333333333333</v>
      </c>
      <c r="K4904" s="3">
        <v>46.666666666666998</v>
      </c>
      <c r="L4904" s="3">
        <v>31.333333333333002</v>
      </c>
      <c r="M4904" s="3">
        <v>35.333333333333002</v>
      </c>
      <c r="N4904" s="3">
        <v>46</v>
      </c>
      <c r="O4904" s="3">
        <v>28.666666666666998</v>
      </c>
      <c r="P4904" s="3">
        <v>7.333333333333</v>
      </c>
      <c r="Q4904" s="8">
        <v>2</v>
      </c>
    </row>
    <row r="4905" spans="3:17" x14ac:dyDescent="0.2">
      <c r="C4905" s="87"/>
      <c r="D4905" s="89"/>
      <c r="E4905" s="1" t="s">
        <v>26</v>
      </c>
      <c r="F4905" s="2"/>
      <c r="G4905" s="60">
        <v>63</v>
      </c>
      <c r="H4905" s="72" t="str">
        <f t="shared" si="82"/>
        <v xml:space="preserve"> </v>
      </c>
      <c r="I4905" s="11">
        <v>31.746031746031999</v>
      </c>
      <c r="J4905" s="3">
        <v>9.5238095238099998</v>
      </c>
      <c r="K4905" s="3">
        <v>44.444444444444002</v>
      </c>
      <c r="L4905" s="3">
        <v>34.920634920635003</v>
      </c>
      <c r="M4905" s="3">
        <v>36.507936507937004</v>
      </c>
      <c r="N4905" s="3">
        <v>39.682539682540003</v>
      </c>
      <c r="O4905" s="3">
        <v>17.460317460317</v>
      </c>
      <c r="P4905" s="3">
        <v>3.1746031746029999</v>
      </c>
      <c r="Q4905" s="8">
        <v>4.7619047619049999</v>
      </c>
    </row>
    <row r="4906" spans="3:17" x14ac:dyDescent="0.2">
      <c r="C4906" s="87"/>
      <c r="D4906" s="88" t="s">
        <v>15</v>
      </c>
      <c r="E4906" s="6" t="s">
        <v>20</v>
      </c>
      <c r="F4906" s="5"/>
      <c r="G4906" s="59">
        <v>24</v>
      </c>
      <c r="H4906" s="71" t="str">
        <f t="shared" si="82"/>
        <v>*</v>
      </c>
      <c r="I4906" s="12">
        <v>25</v>
      </c>
      <c r="J4906" s="4">
        <v>20.833333333333002</v>
      </c>
      <c r="K4906" s="4">
        <v>45.833333333333002</v>
      </c>
      <c r="L4906" s="4">
        <v>50</v>
      </c>
      <c r="M4906" s="4">
        <v>37.5</v>
      </c>
      <c r="N4906" s="4">
        <v>66.666666666666998</v>
      </c>
      <c r="O4906" s="4">
        <v>25</v>
      </c>
      <c r="P4906" s="4">
        <v>4.166666666667</v>
      </c>
      <c r="Q4906" s="27">
        <v>0</v>
      </c>
    </row>
    <row r="4907" spans="3:17" x14ac:dyDescent="0.2">
      <c r="C4907" s="87"/>
      <c r="D4907" s="89"/>
      <c r="E4907" s="1" t="s">
        <v>21</v>
      </c>
      <c r="F4907" s="2"/>
      <c r="G4907" s="60">
        <v>29</v>
      </c>
      <c r="H4907" s="72" t="str">
        <f t="shared" si="82"/>
        <v>*</v>
      </c>
      <c r="I4907" s="11">
        <v>20.689655172414</v>
      </c>
      <c r="J4907" s="3">
        <v>10.344827586207</v>
      </c>
      <c r="K4907" s="3">
        <v>48.275862068965999</v>
      </c>
      <c r="L4907" s="3">
        <v>27.586206896552</v>
      </c>
      <c r="M4907" s="3">
        <v>58.620689655172001</v>
      </c>
      <c r="N4907" s="3">
        <v>68.965517241379004</v>
      </c>
      <c r="O4907" s="3">
        <v>24.137931034483</v>
      </c>
      <c r="P4907" s="3">
        <v>3.4482758620689999</v>
      </c>
      <c r="Q4907" s="14">
        <v>0</v>
      </c>
    </row>
    <row r="4908" spans="3:17" x14ac:dyDescent="0.2">
      <c r="C4908" s="87"/>
      <c r="D4908" s="89"/>
      <c r="E4908" s="1" t="s">
        <v>22</v>
      </c>
      <c r="F4908" s="2"/>
      <c r="G4908" s="60">
        <v>48</v>
      </c>
      <c r="H4908" s="72" t="str">
        <f t="shared" si="82"/>
        <v>*</v>
      </c>
      <c r="I4908" s="11">
        <v>25</v>
      </c>
      <c r="J4908" s="3">
        <v>8.333333333333</v>
      </c>
      <c r="K4908" s="3">
        <v>56.25</v>
      </c>
      <c r="L4908" s="3">
        <v>45.833333333333002</v>
      </c>
      <c r="M4908" s="3">
        <v>43.75</v>
      </c>
      <c r="N4908" s="3">
        <v>58.333333333333002</v>
      </c>
      <c r="O4908" s="3">
        <v>27.083333333333002</v>
      </c>
      <c r="P4908" s="3">
        <v>2.083333333333</v>
      </c>
      <c r="Q4908" s="8">
        <v>2.083333333333</v>
      </c>
    </row>
    <row r="4909" spans="3:17" x14ac:dyDescent="0.2">
      <c r="C4909" s="87"/>
      <c r="D4909" s="89"/>
      <c r="E4909" s="1" t="s">
        <v>23</v>
      </c>
      <c r="F4909" s="2"/>
      <c r="G4909" s="60">
        <v>29</v>
      </c>
      <c r="H4909" s="72" t="str">
        <f t="shared" si="82"/>
        <v>*</v>
      </c>
      <c r="I4909" s="11">
        <v>27.586206896552</v>
      </c>
      <c r="J4909" s="3">
        <v>17.241379310345</v>
      </c>
      <c r="K4909" s="3">
        <v>44.827586206897003</v>
      </c>
      <c r="L4909" s="3">
        <v>13.793103448276</v>
      </c>
      <c r="M4909" s="3">
        <v>48.275862068965999</v>
      </c>
      <c r="N4909" s="3">
        <v>55.172413793102997</v>
      </c>
      <c r="O4909" s="3">
        <v>24.137931034483</v>
      </c>
      <c r="P4909" s="7">
        <v>0</v>
      </c>
      <c r="Q4909" s="14">
        <v>0</v>
      </c>
    </row>
    <row r="4910" spans="3:17" x14ac:dyDescent="0.2">
      <c r="C4910" s="87"/>
      <c r="D4910" s="89"/>
      <c r="E4910" s="1" t="s">
        <v>24</v>
      </c>
      <c r="F4910" s="2"/>
      <c r="G4910" s="60">
        <v>45</v>
      </c>
      <c r="H4910" s="72" t="str">
        <f t="shared" si="82"/>
        <v>*</v>
      </c>
      <c r="I4910" s="11">
        <v>24.444444444443999</v>
      </c>
      <c r="J4910" s="3">
        <v>11.111111111111001</v>
      </c>
      <c r="K4910" s="3">
        <v>48.888888888888999</v>
      </c>
      <c r="L4910" s="3">
        <v>40</v>
      </c>
      <c r="M4910" s="3">
        <v>44.444444444444002</v>
      </c>
      <c r="N4910" s="3">
        <v>44.444444444444002</v>
      </c>
      <c r="O4910" s="3">
        <v>22.222222222222001</v>
      </c>
      <c r="P4910" s="3">
        <v>4.4444444444439997</v>
      </c>
      <c r="Q4910" s="8">
        <v>4.4444444444439997</v>
      </c>
    </row>
    <row r="4911" spans="3:17" x14ac:dyDescent="0.2">
      <c r="C4911" s="87"/>
      <c r="D4911" s="89"/>
      <c r="E4911" s="1" t="s">
        <v>25</v>
      </c>
      <c r="F4911" s="2"/>
      <c r="G4911" s="60">
        <v>151</v>
      </c>
      <c r="H4911" s="72" t="str">
        <f t="shared" si="82"/>
        <v xml:space="preserve"> </v>
      </c>
      <c r="I4911" s="11">
        <v>24.503311258278</v>
      </c>
      <c r="J4911" s="3">
        <v>11.258278145695</v>
      </c>
      <c r="K4911" s="3">
        <v>50.331125827815001</v>
      </c>
      <c r="L4911" s="3">
        <v>34.437086092714999</v>
      </c>
      <c r="M4911" s="3">
        <v>47.682119205298001</v>
      </c>
      <c r="N4911" s="3">
        <v>55.629139072847998</v>
      </c>
      <c r="O4911" s="3">
        <v>24.503311258278</v>
      </c>
      <c r="P4911" s="3">
        <v>2.6490066225170001</v>
      </c>
      <c r="Q4911" s="8">
        <v>1.9867549668869999</v>
      </c>
    </row>
    <row r="4912" spans="3:17" x14ac:dyDescent="0.2">
      <c r="C4912" s="87"/>
      <c r="D4912" s="89"/>
      <c r="E4912" s="1" t="s">
        <v>26</v>
      </c>
      <c r="F4912" s="2"/>
      <c r="G4912" s="60">
        <v>74</v>
      </c>
      <c r="H4912" s="72" t="str">
        <f t="shared" si="82"/>
        <v xml:space="preserve"> </v>
      </c>
      <c r="I4912" s="11">
        <v>25.675675675676001</v>
      </c>
      <c r="J4912" s="3">
        <v>13.513513513514001</v>
      </c>
      <c r="K4912" s="3">
        <v>47.297297297297</v>
      </c>
      <c r="L4912" s="3">
        <v>29.72972972973</v>
      </c>
      <c r="M4912" s="3">
        <v>45.945945945946001</v>
      </c>
      <c r="N4912" s="3">
        <v>48.648648648649001</v>
      </c>
      <c r="O4912" s="3">
        <v>22.972972972973</v>
      </c>
      <c r="P4912" s="3">
        <v>2.7027027027030002</v>
      </c>
      <c r="Q4912" s="8">
        <v>2.7027027027030002</v>
      </c>
    </row>
    <row r="4913" spans="3:17" x14ac:dyDescent="0.2">
      <c r="C4913" s="88" t="s">
        <v>27</v>
      </c>
      <c r="D4913" s="88" t="s">
        <v>19</v>
      </c>
      <c r="E4913" s="6" t="s">
        <v>28</v>
      </c>
      <c r="F4913" s="5"/>
      <c r="G4913" s="59">
        <v>35</v>
      </c>
      <c r="H4913" s="71" t="str">
        <f t="shared" si="82"/>
        <v>*</v>
      </c>
      <c r="I4913" s="12">
        <v>34.285714285714</v>
      </c>
      <c r="J4913" s="4">
        <v>2.8571428571430002</v>
      </c>
      <c r="K4913" s="4">
        <v>34.285714285714</v>
      </c>
      <c r="L4913" s="4">
        <v>25.714285714286</v>
      </c>
      <c r="M4913" s="4">
        <v>40</v>
      </c>
      <c r="N4913" s="4">
        <v>54.285714285714</v>
      </c>
      <c r="O4913" s="4">
        <v>11.428571428571001</v>
      </c>
      <c r="P4913" s="4">
        <v>11.428571428571001</v>
      </c>
      <c r="Q4913" s="13">
        <v>2.8571428571430002</v>
      </c>
    </row>
    <row r="4914" spans="3:17" ht="24" x14ac:dyDescent="0.2">
      <c r="C4914" s="87"/>
      <c r="D4914" s="89"/>
      <c r="E4914" s="1" t="s">
        <v>29</v>
      </c>
      <c r="F4914" s="2"/>
      <c r="G4914" s="60">
        <v>224</v>
      </c>
      <c r="H4914" s="72" t="str">
        <f t="shared" si="82"/>
        <v xml:space="preserve"> </v>
      </c>
      <c r="I4914" s="11">
        <v>33.035714285714</v>
      </c>
      <c r="J4914" s="3">
        <v>15.178571428571001</v>
      </c>
      <c r="K4914" s="3">
        <v>52.678571428570997</v>
      </c>
      <c r="L4914" s="3">
        <v>35.267857142856997</v>
      </c>
      <c r="M4914" s="3">
        <v>36.160714285714</v>
      </c>
      <c r="N4914" s="3">
        <v>54.464285714286</v>
      </c>
      <c r="O4914" s="3">
        <v>32.142857142856997</v>
      </c>
      <c r="P4914" s="3">
        <v>4.0178571428570002</v>
      </c>
      <c r="Q4914" s="8">
        <v>0.446428571429</v>
      </c>
    </row>
    <row r="4915" spans="3:17" ht="24" x14ac:dyDescent="0.2">
      <c r="C4915" s="87"/>
      <c r="D4915" s="89"/>
      <c r="E4915" s="1" t="s">
        <v>30</v>
      </c>
      <c r="F4915" s="2"/>
      <c r="G4915" s="60">
        <v>29</v>
      </c>
      <c r="H4915" s="72" t="str">
        <f t="shared" si="82"/>
        <v>*</v>
      </c>
      <c r="I4915" s="11">
        <v>17.241379310345</v>
      </c>
      <c r="J4915" s="3">
        <v>10.344827586207</v>
      </c>
      <c r="K4915" s="3">
        <v>48.275862068965999</v>
      </c>
      <c r="L4915" s="3">
        <v>27.586206896552</v>
      </c>
      <c r="M4915" s="3">
        <v>51.724137931034001</v>
      </c>
      <c r="N4915" s="3">
        <v>41.379310344827999</v>
      </c>
      <c r="O4915" s="3">
        <v>17.241379310345</v>
      </c>
      <c r="P4915" s="7">
        <v>0</v>
      </c>
      <c r="Q4915" s="8">
        <v>3.4482758620689999</v>
      </c>
    </row>
    <row r="4916" spans="3:17" ht="24" x14ac:dyDescent="0.2">
      <c r="C4916" s="87"/>
      <c r="D4916" s="89"/>
      <c r="E4916" s="1" t="s">
        <v>31</v>
      </c>
      <c r="F4916" s="2"/>
      <c r="G4916" s="60">
        <v>65</v>
      </c>
      <c r="H4916" s="72" t="str">
        <f t="shared" si="82"/>
        <v xml:space="preserve"> </v>
      </c>
      <c r="I4916" s="11">
        <v>23.076923076922998</v>
      </c>
      <c r="J4916" s="3">
        <v>9.2307692307690008</v>
      </c>
      <c r="K4916" s="3">
        <v>35.384615384615003</v>
      </c>
      <c r="L4916" s="3">
        <v>35.384615384615003</v>
      </c>
      <c r="M4916" s="3">
        <v>47.692307692307999</v>
      </c>
      <c r="N4916" s="3">
        <v>49.230769230768999</v>
      </c>
      <c r="O4916" s="3">
        <v>20</v>
      </c>
      <c r="P4916" s="3">
        <v>6.1538461538459996</v>
      </c>
      <c r="Q4916" s="8">
        <v>6.1538461538459996</v>
      </c>
    </row>
    <row r="4917" spans="3:17" x14ac:dyDescent="0.2">
      <c r="C4917" s="87"/>
      <c r="D4917" s="89"/>
      <c r="E4917" s="1" t="s">
        <v>32</v>
      </c>
      <c r="F4917" s="2"/>
      <c r="G4917" s="60">
        <v>4</v>
      </c>
      <c r="H4917" s="72" t="str">
        <f t="shared" si="82"/>
        <v>*</v>
      </c>
      <c r="I4917" s="21">
        <v>0</v>
      </c>
      <c r="J4917" s="7">
        <v>0</v>
      </c>
      <c r="K4917" s="3">
        <v>25</v>
      </c>
      <c r="L4917" s="7">
        <v>0</v>
      </c>
      <c r="M4917" s="3">
        <v>75</v>
      </c>
      <c r="N4917" s="3">
        <v>75</v>
      </c>
      <c r="O4917" s="7">
        <v>0</v>
      </c>
      <c r="P4917" s="3">
        <v>25</v>
      </c>
      <c r="Q4917" s="14">
        <v>0</v>
      </c>
    </row>
    <row r="4918" spans="3:17" x14ac:dyDescent="0.2">
      <c r="C4918" s="87"/>
      <c r="D4918" s="88" t="s">
        <v>14</v>
      </c>
      <c r="E4918" s="6" t="s">
        <v>28</v>
      </c>
      <c r="F4918" s="5"/>
      <c r="G4918" s="59">
        <v>27</v>
      </c>
      <c r="H4918" s="71" t="str">
        <f t="shared" si="82"/>
        <v>*</v>
      </c>
      <c r="I4918" s="12">
        <v>37.037037037037003</v>
      </c>
      <c r="J4918" s="4">
        <v>3.7037037037039999</v>
      </c>
      <c r="K4918" s="4">
        <v>25.925925925925998</v>
      </c>
      <c r="L4918" s="4">
        <v>22.222222222222001</v>
      </c>
      <c r="M4918" s="4">
        <v>33.333333333333002</v>
      </c>
      <c r="N4918" s="4">
        <v>55.555555555555998</v>
      </c>
      <c r="O4918" s="4">
        <v>14.814814814815</v>
      </c>
      <c r="P4918" s="4">
        <v>14.814814814815</v>
      </c>
      <c r="Q4918" s="13">
        <v>3.7037037037039999</v>
      </c>
    </row>
    <row r="4919" spans="3:17" ht="24" x14ac:dyDescent="0.2">
      <c r="C4919" s="87"/>
      <c r="D4919" s="89"/>
      <c r="E4919" s="1" t="s">
        <v>29</v>
      </c>
      <c r="F4919" s="2"/>
      <c r="G4919" s="60">
        <v>131</v>
      </c>
      <c r="H4919" s="72" t="str">
        <f t="shared" si="82"/>
        <v xml:space="preserve"> </v>
      </c>
      <c r="I4919" s="11">
        <v>34.351145038167999</v>
      </c>
      <c r="J4919" s="3">
        <v>14.503816793893</v>
      </c>
      <c r="K4919" s="3">
        <v>53.435114503816997</v>
      </c>
      <c r="L4919" s="3">
        <v>35.877862595419998</v>
      </c>
      <c r="M4919" s="3">
        <v>32.824427480916</v>
      </c>
      <c r="N4919" s="3">
        <v>48.854961832061001</v>
      </c>
      <c r="O4919" s="3">
        <v>35.114503816793999</v>
      </c>
      <c r="P4919" s="3">
        <v>4.5801526717560002</v>
      </c>
      <c r="Q4919" s="8">
        <v>0.76335877862599999</v>
      </c>
    </row>
    <row r="4920" spans="3:17" ht="24" x14ac:dyDescent="0.2">
      <c r="C4920" s="87"/>
      <c r="D4920" s="89"/>
      <c r="E4920" s="1" t="s">
        <v>30</v>
      </c>
      <c r="F4920" s="2"/>
      <c r="G4920" s="60">
        <v>13</v>
      </c>
      <c r="H4920" s="72" t="str">
        <f t="shared" si="82"/>
        <v>*</v>
      </c>
      <c r="I4920" s="11">
        <v>30.769230769231001</v>
      </c>
      <c r="J4920" s="3">
        <v>15.384615384615</v>
      </c>
      <c r="K4920" s="3">
        <v>23.076923076922998</v>
      </c>
      <c r="L4920" s="3">
        <v>15.384615384615</v>
      </c>
      <c r="M4920" s="3">
        <v>53.846153846154003</v>
      </c>
      <c r="N4920" s="3">
        <v>30.769230769231001</v>
      </c>
      <c r="O4920" s="3">
        <v>7.6923076923079998</v>
      </c>
      <c r="P4920" s="7">
        <v>0</v>
      </c>
      <c r="Q4920" s="8">
        <v>7.6923076923079998</v>
      </c>
    </row>
    <row r="4921" spans="3:17" ht="24" x14ac:dyDescent="0.2">
      <c r="C4921" s="87"/>
      <c r="D4921" s="89"/>
      <c r="E4921" s="1" t="s">
        <v>31</v>
      </c>
      <c r="F4921" s="2"/>
      <c r="G4921" s="60">
        <v>8</v>
      </c>
      <c r="H4921" s="72" t="str">
        <f t="shared" si="82"/>
        <v>*</v>
      </c>
      <c r="I4921" s="11">
        <v>50</v>
      </c>
      <c r="J4921" s="7">
        <v>0</v>
      </c>
      <c r="K4921" s="3">
        <v>12.5</v>
      </c>
      <c r="L4921" s="7">
        <v>0</v>
      </c>
      <c r="M4921" s="3">
        <v>25</v>
      </c>
      <c r="N4921" s="3">
        <v>37.5</v>
      </c>
      <c r="O4921" s="7">
        <v>0</v>
      </c>
      <c r="P4921" s="3">
        <v>25</v>
      </c>
      <c r="Q4921" s="8">
        <v>12.5</v>
      </c>
    </row>
    <row r="4922" spans="3:17" x14ac:dyDescent="0.2">
      <c r="C4922" s="87"/>
      <c r="D4922" s="89"/>
      <c r="E4922" s="1" t="s">
        <v>32</v>
      </c>
      <c r="F4922" s="2"/>
      <c r="G4922" s="60">
        <v>3</v>
      </c>
      <c r="H4922" s="72" t="str">
        <f t="shared" si="82"/>
        <v>*</v>
      </c>
      <c r="I4922" s="21">
        <v>0</v>
      </c>
      <c r="J4922" s="7">
        <v>0</v>
      </c>
      <c r="K4922" s="7">
        <v>0</v>
      </c>
      <c r="L4922" s="7">
        <v>0</v>
      </c>
      <c r="M4922" s="3">
        <v>66.666666666666998</v>
      </c>
      <c r="N4922" s="3">
        <v>66.666666666666998</v>
      </c>
      <c r="O4922" s="7">
        <v>0</v>
      </c>
      <c r="P4922" s="3">
        <v>33.333333333333002</v>
      </c>
      <c r="Q4922" s="14">
        <v>0</v>
      </c>
    </row>
    <row r="4923" spans="3:17" x14ac:dyDescent="0.2">
      <c r="C4923" s="87"/>
      <c r="D4923" s="88" t="s">
        <v>15</v>
      </c>
      <c r="E4923" s="6" t="s">
        <v>28</v>
      </c>
      <c r="F4923" s="5"/>
      <c r="G4923" s="59">
        <v>8</v>
      </c>
      <c r="H4923" s="71" t="str">
        <f t="shared" si="82"/>
        <v>*</v>
      </c>
      <c r="I4923" s="12">
        <v>25</v>
      </c>
      <c r="J4923" s="20">
        <v>0</v>
      </c>
      <c r="K4923" s="4">
        <v>62.5</v>
      </c>
      <c r="L4923" s="4">
        <v>37.5</v>
      </c>
      <c r="M4923" s="4">
        <v>62.5</v>
      </c>
      <c r="N4923" s="4">
        <v>50</v>
      </c>
      <c r="O4923" s="20">
        <v>0</v>
      </c>
      <c r="P4923" s="20">
        <v>0</v>
      </c>
      <c r="Q4923" s="27">
        <v>0</v>
      </c>
    </row>
    <row r="4924" spans="3:17" ht="24" x14ac:dyDescent="0.2">
      <c r="C4924" s="87"/>
      <c r="D4924" s="89"/>
      <c r="E4924" s="1" t="s">
        <v>29</v>
      </c>
      <c r="F4924" s="2"/>
      <c r="G4924" s="60">
        <v>93</v>
      </c>
      <c r="H4924" s="72" t="str">
        <f t="shared" si="82"/>
        <v xml:space="preserve"> </v>
      </c>
      <c r="I4924" s="11">
        <v>31.182795698924998</v>
      </c>
      <c r="J4924" s="3">
        <v>16.129032258064999</v>
      </c>
      <c r="K4924" s="3">
        <v>51.612903225806001</v>
      </c>
      <c r="L4924" s="3">
        <v>34.408602150538002</v>
      </c>
      <c r="M4924" s="3">
        <v>40.860215053763</v>
      </c>
      <c r="N4924" s="3">
        <v>62.365591397849002</v>
      </c>
      <c r="O4924" s="3">
        <v>27.956989247311999</v>
      </c>
      <c r="P4924" s="3">
        <v>3.2258064516129998</v>
      </c>
      <c r="Q4924" s="14">
        <v>0</v>
      </c>
    </row>
    <row r="4925" spans="3:17" ht="24" x14ac:dyDescent="0.2">
      <c r="C4925" s="87"/>
      <c r="D4925" s="89"/>
      <c r="E4925" s="1" t="s">
        <v>30</v>
      </c>
      <c r="F4925" s="2"/>
      <c r="G4925" s="60">
        <v>16</v>
      </c>
      <c r="H4925" s="72" t="str">
        <f t="shared" si="82"/>
        <v>*</v>
      </c>
      <c r="I4925" s="11">
        <v>6.25</v>
      </c>
      <c r="J4925" s="3">
        <v>6.25</v>
      </c>
      <c r="K4925" s="3">
        <v>68.75</v>
      </c>
      <c r="L4925" s="3">
        <v>37.5</v>
      </c>
      <c r="M4925" s="3">
        <v>50</v>
      </c>
      <c r="N4925" s="3">
        <v>50</v>
      </c>
      <c r="O4925" s="3">
        <v>25</v>
      </c>
      <c r="P4925" s="7">
        <v>0</v>
      </c>
      <c r="Q4925" s="14">
        <v>0</v>
      </c>
    </row>
    <row r="4926" spans="3:17" ht="24" x14ac:dyDescent="0.2">
      <c r="C4926" s="87"/>
      <c r="D4926" s="89"/>
      <c r="E4926" s="1" t="s">
        <v>31</v>
      </c>
      <c r="F4926" s="2"/>
      <c r="G4926" s="60">
        <v>57</v>
      </c>
      <c r="H4926" s="72" t="str">
        <f t="shared" si="82"/>
        <v xml:space="preserve"> </v>
      </c>
      <c r="I4926" s="11">
        <v>19.298245614035</v>
      </c>
      <c r="J4926" s="3">
        <v>10.526315789473999</v>
      </c>
      <c r="K4926" s="3">
        <v>38.596491228070001</v>
      </c>
      <c r="L4926" s="3">
        <v>40.350877192981997</v>
      </c>
      <c r="M4926" s="3">
        <v>50.877192982456002</v>
      </c>
      <c r="N4926" s="3">
        <v>50.877192982456002</v>
      </c>
      <c r="O4926" s="3">
        <v>22.807017543859999</v>
      </c>
      <c r="P4926" s="3">
        <v>3.508771929825</v>
      </c>
      <c r="Q4926" s="8">
        <v>5.2631578947369997</v>
      </c>
    </row>
    <row r="4927" spans="3:17" x14ac:dyDescent="0.2">
      <c r="C4927" s="87"/>
      <c r="D4927" s="89"/>
      <c r="E4927" s="1" t="s">
        <v>32</v>
      </c>
      <c r="F4927" s="2"/>
      <c r="G4927" s="60">
        <v>1</v>
      </c>
      <c r="H4927" s="72" t="str">
        <f t="shared" si="82"/>
        <v>*</v>
      </c>
      <c r="I4927" s="21">
        <v>0</v>
      </c>
      <c r="J4927" s="7">
        <v>0</v>
      </c>
      <c r="K4927" s="3">
        <v>100</v>
      </c>
      <c r="L4927" s="7">
        <v>0</v>
      </c>
      <c r="M4927" s="3">
        <v>100</v>
      </c>
      <c r="N4927" s="3">
        <v>100</v>
      </c>
      <c r="O4927" s="7">
        <v>0</v>
      </c>
      <c r="P4927" s="7">
        <v>0</v>
      </c>
      <c r="Q4927" s="14">
        <v>0</v>
      </c>
    </row>
    <row r="4928" spans="3:17" x14ac:dyDescent="0.2">
      <c r="C4928" s="88" t="s">
        <v>33</v>
      </c>
      <c r="D4928" s="83" t="s">
        <v>17</v>
      </c>
      <c r="E4928" s="6" t="s">
        <v>34</v>
      </c>
      <c r="F4928" s="5"/>
      <c r="G4928" s="59">
        <v>51</v>
      </c>
      <c r="H4928" s="71" t="str">
        <f t="shared" si="82"/>
        <v xml:space="preserve"> </v>
      </c>
      <c r="I4928" s="12">
        <v>33.333333333333002</v>
      </c>
      <c r="J4928" s="4">
        <v>15.686274509804001</v>
      </c>
      <c r="K4928" s="4">
        <v>60.784313725490001</v>
      </c>
      <c r="L4928" s="4">
        <v>37.254901960783997</v>
      </c>
      <c r="M4928" s="4">
        <v>31.372549019608002</v>
      </c>
      <c r="N4928" s="4">
        <v>45.098039215686001</v>
      </c>
      <c r="O4928" s="4">
        <v>23.529411764706001</v>
      </c>
      <c r="P4928" s="4">
        <v>5.8823529411760003</v>
      </c>
      <c r="Q4928" s="27">
        <v>0</v>
      </c>
    </row>
    <row r="4929" spans="3:17" x14ac:dyDescent="0.2">
      <c r="C4929" s="87"/>
      <c r="D4929" s="84"/>
      <c r="E4929" s="1" t="s">
        <v>35</v>
      </c>
      <c r="F4929" s="2"/>
      <c r="G4929" s="60">
        <v>159</v>
      </c>
      <c r="H4929" s="72" t="str">
        <f t="shared" si="82"/>
        <v xml:space="preserve"> </v>
      </c>
      <c r="I4929" s="11">
        <v>27.672955974842999</v>
      </c>
      <c r="J4929" s="3">
        <v>13.836477987421</v>
      </c>
      <c r="K4929" s="3">
        <v>50.314465408804999</v>
      </c>
      <c r="L4929" s="3">
        <v>33.333333333333002</v>
      </c>
      <c r="M4929" s="3">
        <v>42.138364779874003</v>
      </c>
      <c r="N4929" s="3">
        <v>54.088050314465001</v>
      </c>
      <c r="O4929" s="3">
        <v>29.559748427673</v>
      </c>
      <c r="P4929" s="3">
        <v>5.0314465408810003</v>
      </c>
      <c r="Q4929" s="8">
        <v>2.5157232704400001</v>
      </c>
    </row>
    <row r="4930" spans="3:17" ht="24" x14ac:dyDescent="0.2">
      <c r="C4930" s="87"/>
      <c r="D4930" s="84"/>
      <c r="E4930" s="1" t="s">
        <v>36</v>
      </c>
      <c r="F4930" s="2"/>
      <c r="G4930" s="60">
        <v>86</v>
      </c>
      <c r="H4930" s="72" t="str">
        <f t="shared" si="82"/>
        <v xml:space="preserve"> </v>
      </c>
      <c r="I4930" s="11">
        <v>27.906976744186</v>
      </c>
      <c r="J4930" s="3">
        <v>10.465116279069999</v>
      </c>
      <c r="K4930" s="3">
        <v>38.372093023255999</v>
      </c>
      <c r="L4930" s="3">
        <v>37.209302325581</v>
      </c>
      <c r="M4930" s="3">
        <v>48.837209302326002</v>
      </c>
      <c r="N4930" s="3">
        <v>51.162790697673998</v>
      </c>
      <c r="O4930" s="3">
        <v>30.232558139535001</v>
      </c>
      <c r="P4930" s="3">
        <v>2.3255813953489999</v>
      </c>
      <c r="Q4930" s="8">
        <v>2.3255813953489999</v>
      </c>
    </row>
    <row r="4931" spans="3:17" x14ac:dyDescent="0.2">
      <c r="C4931" s="87"/>
      <c r="D4931" s="84"/>
      <c r="E4931" s="1" t="s">
        <v>37</v>
      </c>
      <c r="F4931" s="2"/>
      <c r="G4931" s="60">
        <v>59</v>
      </c>
      <c r="H4931" s="72" t="str">
        <f t="shared" si="82"/>
        <v xml:space="preserve"> </v>
      </c>
      <c r="I4931" s="11">
        <v>35.593220338983002</v>
      </c>
      <c r="J4931" s="3">
        <v>8.4745762711860007</v>
      </c>
      <c r="K4931" s="3">
        <v>38.983050847458003</v>
      </c>
      <c r="L4931" s="3">
        <v>23.728813559321999</v>
      </c>
      <c r="M4931" s="3">
        <v>30.508474576270999</v>
      </c>
      <c r="N4931" s="3">
        <v>57.627118644067998</v>
      </c>
      <c r="O4931" s="3">
        <v>13.559322033898001</v>
      </c>
      <c r="P4931" s="3">
        <v>8.4745762711860007</v>
      </c>
      <c r="Q4931" s="8">
        <v>1.6949152542370001</v>
      </c>
    </row>
    <row r="4932" spans="3:17" x14ac:dyDescent="0.2">
      <c r="C4932" s="87"/>
      <c r="D4932" s="84"/>
      <c r="E4932" s="1" t="s">
        <v>32</v>
      </c>
      <c r="F4932" s="2"/>
      <c r="G4932" s="60">
        <v>2</v>
      </c>
      <c r="H4932" s="72" t="str">
        <f t="shared" si="82"/>
        <v>*</v>
      </c>
      <c r="I4932" s="21">
        <v>0</v>
      </c>
      <c r="J4932" s="7">
        <v>0</v>
      </c>
      <c r="K4932" s="3">
        <v>50</v>
      </c>
      <c r="L4932" s="3">
        <v>50</v>
      </c>
      <c r="M4932" s="3">
        <v>50</v>
      </c>
      <c r="N4932" s="3">
        <v>50</v>
      </c>
      <c r="O4932" s="3">
        <v>50</v>
      </c>
      <c r="P4932" s="7">
        <v>0</v>
      </c>
      <c r="Q4932" s="14">
        <v>0</v>
      </c>
    </row>
    <row r="4933" spans="3:17" x14ac:dyDescent="0.2">
      <c r="C4933" s="88" t="s">
        <v>38</v>
      </c>
      <c r="D4933" s="83" t="s">
        <v>17</v>
      </c>
      <c r="E4933" s="6" t="s">
        <v>39</v>
      </c>
      <c r="F4933" s="5"/>
      <c r="G4933" s="59">
        <v>73</v>
      </c>
      <c r="H4933" s="71" t="str">
        <f t="shared" si="82"/>
        <v xml:space="preserve"> </v>
      </c>
      <c r="I4933" s="12">
        <v>23.287671232876999</v>
      </c>
      <c r="J4933" s="4">
        <v>6.8493150684930004</v>
      </c>
      <c r="K4933" s="4">
        <v>34.246575342466002</v>
      </c>
      <c r="L4933" s="4">
        <v>27.397260273973</v>
      </c>
      <c r="M4933" s="4">
        <v>42.465753424657997</v>
      </c>
      <c r="N4933" s="4">
        <v>45.205479452055002</v>
      </c>
      <c r="O4933" s="4">
        <v>19.178082191781002</v>
      </c>
      <c r="P4933" s="4">
        <v>10.958904109589</v>
      </c>
      <c r="Q4933" s="13">
        <v>5.4794520547949999</v>
      </c>
    </row>
    <row r="4934" spans="3:17" x14ac:dyDescent="0.2">
      <c r="C4934" s="87"/>
      <c r="D4934" s="84"/>
      <c r="E4934" s="1" t="s">
        <v>40</v>
      </c>
      <c r="F4934" s="2"/>
      <c r="G4934" s="60">
        <v>204</v>
      </c>
      <c r="H4934" s="72" t="str">
        <f t="shared" si="82"/>
        <v xml:space="preserve"> </v>
      </c>
      <c r="I4934" s="11">
        <v>32.843137254901997</v>
      </c>
      <c r="J4934" s="3">
        <v>15.196078431373</v>
      </c>
      <c r="K4934" s="3">
        <v>54.411764705882</v>
      </c>
      <c r="L4934" s="3">
        <v>35.784313725490001</v>
      </c>
      <c r="M4934" s="3">
        <v>35.784313725490001</v>
      </c>
      <c r="N4934" s="3">
        <v>55.882352941176002</v>
      </c>
      <c r="O4934" s="3">
        <v>33.333333333333002</v>
      </c>
      <c r="P4934" s="3">
        <v>3.9215686274510002</v>
      </c>
      <c r="Q4934" s="8">
        <v>0.49019607843099999</v>
      </c>
    </row>
    <row r="4935" spans="3:17" x14ac:dyDescent="0.2">
      <c r="C4935" s="87"/>
      <c r="D4935" s="84"/>
      <c r="E4935" s="1" t="s">
        <v>41</v>
      </c>
      <c r="F4935" s="2"/>
      <c r="G4935" s="60">
        <v>24</v>
      </c>
      <c r="H4935" s="72" t="str">
        <f t="shared" si="82"/>
        <v>*</v>
      </c>
      <c r="I4935" s="11">
        <v>29.166666666666998</v>
      </c>
      <c r="J4935" s="3">
        <v>4.166666666667</v>
      </c>
      <c r="K4935" s="3">
        <v>33.333333333333002</v>
      </c>
      <c r="L4935" s="3">
        <v>25</v>
      </c>
      <c r="M4935" s="3">
        <v>33.333333333333002</v>
      </c>
      <c r="N4935" s="3">
        <v>62.5</v>
      </c>
      <c r="O4935" s="3">
        <v>25</v>
      </c>
      <c r="P4935" s="3">
        <v>4.166666666667</v>
      </c>
      <c r="Q4935" s="14">
        <v>0</v>
      </c>
    </row>
    <row r="4936" spans="3:17" x14ac:dyDescent="0.2">
      <c r="C4936" s="87"/>
      <c r="D4936" s="84"/>
      <c r="E4936" s="1" t="s">
        <v>42</v>
      </c>
      <c r="F4936" s="2"/>
      <c r="G4936" s="60">
        <v>117</v>
      </c>
      <c r="H4936" s="72" t="str">
        <f t="shared" si="82"/>
        <v xml:space="preserve"> </v>
      </c>
      <c r="I4936" s="11">
        <v>34.188034188034003</v>
      </c>
      <c r="J4936" s="3">
        <v>14.529914529915001</v>
      </c>
      <c r="K4936" s="3">
        <v>52.136752136752001</v>
      </c>
      <c r="L4936" s="3">
        <v>39.316239316238999</v>
      </c>
      <c r="M4936" s="3">
        <v>40.17094017094</v>
      </c>
      <c r="N4936" s="3">
        <v>54.700854700854997</v>
      </c>
      <c r="O4936" s="3">
        <v>30.769230769231001</v>
      </c>
      <c r="P4936" s="3">
        <v>3.4188034188029999</v>
      </c>
      <c r="Q4936" s="8">
        <v>0.85470085470099999</v>
      </c>
    </row>
    <row r="4937" spans="3:17" x14ac:dyDescent="0.2">
      <c r="C4937" s="87"/>
      <c r="D4937" s="84"/>
      <c r="E4937" s="1" t="s">
        <v>43</v>
      </c>
      <c r="F4937" s="2"/>
      <c r="G4937" s="60">
        <v>27</v>
      </c>
      <c r="H4937" s="72" t="str">
        <f t="shared" si="82"/>
        <v>*</v>
      </c>
      <c r="I4937" s="11">
        <v>33.333333333333002</v>
      </c>
      <c r="J4937" s="3">
        <v>14.814814814815</v>
      </c>
      <c r="K4937" s="3">
        <v>29.629629629629999</v>
      </c>
      <c r="L4937" s="3">
        <v>33.333333333333002</v>
      </c>
      <c r="M4937" s="3">
        <v>40.740740740741003</v>
      </c>
      <c r="N4937" s="3">
        <v>40.740740740741003</v>
      </c>
      <c r="O4937" s="3">
        <v>11.111111111111001</v>
      </c>
      <c r="P4937" s="7">
        <v>0</v>
      </c>
      <c r="Q4937" s="8">
        <v>3.7037037037039999</v>
      </c>
    </row>
    <row r="4938" spans="3:17" x14ac:dyDescent="0.2">
      <c r="C4938" s="87"/>
      <c r="D4938" s="84"/>
      <c r="E4938" s="1" t="s">
        <v>44</v>
      </c>
      <c r="F4938" s="2"/>
      <c r="G4938" s="60">
        <v>20</v>
      </c>
      <c r="H4938" s="72" t="str">
        <f t="shared" si="82"/>
        <v>*</v>
      </c>
      <c r="I4938" s="11">
        <v>45</v>
      </c>
      <c r="J4938" s="3">
        <v>20</v>
      </c>
      <c r="K4938" s="3">
        <v>35</v>
      </c>
      <c r="L4938" s="3">
        <v>20</v>
      </c>
      <c r="M4938" s="3">
        <v>35</v>
      </c>
      <c r="N4938" s="3">
        <v>60</v>
      </c>
      <c r="O4938" s="3">
        <v>20</v>
      </c>
      <c r="P4938" s="7">
        <v>0</v>
      </c>
      <c r="Q4938" s="14">
        <v>0</v>
      </c>
    </row>
    <row r="4939" spans="3:17" x14ac:dyDescent="0.2">
      <c r="C4939" s="87"/>
      <c r="D4939" s="84"/>
      <c r="E4939" s="1" t="s">
        <v>45</v>
      </c>
      <c r="F4939" s="2"/>
      <c r="G4939" s="60">
        <v>10</v>
      </c>
      <c r="H4939" s="72" t="str">
        <f t="shared" si="82"/>
        <v>*</v>
      </c>
      <c r="I4939" s="11">
        <v>30</v>
      </c>
      <c r="J4939" s="3">
        <v>10</v>
      </c>
      <c r="K4939" s="3">
        <v>60</v>
      </c>
      <c r="L4939" s="3">
        <v>40</v>
      </c>
      <c r="M4939" s="3">
        <v>40</v>
      </c>
      <c r="N4939" s="3">
        <v>40</v>
      </c>
      <c r="O4939" s="3">
        <v>20</v>
      </c>
      <c r="P4939" s="3">
        <v>10</v>
      </c>
      <c r="Q4939" s="14">
        <v>0</v>
      </c>
    </row>
    <row r="4940" spans="3:17" x14ac:dyDescent="0.2">
      <c r="C4940" s="87"/>
      <c r="D4940" s="84"/>
      <c r="E4940" s="1" t="s">
        <v>46</v>
      </c>
      <c r="F4940" s="2"/>
      <c r="G4940" s="60">
        <v>4</v>
      </c>
      <c r="H4940" s="72" t="str">
        <f t="shared" si="82"/>
        <v>*</v>
      </c>
      <c r="I4940" s="21">
        <v>0</v>
      </c>
      <c r="J4940" s="7">
        <v>0</v>
      </c>
      <c r="K4940" s="3">
        <v>25</v>
      </c>
      <c r="L4940" s="3">
        <v>50</v>
      </c>
      <c r="M4940" s="3">
        <v>25</v>
      </c>
      <c r="N4940" s="3">
        <v>50</v>
      </c>
      <c r="O4940" s="3">
        <v>25</v>
      </c>
      <c r="P4940" s="7">
        <v>0</v>
      </c>
      <c r="Q4940" s="14">
        <v>0</v>
      </c>
    </row>
    <row r="4941" spans="3:17" x14ac:dyDescent="0.2">
      <c r="C4941" s="87"/>
      <c r="D4941" s="84"/>
      <c r="E4941" s="1" t="s">
        <v>32</v>
      </c>
      <c r="F4941" s="2"/>
      <c r="G4941" s="60">
        <v>7</v>
      </c>
      <c r="H4941" s="72" t="str">
        <f t="shared" si="82"/>
        <v>*</v>
      </c>
      <c r="I4941" s="21">
        <v>0</v>
      </c>
      <c r="J4941" s="3">
        <v>14.285714285714</v>
      </c>
      <c r="K4941" s="3">
        <v>28.571428571428999</v>
      </c>
      <c r="L4941" s="3">
        <v>14.285714285714</v>
      </c>
      <c r="M4941" s="3">
        <v>100</v>
      </c>
      <c r="N4941" s="3">
        <v>71.428571428571004</v>
      </c>
      <c r="O4941" s="3">
        <v>14.285714285714</v>
      </c>
      <c r="P4941" s="7">
        <v>0</v>
      </c>
      <c r="Q4941" s="14">
        <v>0</v>
      </c>
    </row>
    <row r="4942" spans="3:17" ht="24" x14ac:dyDescent="0.2">
      <c r="C4942" s="88" t="s">
        <v>47</v>
      </c>
      <c r="D4942" s="83" t="s">
        <v>17</v>
      </c>
      <c r="E4942" s="6" t="s">
        <v>48</v>
      </c>
      <c r="F4942" s="5"/>
      <c r="G4942" s="59">
        <v>11</v>
      </c>
      <c r="H4942" s="71" t="str">
        <f t="shared" si="82"/>
        <v>*</v>
      </c>
      <c r="I4942" s="12">
        <v>18.181818181817999</v>
      </c>
      <c r="J4942" s="4">
        <v>27.272727272727</v>
      </c>
      <c r="K4942" s="4">
        <v>36.363636363635997</v>
      </c>
      <c r="L4942" s="4">
        <v>36.363636363635997</v>
      </c>
      <c r="M4942" s="4">
        <v>18.181818181817999</v>
      </c>
      <c r="N4942" s="4">
        <v>45.454545454544999</v>
      </c>
      <c r="O4942" s="4">
        <v>9.0909090909089993</v>
      </c>
      <c r="P4942" s="20">
        <v>0</v>
      </c>
      <c r="Q4942" s="27">
        <v>0</v>
      </c>
    </row>
    <row r="4943" spans="3:17" ht="24" x14ac:dyDescent="0.2">
      <c r="C4943" s="87"/>
      <c r="D4943" s="84"/>
      <c r="E4943" s="1" t="s">
        <v>49</v>
      </c>
      <c r="F4943" s="2"/>
      <c r="G4943" s="60">
        <v>26</v>
      </c>
      <c r="H4943" s="72" t="str">
        <f t="shared" si="82"/>
        <v>*</v>
      </c>
      <c r="I4943" s="11">
        <v>34.615384615384997</v>
      </c>
      <c r="J4943" s="3">
        <v>19.230769230768999</v>
      </c>
      <c r="K4943" s="3">
        <v>34.615384615384997</v>
      </c>
      <c r="L4943" s="3">
        <v>38.461538461537998</v>
      </c>
      <c r="M4943" s="3">
        <v>34.615384615384997</v>
      </c>
      <c r="N4943" s="3">
        <v>42.307692307692001</v>
      </c>
      <c r="O4943" s="3">
        <v>30.769230769231001</v>
      </c>
      <c r="P4943" s="3">
        <v>3.8461538461539999</v>
      </c>
      <c r="Q4943" s="8">
        <v>11.538461538462</v>
      </c>
    </row>
    <row r="4944" spans="3:17" x14ac:dyDescent="0.2">
      <c r="C4944" s="87"/>
      <c r="D4944" s="84"/>
      <c r="E4944" s="1" t="s">
        <v>50</v>
      </c>
      <c r="F4944" s="2"/>
      <c r="G4944" s="60">
        <v>21</v>
      </c>
      <c r="H4944" s="72" t="str">
        <f t="shared" si="82"/>
        <v>*</v>
      </c>
      <c r="I4944" s="11">
        <v>38.095238095238003</v>
      </c>
      <c r="J4944" s="3">
        <v>19.047619047619001</v>
      </c>
      <c r="K4944" s="3">
        <v>42.857142857143003</v>
      </c>
      <c r="L4944" s="3">
        <v>38.095238095238003</v>
      </c>
      <c r="M4944" s="3">
        <v>47.619047619047997</v>
      </c>
      <c r="N4944" s="3">
        <v>57.142857142856997</v>
      </c>
      <c r="O4944" s="3">
        <v>38.095238095238003</v>
      </c>
      <c r="P4944" s="3">
        <v>4.7619047619049999</v>
      </c>
      <c r="Q4944" s="14">
        <v>0</v>
      </c>
    </row>
    <row r="4945" spans="3:17" x14ac:dyDescent="0.2">
      <c r="C4945" s="87"/>
      <c r="D4945" s="84"/>
      <c r="E4945" s="1" t="s">
        <v>51</v>
      </c>
      <c r="F4945" s="2"/>
      <c r="G4945" s="60">
        <v>28</v>
      </c>
      <c r="H4945" s="72" t="str">
        <f t="shared" si="82"/>
        <v>*</v>
      </c>
      <c r="I4945" s="11">
        <v>25</v>
      </c>
      <c r="J4945" s="3">
        <v>10.714285714286</v>
      </c>
      <c r="K4945" s="3">
        <v>53.571428571429003</v>
      </c>
      <c r="L4945" s="3">
        <v>28.571428571428999</v>
      </c>
      <c r="M4945" s="3">
        <v>39.285714285714</v>
      </c>
      <c r="N4945" s="3">
        <v>64.285714285713993</v>
      </c>
      <c r="O4945" s="3">
        <v>28.571428571428999</v>
      </c>
      <c r="P4945" s="3">
        <v>3.5714285714290002</v>
      </c>
      <c r="Q4945" s="14">
        <v>0</v>
      </c>
    </row>
    <row r="4946" spans="3:17" ht="24" x14ac:dyDescent="0.2">
      <c r="C4946" s="87"/>
      <c r="D4946" s="84"/>
      <c r="E4946" s="1" t="s">
        <v>52</v>
      </c>
      <c r="F4946" s="2"/>
      <c r="G4946" s="60">
        <v>52</v>
      </c>
      <c r="H4946" s="72" t="str">
        <f t="shared" si="82"/>
        <v xml:space="preserve"> </v>
      </c>
      <c r="I4946" s="11">
        <v>25</v>
      </c>
      <c r="J4946" s="3">
        <v>11.538461538462</v>
      </c>
      <c r="K4946" s="3">
        <v>48.076923076923002</v>
      </c>
      <c r="L4946" s="3">
        <v>30.769230769231001</v>
      </c>
      <c r="M4946" s="3">
        <v>40.384615384615003</v>
      </c>
      <c r="N4946" s="3">
        <v>59.615384615384997</v>
      </c>
      <c r="O4946" s="3">
        <v>32.692307692307999</v>
      </c>
      <c r="P4946" s="3">
        <v>11.538461538462</v>
      </c>
      <c r="Q4946" s="14">
        <v>0</v>
      </c>
    </row>
    <row r="4947" spans="3:17" ht="24" x14ac:dyDescent="0.2">
      <c r="C4947" s="87"/>
      <c r="D4947" s="84"/>
      <c r="E4947" s="1" t="s">
        <v>53</v>
      </c>
      <c r="F4947" s="2"/>
      <c r="G4947" s="60">
        <v>138</v>
      </c>
      <c r="H4947" s="72" t="str">
        <f t="shared" si="82"/>
        <v xml:space="preserve"> </v>
      </c>
      <c r="I4947" s="11">
        <v>28.260869565217</v>
      </c>
      <c r="J4947" s="3">
        <v>15.217391304348</v>
      </c>
      <c r="K4947" s="3">
        <v>44.927536231883998</v>
      </c>
      <c r="L4947" s="3">
        <v>33.333333333333002</v>
      </c>
      <c r="M4947" s="3">
        <v>38.405797101448997</v>
      </c>
      <c r="N4947" s="3">
        <v>55.797101449274997</v>
      </c>
      <c r="O4947" s="3">
        <v>30.434782608696</v>
      </c>
      <c r="P4947" s="3">
        <v>6.5217391304349999</v>
      </c>
      <c r="Q4947" s="8">
        <v>2.1739130434780001</v>
      </c>
    </row>
    <row r="4948" spans="3:17" ht="24" x14ac:dyDescent="0.2">
      <c r="C4948" s="87"/>
      <c r="D4948" s="84"/>
      <c r="E4948" s="1" t="s">
        <v>54</v>
      </c>
      <c r="F4948" s="2"/>
      <c r="G4948" s="60">
        <v>212</v>
      </c>
      <c r="H4948" s="72" t="str">
        <f t="shared" si="82"/>
        <v xml:space="preserve"> </v>
      </c>
      <c r="I4948" s="11">
        <v>31.603773584906001</v>
      </c>
      <c r="J4948" s="3">
        <v>10.849056603774001</v>
      </c>
      <c r="K4948" s="3">
        <v>48.584905660376997</v>
      </c>
      <c r="L4948" s="3">
        <v>33.490566037736002</v>
      </c>
      <c r="M4948" s="3">
        <v>41.509433962263998</v>
      </c>
      <c r="N4948" s="3">
        <v>50</v>
      </c>
      <c r="O4948" s="3">
        <v>24.056603773585</v>
      </c>
      <c r="P4948" s="3">
        <v>3.7735849056599999</v>
      </c>
      <c r="Q4948" s="8">
        <v>1.88679245283</v>
      </c>
    </row>
    <row r="4949" spans="3:17" x14ac:dyDescent="0.2">
      <c r="C4949" s="87"/>
      <c r="D4949" s="84"/>
      <c r="E4949" s="1" t="s">
        <v>32</v>
      </c>
      <c r="F4949" s="2"/>
      <c r="G4949" s="60">
        <v>7</v>
      </c>
      <c r="H4949" s="72" t="str">
        <f t="shared" si="82"/>
        <v>*</v>
      </c>
      <c r="I4949" s="21">
        <v>0</v>
      </c>
      <c r="J4949" s="7">
        <v>0</v>
      </c>
      <c r="K4949" s="3">
        <v>42.857142857143003</v>
      </c>
      <c r="L4949" s="3">
        <v>28.571428571428999</v>
      </c>
      <c r="M4949" s="3">
        <v>42.857142857143003</v>
      </c>
      <c r="N4949" s="3">
        <v>71.428571428571004</v>
      </c>
      <c r="O4949" s="3">
        <v>14.285714285714</v>
      </c>
      <c r="P4949" s="3">
        <v>14.285714285714</v>
      </c>
      <c r="Q4949" s="14">
        <v>0</v>
      </c>
    </row>
    <row r="4950" spans="3:17" ht="24" x14ac:dyDescent="0.2">
      <c r="C4950" s="88" t="s">
        <v>55</v>
      </c>
      <c r="D4950" s="83" t="s">
        <v>17</v>
      </c>
      <c r="E4950" s="6" t="s">
        <v>48</v>
      </c>
      <c r="F4950" s="5"/>
      <c r="G4950" s="59">
        <v>14</v>
      </c>
      <c r="H4950" s="71" t="str">
        <f t="shared" si="82"/>
        <v>*</v>
      </c>
      <c r="I4950" s="12">
        <v>21.428571428571001</v>
      </c>
      <c r="J4950" s="4">
        <v>14.285714285714</v>
      </c>
      <c r="K4950" s="4">
        <v>42.857142857143003</v>
      </c>
      <c r="L4950" s="4">
        <v>42.857142857143003</v>
      </c>
      <c r="M4950" s="4">
        <v>28.571428571428999</v>
      </c>
      <c r="N4950" s="4">
        <v>35.714285714286</v>
      </c>
      <c r="O4950" s="4">
        <v>28.571428571428999</v>
      </c>
      <c r="P4950" s="4">
        <v>7.1428571428570002</v>
      </c>
      <c r="Q4950" s="13">
        <v>14.285714285714</v>
      </c>
    </row>
    <row r="4951" spans="3:17" ht="24" x14ac:dyDescent="0.2">
      <c r="C4951" s="87"/>
      <c r="D4951" s="84"/>
      <c r="E4951" s="1" t="s">
        <v>49</v>
      </c>
      <c r="F4951" s="2"/>
      <c r="G4951" s="60">
        <v>44</v>
      </c>
      <c r="H4951" s="72" t="str">
        <f t="shared" si="82"/>
        <v>*</v>
      </c>
      <c r="I4951" s="11">
        <v>27.272727272727</v>
      </c>
      <c r="J4951" s="3">
        <v>15.909090909091001</v>
      </c>
      <c r="K4951" s="3">
        <v>36.363636363635997</v>
      </c>
      <c r="L4951" s="3">
        <v>27.272727272727</v>
      </c>
      <c r="M4951" s="3">
        <v>43.181818181818002</v>
      </c>
      <c r="N4951" s="3">
        <v>50</v>
      </c>
      <c r="O4951" s="3">
        <v>27.272727272727</v>
      </c>
      <c r="P4951" s="3">
        <v>4.5454545454549997</v>
      </c>
      <c r="Q4951" s="14">
        <v>0</v>
      </c>
    </row>
    <row r="4952" spans="3:17" x14ac:dyDescent="0.2">
      <c r="C4952" s="87"/>
      <c r="D4952" s="84"/>
      <c r="E4952" s="1" t="s">
        <v>50</v>
      </c>
      <c r="F4952" s="2"/>
      <c r="G4952" s="60">
        <v>62</v>
      </c>
      <c r="H4952" s="72" t="str">
        <f t="shared" si="82"/>
        <v xml:space="preserve"> </v>
      </c>
      <c r="I4952" s="11">
        <v>33.870967741934997</v>
      </c>
      <c r="J4952" s="3">
        <v>16.129032258064999</v>
      </c>
      <c r="K4952" s="3">
        <v>53.225806451613003</v>
      </c>
      <c r="L4952" s="3">
        <v>33.870967741934997</v>
      </c>
      <c r="M4952" s="3">
        <v>40.322580645160997</v>
      </c>
      <c r="N4952" s="3">
        <v>45.161290322581003</v>
      </c>
      <c r="O4952" s="3">
        <v>30.645161290322999</v>
      </c>
      <c r="P4952" s="3">
        <v>4.8387096774189997</v>
      </c>
      <c r="Q4952" s="8">
        <v>1.6129032258060001</v>
      </c>
    </row>
    <row r="4953" spans="3:17" x14ac:dyDescent="0.2">
      <c r="C4953" s="87"/>
      <c r="D4953" s="84"/>
      <c r="E4953" s="1" t="s">
        <v>51</v>
      </c>
      <c r="F4953" s="2"/>
      <c r="G4953" s="60">
        <v>136</v>
      </c>
      <c r="H4953" s="72" t="str">
        <f t="shared" ref="H4953:H5000" si="83">IF(G4953&lt;49,"*"," ")</f>
        <v xml:space="preserve"> </v>
      </c>
      <c r="I4953" s="11">
        <v>33.823529411765001</v>
      </c>
      <c r="J4953" s="3">
        <v>11.029411764705999</v>
      </c>
      <c r="K4953" s="3">
        <v>44.852941176470999</v>
      </c>
      <c r="L4953" s="3">
        <v>31.617647058824002</v>
      </c>
      <c r="M4953" s="3">
        <v>35.294117647058997</v>
      </c>
      <c r="N4953" s="3">
        <v>60.294117647058997</v>
      </c>
      <c r="O4953" s="3">
        <v>25</v>
      </c>
      <c r="P4953" s="3">
        <v>6.6176470588239997</v>
      </c>
      <c r="Q4953" s="8">
        <v>0.73529411764700003</v>
      </c>
    </row>
    <row r="4954" spans="3:17" ht="24" x14ac:dyDescent="0.2">
      <c r="C4954" s="87"/>
      <c r="D4954" s="84"/>
      <c r="E4954" s="1" t="s">
        <v>52</v>
      </c>
      <c r="F4954" s="2"/>
      <c r="G4954" s="60">
        <v>47</v>
      </c>
      <c r="H4954" s="72" t="str">
        <f t="shared" si="83"/>
        <v>*</v>
      </c>
      <c r="I4954" s="11">
        <v>27.659574468085001</v>
      </c>
      <c r="J4954" s="3">
        <v>8.5106382978719992</v>
      </c>
      <c r="K4954" s="3">
        <v>65.957446808510994</v>
      </c>
      <c r="L4954" s="3">
        <v>38.297872340425997</v>
      </c>
      <c r="M4954" s="3">
        <v>48.936170212766001</v>
      </c>
      <c r="N4954" s="3">
        <v>51.063829787233999</v>
      </c>
      <c r="O4954" s="3">
        <v>23.404255319149001</v>
      </c>
      <c r="P4954" s="7">
        <v>0</v>
      </c>
      <c r="Q4954" s="14">
        <v>0</v>
      </c>
    </row>
    <row r="4955" spans="3:17" x14ac:dyDescent="0.2">
      <c r="C4955" s="87"/>
      <c r="D4955" s="84"/>
      <c r="E4955" s="1" t="s">
        <v>56</v>
      </c>
      <c r="F4955" s="2"/>
      <c r="G4955" s="60">
        <v>38</v>
      </c>
      <c r="H4955" s="72" t="str">
        <f t="shared" si="83"/>
        <v>*</v>
      </c>
      <c r="I4955" s="11">
        <v>23.684210526316001</v>
      </c>
      <c r="J4955" s="3">
        <v>13.157894736842</v>
      </c>
      <c r="K4955" s="3">
        <v>34.210526315788996</v>
      </c>
      <c r="L4955" s="3">
        <v>36.842105263157997</v>
      </c>
      <c r="M4955" s="3">
        <v>42.105263157895003</v>
      </c>
      <c r="N4955" s="3">
        <v>50</v>
      </c>
      <c r="O4955" s="3">
        <v>28.947368421053</v>
      </c>
      <c r="P4955" s="3">
        <v>5.2631578947369997</v>
      </c>
      <c r="Q4955" s="8">
        <v>2.6315789473679998</v>
      </c>
    </row>
    <row r="4956" spans="3:17" x14ac:dyDescent="0.2">
      <c r="C4956" s="87"/>
      <c r="D4956" s="84"/>
      <c r="E4956" s="1" t="s">
        <v>57</v>
      </c>
      <c r="F4956" s="2"/>
      <c r="G4956" s="60">
        <v>7</v>
      </c>
      <c r="H4956" s="72" t="str">
        <f t="shared" si="83"/>
        <v>*</v>
      </c>
      <c r="I4956" s="11">
        <v>14.285714285714</v>
      </c>
      <c r="J4956" s="3">
        <v>14.285714285714</v>
      </c>
      <c r="K4956" s="3">
        <v>28.571428571428999</v>
      </c>
      <c r="L4956" s="3">
        <v>42.857142857143003</v>
      </c>
      <c r="M4956" s="3">
        <v>42.857142857143003</v>
      </c>
      <c r="N4956" s="3">
        <v>14.285714285714</v>
      </c>
      <c r="O4956" s="3">
        <v>28.571428571428999</v>
      </c>
      <c r="P4956" s="3">
        <v>14.285714285714</v>
      </c>
      <c r="Q4956" s="8">
        <v>14.285714285714</v>
      </c>
    </row>
    <row r="4957" spans="3:17" x14ac:dyDescent="0.2">
      <c r="C4957" s="87"/>
      <c r="D4957" s="84"/>
      <c r="E4957" s="1" t="s">
        <v>32</v>
      </c>
      <c r="F4957" s="2"/>
      <c r="G4957" s="60">
        <v>9</v>
      </c>
      <c r="H4957" s="72" t="str">
        <f t="shared" si="83"/>
        <v>*</v>
      </c>
      <c r="I4957" s="11">
        <v>11.111111111111001</v>
      </c>
      <c r="J4957" s="7">
        <v>0</v>
      </c>
      <c r="K4957" s="3">
        <v>66.666666666666998</v>
      </c>
      <c r="L4957" s="3">
        <v>22.222222222222001</v>
      </c>
      <c r="M4957" s="3">
        <v>66.666666666666998</v>
      </c>
      <c r="N4957" s="3">
        <v>77.777777777777999</v>
      </c>
      <c r="O4957" s="3">
        <v>11.111111111111001</v>
      </c>
      <c r="P4957" s="7">
        <v>0</v>
      </c>
      <c r="Q4957" s="8">
        <v>11.111111111111001</v>
      </c>
    </row>
    <row r="4958" spans="3:17" x14ac:dyDescent="0.2">
      <c r="C4958" s="88" t="s">
        <v>58</v>
      </c>
      <c r="D4958" s="83" t="s">
        <v>17</v>
      </c>
      <c r="E4958" s="6" t="s">
        <v>59</v>
      </c>
      <c r="F4958" s="5"/>
      <c r="G4958" s="59">
        <v>241</v>
      </c>
      <c r="H4958" s="71" t="str">
        <f t="shared" si="83"/>
        <v xml:space="preserve"> </v>
      </c>
      <c r="I4958" s="12">
        <v>30.290456431534999</v>
      </c>
      <c r="J4958" s="4">
        <v>13.278008298754999</v>
      </c>
      <c r="K4958" s="4">
        <v>47.717842323650999</v>
      </c>
      <c r="L4958" s="4">
        <v>33.609958506223997</v>
      </c>
      <c r="M4958" s="4">
        <v>41.493775933610003</v>
      </c>
      <c r="N4958" s="4">
        <v>52.282157676349001</v>
      </c>
      <c r="O4958" s="4">
        <v>26.970954356846001</v>
      </c>
      <c r="P4958" s="4">
        <v>4.5643153526970002</v>
      </c>
      <c r="Q4958" s="13">
        <v>2.4896265560169999</v>
      </c>
    </row>
    <row r="4959" spans="3:17" ht="24" x14ac:dyDescent="0.2">
      <c r="C4959" s="87"/>
      <c r="D4959" s="84"/>
      <c r="E4959" s="1" t="s">
        <v>60</v>
      </c>
      <c r="F4959" s="2"/>
      <c r="G4959" s="60">
        <v>50</v>
      </c>
      <c r="H4959" s="72" t="str">
        <f t="shared" si="83"/>
        <v xml:space="preserve"> </v>
      </c>
      <c r="I4959" s="11">
        <v>38</v>
      </c>
      <c r="J4959" s="3">
        <v>12</v>
      </c>
      <c r="K4959" s="3">
        <v>50</v>
      </c>
      <c r="L4959" s="3">
        <v>28</v>
      </c>
      <c r="M4959" s="3">
        <v>30</v>
      </c>
      <c r="N4959" s="3">
        <v>66</v>
      </c>
      <c r="O4959" s="3">
        <v>34</v>
      </c>
      <c r="P4959" s="3">
        <v>4</v>
      </c>
      <c r="Q4959" s="14">
        <v>0</v>
      </c>
    </row>
    <row r="4960" spans="3:17" x14ac:dyDescent="0.2">
      <c r="C4960" s="87"/>
      <c r="D4960" s="84"/>
      <c r="E4960" s="1" t="s">
        <v>61</v>
      </c>
      <c r="F4960" s="2"/>
      <c r="G4960" s="60">
        <v>10</v>
      </c>
      <c r="H4960" s="72" t="str">
        <f t="shared" si="83"/>
        <v>*</v>
      </c>
      <c r="I4960" s="11">
        <v>10</v>
      </c>
      <c r="J4960" s="3">
        <v>20</v>
      </c>
      <c r="K4960" s="3">
        <v>50</v>
      </c>
      <c r="L4960" s="3">
        <v>60</v>
      </c>
      <c r="M4960" s="3">
        <v>60</v>
      </c>
      <c r="N4960" s="3">
        <v>50</v>
      </c>
      <c r="O4960" s="3">
        <v>20</v>
      </c>
      <c r="P4960" s="3">
        <v>10</v>
      </c>
      <c r="Q4960" s="14">
        <v>0</v>
      </c>
    </row>
    <row r="4961" spans="3:17" ht="36" x14ac:dyDescent="0.2">
      <c r="C4961" s="87"/>
      <c r="D4961" s="84"/>
      <c r="E4961" s="1" t="s">
        <v>62</v>
      </c>
      <c r="F4961" s="2"/>
      <c r="G4961" s="60">
        <v>41</v>
      </c>
      <c r="H4961" s="72" t="str">
        <f t="shared" si="83"/>
        <v>*</v>
      </c>
      <c r="I4961" s="11">
        <v>21.951219512194999</v>
      </c>
      <c r="J4961" s="3">
        <v>9.7560975609760003</v>
      </c>
      <c r="K4961" s="3">
        <v>48.780487804878</v>
      </c>
      <c r="L4961" s="3">
        <v>39.024390243901998</v>
      </c>
      <c r="M4961" s="3">
        <v>51.219512195122</v>
      </c>
      <c r="N4961" s="3">
        <v>46.341463414633999</v>
      </c>
      <c r="O4961" s="3">
        <v>14.634146341463</v>
      </c>
      <c r="P4961" s="3">
        <v>7.3170731707319998</v>
      </c>
      <c r="Q4961" s="14">
        <v>0</v>
      </c>
    </row>
    <row r="4962" spans="3:17" ht="24" x14ac:dyDescent="0.2">
      <c r="C4962" s="87"/>
      <c r="D4962" s="84"/>
      <c r="E4962" s="1" t="s">
        <v>63</v>
      </c>
      <c r="F4962" s="2"/>
      <c r="G4962" s="60">
        <v>4</v>
      </c>
      <c r="H4962" s="72" t="str">
        <f t="shared" si="83"/>
        <v>*</v>
      </c>
      <c r="I4962" s="11">
        <v>25</v>
      </c>
      <c r="J4962" s="7">
        <v>0</v>
      </c>
      <c r="K4962" s="3">
        <v>25</v>
      </c>
      <c r="L4962" s="3">
        <v>25</v>
      </c>
      <c r="M4962" s="7">
        <v>0</v>
      </c>
      <c r="N4962" s="3">
        <v>50</v>
      </c>
      <c r="O4962" s="3">
        <v>50</v>
      </c>
      <c r="P4962" s="7">
        <v>0</v>
      </c>
      <c r="Q4962" s="14">
        <v>0</v>
      </c>
    </row>
    <row r="4963" spans="3:17" x14ac:dyDescent="0.2">
      <c r="C4963" s="87"/>
      <c r="D4963" s="84"/>
      <c r="E4963" s="1" t="s">
        <v>64</v>
      </c>
      <c r="F4963" s="2"/>
      <c r="G4963" s="60">
        <v>4</v>
      </c>
      <c r="H4963" s="72" t="str">
        <f t="shared" si="83"/>
        <v>*</v>
      </c>
      <c r="I4963" s="11">
        <v>50</v>
      </c>
      <c r="J4963" s="7">
        <v>0</v>
      </c>
      <c r="K4963" s="3">
        <v>25</v>
      </c>
      <c r="L4963" s="7">
        <v>0</v>
      </c>
      <c r="M4963" s="7">
        <v>0</v>
      </c>
      <c r="N4963" s="7">
        <v>0</v>
      </c>
      <c r="O4963" s="7">
        <v>0</v>
      </c>
      <c r="P4963" s="7">
        <v>0</v>
      </c>
      <c r="Q4963" s="8">
        <v>25</v>
      </c>
    </row>
    <row r="4964" spans="3:17" x14ac:dyDescent="0.2">
      <c r="C4964" s="87"/>
      <c r="D4964" s="84"/>
      <c r="E4964" s="1" t="s">
        <v>46</v>
      </c>
      <c r="F4964" s="2"/>
      <c r="G4964" s="60">
        <v>6</v>
      </c>
      <c r="H4964" s="72" t="str">
        <f t="shared" si="83"/>
        <v>*</v>
      </c>
      <c r="I4964" s="11">
        <v>16.666666666666998</v>
      </c>
      <c r="J4964" s="7">
        <v>0</v>
      </c>
      <c r="K4964" s="3">
        <v>16.666666666666998</v>
      </c>
      <c r="L4964" s="3">
        <v>16.666666666666998</v>
      </c>
      <c r="M4964" s="3">
        <v>16.666666666666998</v>
      </c>
      <c r="N4964" s="3">
        <v>33.333333333333002</v>
      </c>
      <c r="O4964" s="3">
        <v>33.333333333333002</v>
      </c>
      <c r="P4964" s="3">
        <v>16.666666666666998</v>
      </c>
      <c r="Q4964" s="14">
        <v>0</v>
      </c>
    </row>
    <row r="4965" spans="3:17" x14ac:dyDescent="0.2">
      <c r="C4965" s="87"/>
      <c r="D4965" s="84"/>
      <c r="E4965" s="1" t="s">
        <v>32</v>
      </c>
      <c r="F4965" s="2"/>
      <c r="G4965" s="60">
        <v>1</v>
      </c>
      <c r="H4965" s="72" t="str">
        <f t="shared" si="83"/>
        <v>*</v>
      </c>
      <c r="I4965" s="21">
        <v>0</v>
      </c>
      <c r="J4965" s="7">
        <v>0</v>
      </c>
      <c r="K4965" s="7">
        <v>0</v>
      </c>
      <c r="L4965" s="7">
        <v>0</v>
      </c>
      <c r="M4965" s="3">
        <v>100</v>
      </c>
      <c r="N4965" s="3">
        <v>100</v>
      </c>
      <c r="O4965" s="7">
        <v>0</v>
      </c>
      <c r="P4965" s="7">
        <v>0</v>
      </c>
      <c r="Q4965" s="14">
        <v>0</v>
      </c>
    </row>
    <row r="4966" spans="3:17" x14ac:dyDescent="0.2">
      <c r="C4966" s="87"/>
      <c r="D4966" s="84"/>
      <c r="E4966" s="1" t="s">
        <v>65</v>
      </c>
      <c r="F4966" s="2"/>
      <c r="G4966" s="60">
        <v>291</v>
      </c>
      <c r="H4966" s="72" t="str">
        <f t="shared" si="83"/>
        <v xml:space="preserve"> </v>
      </c>
      <c r="I4966" s="11">
        <v>31.615120274913998</v>
      </c>
      <c r="J4966" s="3">
        <v>13.058419243986</v>
      </c>
      <c r="K4966" s="3">
        <v>48.109965635739002</v>
      </c>
      <c r="L4966" s="3">
        <v>32.646048109966003</v>
      </c>
      <c r="M4966" s="3">
        <v>39.518900343642997</v>
      </c>
      <c r="N4966" s="3">
        <v>54.639175257731999</v>
      </c>
      <c r="O4966" s="3">
        <v>28.178694158075999</v>
      </c>
      <c r="P4966" s="3">
        <v>4.4673539518899998</v>
      </c>
      <c r="Q4966" s="8">
        <v>2.0618556701030002</v>
      </c>
    </row>
    <row r="4967" spans="3:17" x14ac:dyDescent="0.2">
      <c r="C4967" s="87"/>
      <c r="D4967" s="84"/>
      <c r="E4967" s="1" t="s">
        <v>66</v>
      </c>
      <c r="F4967" s="2"/>
      <c r="G4967" s="60">
        <v>51</v>
      </c>
      <c r="H4967" s="72" t="str">
        <f t="shared" si="83"/>
        <v xml:space="preserve"> </v>
      </c>
      <c r="I4967" s="11">
        <v>19.607843137254999</v>
      </c>
      <c r="J4967" s="3">
        <v>11.764705882353001</v>
      </c>
      <c r="K4967" s="3">
        <v>49.019607843137003</v>
      </c>
      <c r="L4967" s="3">
        <v>43.137254901961001</v>
      </c>
      <c r="M4967" s="3">
        <v>52.941176470587997</v>
      </c>
      <c r="N4967" s="3">
        <v>47.058823529412003</v>
      </c>
      <c r="O4967" s="3">
        <v>15.686274509804001</v>
      </c>
      <c r="P4967" s="3">
        <v>7.8431372549020004</v>
      </c>
      <c r="Q4967" s="14">
        <v>0</v>
      </c>
    </row>
    <row r="4968" spans="3:17" ht="24" x14ac:dyDescent="0.2">
      <c r="C4968" s="88" t="s">
        <v>67</v>
      </c>
      <c r="D4968" s="83" t="s">
        <v>17</v>
      </c>
      <c r="E4968" s="6" t="s">
        <v>68</v>
      </c>
      <c r="F4968" s="5"/>
      <c r="G4968" s="59">
        <v>14</v>
      </c>
      <c r="H4968" s="71" t="str">
        <f t="shared" si="83"/>
        <v>*</v>
      </c>
      <c r="I4968" s="12">
        <v>28.571428571428999</v>
      </c>
      <c r="J4968" s="4">
        <v>14.285714285714</v>
      </c>
      <c r="K4968" s="4">
        <v>35.714285714286</v>
      </c>
      <c r="L4968" s="4">
        <v>14.285714285714</v>
      </c>
      <c r="M4968" s="4">
        <v>35.714285714286</v>
      </c>
      <c r="N4968" s="4">
        <v>57.142857142856997</v>
      </c>
      <c r="O4968" s="4">
        <v>42.857142857143003</v>
      </c>
      <c r="P4968" s="20">
        <v>0</v>
      </c>
      <c r="Q4968" s="27">
        <v>0</v>
      </c>
    </row>
    <row r="4969" spans="3:17" ht="36" x14ac:dyDescent="0.2">
      <c r="C4969" s="87"/>
      <c r="D4969" s="84"/>
      <c r="E4969" s="1" t="s">
        <v>69</v>
      </c>
      <c r="F4969" s="2"/>
      <c r="G4969" s="60">
        <v>154</v>
      </c>
      <c r="H4969" s="72" t="str">
        <f t="shared" si="83"/>
        <v xml:space="preserve"> </v>
      </c>
      <c r="I4969" s="11">
        <v>31.168831168831002</v>
      </c>
      <c r="J4969" s="3">
        <v>14.935064935065</v>
      </c>
      <c r="K4969" s="3">
        <v>43.506493506494003</v>
      </c>
      <c r="L4969" s="3">
        <v>36.363636363635997</v>
      </c>
      <c r="M4969" s="3">
        <v>37.012987012986997</v>
      </c>
      <c r="N4969" s="3">
        <v>52.597402597402997</v>
      </c>
      <c r="O4969" s="3">
        <v>24.025974025974001</v>
      </c>
      <c r="P4969" s="3">
        <v>5.844155844156</v>
      </c>
      <c r="Q4969" s="8">
        <v>3.2467532467529998</v>
      </c>
    </row>
    <row r="4970" spans="3:17" ht="24" x14ac:dyDescent="0.2">
      <c r="C4970" s="87"/>
      <c r="D4970" s="84"/>
      <c r="E4970" s="1" t="s">
        <v>70</v>
      </c>
      <c r="F4970" s="2"/>
      <c r="G4970" s="60">
        <v>129</v>
      </c>
      <c r="H4970" s="72" t="str">
        <f t="shared" si="83"/>
        <v xml:space="preserve"> </v>
      </c>
      <c r="I4970" s="11">
        <v>26.356589147287</v>
      </c>
      <c r="J4970" s="3">
        <v>11.627906976744001</v>
      </c>
      <c r="K4970" s="3">
        <v>56.589147286821998</v>
      </c>
      <c r="L4970" s="3">
        <v>36.434108527131997</v>
      </c>
      <c r="M4970" s="3">
        <v>44.186046511628</v>
      </c>
      <c r="N4970" s="3">
        <v>54.263565891473</v>
      </c>
      <c r="O4970" s="3">
        <v>29.457364341085</v>
      </c>
      <c r="P4970" s="3">
        <v>2.3255813953489999</v>
      </c>
      <c r="Q4970" s="8">
        <v>0.77519379845000003</v>
      </c>
    </row>
    <row r="4971" spans="3:17" ht="24" x14ac:dyDescent="0.2">
      <c r="C4971" s="87"/>
      <c r="D4971" s="84"/>
      <c r="E4971" s="1" t="s">
        <v>71</v>
      </c>
      <c r="F4971" s="2"/>
      <c r="G4971" s="60">
        <v>59</v>
      </c>
      <c r="H4971" s="72" t="str">
        <f t="shared" si="83"/>
        <v xml:space="preserve"> </v>
      </c>
      <c r="I4971" s="11">
        <v>33.898305084745999</v>
      </c>
      <c r="J4971" s="3">
        <v>6.7796610169490004</v>
      </c>
      <c r="K4971" s="3">
        <v>38.983050847458003</v>
      </c>
      <c r="L4971" s="3">
        <v>23.728813559321999</v>
      </c>
      <c r="M4971" s="3">
        <v>40.677966101694999</v>
      </c>
      <c r="N4971" s="3">
        <v>47.457627118643998</v>
      </c>
      <c r="O4971" s="3">
        <v>22.033898305085</v>
      </c>
      <c r="P4971" s="3">
        <v>10.169491525424</v>
      </c>
      <c r="Q4971" s="8">
        <v>1.6949152542370001</v>
      </c>
    </row>
    <row r="4972" spans="3:17" x14ac:dyDescent="0.2">
      <c r="C4972" s="87"/>
      <c r="D4972" s="84"/>
      <c r="E4972" s="1" t="s">
        <v>32</v>
      </c>
      <c r="F4972" s="2"/>
      <c r="G4972" s="60">
        <v>1</v>
      </c>
      <c r="H4972" s="72" t="str">
        <f t="shared" si="83"/>
        <v>*</v>
      </c>
      <c r="I4972" s="21">
        <v>0</v>
      </c>
      <c r="J4972" s="7">
        <v>0</v>
      </c>
      <c r="K4972" s="7">
        <v>0</v>
      </c>
      <c r="L4972" s="7">
        <v>0</v>
      </c>
      <c r="M4972" s="3">
        <v>100</v>
      </c>
      <c r="N4972" s="3">
        <v>100</v>
      </c>
      <c r="O4972" s="7">
        <v>0</v>
      </c>
      <c r="P4972" s="7">
        <v>0</v>
      </c>
      <c r="Q4972" s="14">
        <v>0</v>
      </c>
    </row>
    <row r="4973" spans="3:17" ht="24" x14ac:dyDescent="0.2">
      <c r="C4973" s="88" t="s">
        <v>72</v>
      </c>
      <c r="D4973" s="83" t="s">
        <v>17</v>
      </c>
      <c r="E4973" s="6" t="s">
        <v>73</v>
      </c>
      <c r="F4973" s="5"/>
      <c r="G4973" s="59">
        <v>11</v>
      </c>
      <c r="H4973" s="71" t="str">
        <f t="shared" si="83"/>
        <v>*</v>
      </c>
      <c r="I4973" s="12">
        <v>45.454545454544999</v>
      </c>
      <c r="J4973" s="4">
        <v>18.181818181817999</v>
      </c>
      <c r="K4973" s="4">
        <v>45.454545454544999</v>
      </c>
      <c r="L4973" s="4">
        <v>45.454545454544999</v>
      </c>
      <c r="M4973" s="4">
        <v>27.272727272727</v>
      </c>
      <c r="N4973" s="4">
        <v>45.454545454544999</v>
      </c>
      <c r="O4973" s="4">
        <v>36.363636363635997</v>
      </c>
      <c r="P4973" s="4">
        <v>9.0909090909089993</v>
      </c>
      <c r="Q4973" s="13">
        <v>9.0909090909089993</v>
      </c>
    </row>
    <row r="4974" spans="3:17" ht="36" x14ac:dyDescent="0.2">
      <c r="C4974" s="87"/>
      <c r="D4974" s="84"/>
      <c r="E4974" s="1" t="s">
        <v>74</v>
      </c>
      <c r="F4974" s="2"/>
      <c r="G4974" s="60">
        <v>39</v>
      </c>
      <c r="H4974" s="72" t="str">
        <f t="shared" si="83"/>
        <v>*</v>
      </c>
      <c r="I4974" s="11">
        <v>25.641025641026001</v>
      </c>
      <c r="J4974" s="3">
        <v>7.6923076923079998</v>
      </c>
      <c r="K4974" s="3">
        <v>46.153846153845997</v>
      </c>
      <c r="L4974" s="3">
        <v>30.769230769231001</v>
      </c>
      <c r="M4974" s="3">
        <v>43.589743589744003</v>
      </c>
      <c r="N4974" s="3">
        <v>46.153846153845997</v>
      </c>
      <c r="O4974" s="3">
        <v>23.076923076922998</v>
      </c>
      <c r="P4974" s="3">
        <v>12.820512820513001</v>
      </c>
      <c r="Q4974" s="14">
        <v>0</v>
      </c>
    </row>
    <row r="4975" spans="3:17" ht="36" x14ac:dyDescent="0.2">
      <c r="C4975" s="87"/>
      <c r="D4975" s="84"/>
      <c r="E4975" s="1" t="s">
        <v>75</v>
      </c>
      <c r="F4975" s="2"/>
      <c r="G4975" s="60">
        <v>52</v>
      </c>
      <c r="H4975" s="72" t="str">
        <f t="shared" si="83"/>
        <v xml:space="preserve"> </v>
      </c>
      <c r="I4975" s="11">
        <v>30.769230769231001</v>
      </c>
      <c r="J4975" s="3">
        <v>13.461538461538</v>
      </c>
      <c r="K4975" s="3">
        <v>44.230769230768999</v>
      </c>
      <c r="L4975" s="3">
        <v>28.846153846153999</v>
      </c>
      <c r="M4975" s="3">
        <v>48.076923076923002</v>
      </c>
      <c r="N4975" s="3">
        <v>46.153846153845997</v>
      </c>
      <c r="O4975" s="3">
        <v>9.6153846153850004</v>
      </c>
      <c r="P4975" s="3">
        <v>3.8461538461539999</v>
      </c>
      <c r="Q4975" s="8">
        <v>3.8461538461539999</v>
      </c>
    </row>
    <row r="4976" spans="3:17" ht="36" x14ac:dyDescent="0.2">
      <c r="C4976" s="87"/>
      <c r="D4976" s="84"/>
      <c r="E4976" s="1" t="s">
        <v>76</v>
      </c>
      <c r="F4976" s="2"/>
      <c r="G4976" s="60">
        <v>63</v>
      </c>
      <c r="H4976" s="72" t="str">
        <f t="shared" si="83"/>
        <v xml:space="preserve"> </v>
      </c>
      <c r="I4976" s="11">
        <v>26.984126984126998</v>
      </c>
      <c r="J4976" s="3">
        <v>14.285714285714</v>
      </c>
      <c r="K4976" s="3">
        <v>47.619047619047997</v>
      </c>
      <c r="L4976" s="3">
        <v>38.095238095238003</v>
      </c>
      <c r="M4976" s="3">
        <v>42.857142857143003</v>
      </c>
      <c r="N4976" s="3">
        <v>50.793650793650997</v>
      </c>
      <c r="O4976" s="3">
        <v>25.396825396825001</v>
      </c>
      <c r="P4976" s="3">
        <v>1.587301587302</v>
      </c>
      <c r="Q4976" s="8">
        <v>1.587301587302</v>
      </c>
    </row>
    <row r="4977" spans="3:17" ht="36" x14ac:dyDescent="0.2">
      <c r="C4977" s="87"/>
      <c r="D4977" s="84"/>
      <c r="E4977" s="1" t="s">
        <v>77</v>
      </c>
      <c r="F4977" s="2"/>
      <c r="G4977" s="60">
        <v>62</v>
      </c>
      <c r="H4977" s="72" t="str">
        <f t="shared" si="83"/>
        <v xml:space="preserve"> </v>
      </c>
      <c r="I4977" s="11">
        <v>32.258064516128997</v>
      </c>
      <c r="J4977" s="3">
        <v>11.290322580645</v>
      </c>
      <c r="K4977" s="3">
        <v>50</v>
      </c>
      <c r="L4977" s="3">
        <v>40.322580645160997</v>
      </c>
      <c r="M4977" s="3">
        <v>35.483870967742</v>
      </c>
      <c r="N4977" s="3">
        <v>53.225806451613003</v>
      </c>
      <c r="O4977" s="3">
        <v>35.483870967742</v>
      </c>
      <c r="P4977" s="3">
        <v>6.4516129032259997</v>
      </c>
      <c r="Q4977" s="8">
        <v>1.6129032258060001</v>
      </c>
    </row>
    <row r="4978" spans="3:17" ht="36" x14ac:dyDescent="0.2">
      <c r="C4978" s="87"/>
      <c r="D4978" s="84"/>
      <c r="E4978" s="1" t="s">
        <v>78</v>
      </c>
      <c r="F4978" s="2"/>
      <c r="G4978" s="60">
        <v>52</v>
      </c>
      <c r="H4978" s="72" t="str">
        <f t="shared" si="83"/>
        <v xml:space="preserve"> </v>
      </c>
      <c r="I4978" s="11">
        <v>40.384615384615003</v>
      </c>
      <c r="J4978" s="3">
        <v>17.307692307692001</v>
      </c>
      <c r="K4978" s="3">
        <v>50</v>
      </c>
      <c r="L4978" s="3">
        <v>28.846153846153999</v>
      </c>
      <c r="M4978" s="3">
        <v>42.307692307692001</v>
      </c>
      <c r="N4978" s="3">
        <v>67.307692307691994</v>
      </c>
      <c r="O4978" s="3">
        <v>34.615384615384997</v>
      </c>
      <c r="P4978" s="3">
        <v>3.8461538461539999</v>
      </c>
      <c r="Q4978" s="14">
        <v>0</v>
      </c>
    </row>
    <row r="4979" spans="3:17" ht="36" x14ac:dyDescent="0.2">
      <c r="C4979" s="87"/>
      <c r="D4979" s="84"/>
      <c r="E4979" s="1" t="s">
        <v>79</v>
      </c>
      <c r="F4979" s="2"/>
      <c r="G4979" s="60">
        <v>25</v>
      </c>
      <c r="H4979" s="72" t="str">
        <f t="shared" si="83"/>
        <v>*</v>
      </c>
      <c r="I4979" s="11">
        <v>28</v>
      </c>
      <c r="J4979" s="3">
        <v>20</v>
      </c>
      <c r="K4979" s="3">
        <v>52</v>
      </c>
      <c r="L4979" s="3">
        <v>32</v>
      </c>
      <c r="M4979" s="3">
        <v>56</v>
      </c>
      <c r="N4979" s="3">
        <v>68</v>
      </c>
      <c r="O4979" s="3">
        <v>20</v>
      </c>
      <c r="P4979" s="3">
        <v>4</v>
      </c>
      <c r="Q4979" s="8">
        <v>4</v>
      </c>
    </row>
    <row r="4980" spans="3:17" ht="36" x14ac:dyDescent="0.2">
      <c r="C4980" s="87"/>
      <c r="D4980" s="84"/>
      <c r="E4980" s="1" t="s">
        <v>80</v>
      </c>
      <c r="F4980" s="2"/>
      <c r="G4980" s="60">
        <v>18</v>
      </c>
      <c r="H4980" s="72" t="str">
        <f t="shared" si="83"/>
        <v>*</v>
      </c>
      <c r="I4980" s="11">
        <v>11.111111111111001</v>
      </c>
      <c r="J4980" s="3">
        <v>5.5555555555560003</v>
      </c>
      <c r="K4980" s="3">
        <v>55.555555555555998</v>
      </c>
      <c r="L4980" s="3">
        <v>22.222222222222001</v>
      </c>
      <c r="M4980" s="3">
        <v>11.111111111111001</v>
      </c>
      <c r="N4980" s="3">
        <v>50</v>
      </c>
      <c r="O4980" s="3">
        <v>33.333333333333002</v>
      </c>
      <c r="P4980" s="3">
        <v>5.5555555555560003</v>
      </c>
      <c r="Q4980" s="14">
        <v>0</v>
      </c>
    </row>
    <row r="4981" spans="3:17" ht="36" x14ac:dyDescent="0.2">
      <c r="C4981" s="87"/>
      <c r="D4981" s="84"/>
      <c r="E4981" s="1" t="s">
        <v>81</v>
      </c>
      <c r="F4981" s="2"/>
      <c r="G4981" s="60">
        <v>5</v>
      </c>
      <c r="H4981" s="72" t="str">
        <f t="shared" si="83"/>
        <v>*</v>
      </c>
      <c r="I4981" s="11">
        <v>60</v>
      </c>
      <c r="J4981" s="7">
        <v>0</v>
      </c>
      <c r="K4981" s="3">
        <v>60</v>
      </c>
      <c r="L4981" s="3">
        <v>20</v>
      </c>
      <c r="M4981" s="3">
        <v>40</v>
      </c>
      <c r="N4981" s="3">
        <v>60</v>
      </c>
      <c r="O4981" s="3">
        <v>60</v>
      </c>
      <c r="P4981" s="7">
        <v>0</v>
      </c>
      <c r="Q4981" s="14">
        <v>0</v>
      </c>
    </row>
    <row r="4982" spans="3:17" ht="24" x14ac:dyDescent="0.2">
      <c r="C4982" s="87"/>
      <c r="D4982" s="84"/>
      <c r="E4982" s="1" t="s">
        <v>82</v>
      </c>
      <c r="F4982" s="2"/>
      <c r="G4982" s="60">
        <v>3</v>
      </c>
      <c r="H4982" s="72" t="str">
        <f t="shared" si="83"/>
        <v>*</v>
      </c>
      <c r="I4982" s="21">
        <v>0</v>
      </c>
      <c r="J4982" s="7">
        <v>0</v>
      </c>
      <c r="K4982" s="3">
        <v>66.666666666666998</v>
      </c>
      <c r="L4982" s="3">
        <v>100</v>
      </c>
      <c r="M4982" s="3">
        <v>66.666666666666998</v>
      </c>
      <c r="N4982" s="3">
        <v>66.666666666666998</v>
      </c>
      <c r="O4982" s="3">
        <v>33.333333333333002</v>
      </c>
      <c r="P4982" s="7">
        <v>0</v>
      </c>
      <c r="Q4982" s="14">
        <v>0</v>
      </c>
    </row>
    <row r="4983" spans="3:17" x14ac:dyDescent="0.2">
      <c r="C4983" s="87"/>
      <c r="D4983" s="84"/>
      <c r="E4983" s="1" t="s">
        <v>83</v>
      </c>
      <c r="F4983" s="2"/>
      <c r="G4983" s="60">
        <v>14</v>
      </c>
      <c r="H4983" s="72" t="str">
        <f t="shared" si="83"/>
        <v>*</v>
      </c>
      <c r="I4983" s="11">
        <v>21.428571428571001</v>
      </c>
      <c r="J4983" s="7">
        <v>0</v>
      </c>
      <c r="K4983" s="3">
        <v>21.428571428571001</v>
      </c>
      <c r="L4983" s="3">
        <v>28.571428571428999</v>
      </c>
      <c r="M4983" s="3">
        <v>28.571428571428999</v>
      </c>
      <c r="N4983" s="3">
        <v>21.428571428571001</v>
      </c>
      <c r="O4983" s="3">
        <v>35.714285714286</v>
      </c>
      <c r="P4983" s="7">
        <v>0</v>
      </c>
      <c r="Q4983" s="8">
        <v>7.1428571428570002</v>
      </c>
    </row>
    <row r="4984" spans="3:17" x14ac:dyDescent="0.2">
      <c r="C4984" s="87"/>
      <c r="D4984" s="84"/>
      <c r="E4984" s="1" t="s">
        <v>32</v>
      </c>
      <c r="F4984" s="2"/>
      <c r="G4984" s="60">
        <v>13</v>
      </c>
      <c r="H4984" s="72" t="str">
        <f t="shared" si="83"/>
        <v>*</v>
      </c>
      <c r="I4984" s="11">
        <v>15.384615384615</v>
      </c>
      <c r="J4984" s="3">
        <v>7.6923076923079998</v>
      </c>
      <c r="K4984" s="3">
        <v>30.769230769231001</v>
      </c>
      <c r="L4984" s="3">
        <v>23.076923076922998</v>
      </c>
      <c r="M4984" s="3">
        <v>30.769230769231001</v>
      </c>
      <c r="N4984" s="3">
        <v>53.846153846154003</v>
      </c>
      <c r="O4984" s="7">
        <v>0</v>
      </c>
      <c r="P4984" s="3">
        <v>7.6923076923079998</v>
      </c>
      <c r="Q4984" s="14">
        <v>0</v>
      </c>
    </row>
    <row r="4985" spans="3:17" x14ac:dyDescent="0.2">
      <c r="C4985" s="88" t="s">
        <v>84</v>
      </c>
      <c r="D4985" s="83" t="s">
        <v>17</v>
      </c>
      <c r="E4985" s="6" t="s">
        <v>85</v>
      </c>
      <c r="F4985" s="5"/>
      <c r="G4985" s="59">
        <v>17</v>
      </c>
      <c r="H4985" s="71" t="str">
        <f t="shared" si="83"/>
        <v>*</v>
      </c>
      <c r="I4985" s="12">
        <v>41.176470588234999</v>
      </c>
      <c r="J4985" s="4">
        <v>17.647058823529001</v>
      </c>
      <c r="K4985" s="4">
        <v>41.176470588234999</v>
      </c>
      <c r="L4985" s="4">
        <v>35.294117647058997</v>
      </c>
      <c r="M4985" s="4">
        <v>35.294117647058997</v>
      </c>
      <c r="N4985" s="4">
        <v>52.941176470587997</v>
      </c>
      <c r="O4985" s="4">
        <v>47.058823529412003</v>
      </c>
      <c r="P4985" s="4">
        <v>5.8823529411760003</v>
      </c>
      <c r="Q4985" s="13">
        <v>5.8823529411760003</v>
      </c>
    </row>
    <row r="4986" spans="3:17" x14ac:dyDescent="0.2">
      <c r="C4986" s="87"/>
      <c r="D4986" s="84"/>
      <c r="E4986" s="1" t="s">
        <v>86</v>
      </c>
      <c r="F4986" s="2"/>
      <c r="G4986" s="60">
        <v>52</v>
      </c>
      <c r="H4986" s="72" t="str">
        <f t="shared" si="83"/>
        <v xml:space="preserve"> </v>
      </c>
      <c r="I4986" s="11">
        <v>32.692307692307999</v>
      </c>
      <c r="J4986" s="3">
        <v>13.461538461538</v>
      </c>
      <c r="K4986" s="3">
        <v>40.384615384615003</v>
      </c>
      <c r="L4986" s="3">
        <v>32.692307692307999</v>
      </c>
      <c r="M4986" s="3">
        <v>38.461538461537998</v>
      </c>
      <c r="N4986" s="3">
        <v>51.923076923076998</v>
      </c>
      <c r="O4986" s="3">
        <v>36.538461538462002</v>
      </c>
      <c r="P4986" s="3">
        <v>1.923076923077</v>
      </c>
      <c r="Q4986" s="14">
        <v>0</v>
      </c>
    </row>
    <row r="4987" spans="3:17" x14ac:dyDescent="0.2">
      <c r="C4987" s="87"/>
      <c r="D4987" s="84"/>
      <c r="E4987" s="1" t="s">
        <v>87</v>
      </c>
      <c r="F4987" s="2"/>
      <c r="G4987" s="60">
        <v>128</v>
      </c>
      <c r="H4987" s="72" t="str">
        <f t="shared" si="83"/>
        <v xml:space="preserve"> </v>
      </c>
      <c r="I4987" s="11">
        <v>33.59375</v>
      </c>
      <c r="J4987" s="3">
        <v>14.0625</v>
      </c>
      <c r="K4987" s="3">
        <v>54.6875</v>
      </c>
      <c r="L4987" s="3">
        <v>35.9375</v>
      </c>
      <c r="M4987" s="3">
        <v>39.84375</v>
      </c>
      <c r="N4987" s="3">
        <v>57.8125</v>
      </c>
      <c r="O4987" s="3">
        <v>22.65625</v>
      </c>
      <c r="P4987" s="3">
        <v>5.46875</v>
      </c>
      <c r="Q4987" s="8">
        <v>0.78125</v>
      </c>
    </row>
    <row r="4988" spans="3:17" x14ac:dyDescent="0.2">
      <c r="C4988" s="87"/>
      <c r="D4988" s="84"/>
      <c r="E4988" s="1" t="s">
        <v>88</v>
      </c>
      <c r="F4988" s="2"/>
      <c r="G4988" s="60">
        <v>118</v>
      </c>
      <c r="H4988" s="72" t="str">
        <f t="shared" si="83"/>
        <v xml:space="preserve"> </v>
      </c>
      <c r="I4988" s="11">
        <v>22.881355932203</v>
      </c>
      <c r="J4988" s="3">
        <v>11.864406779661</v>
      </c>
      <c r="K4988" s="3">
        <v>46.610169491524999</v>
      </c>
      <c r="L4988" s="3">
        <v>32.203389830508002</v>
      </c>
      <c r="M4988" s="3">
        <v>42.372881355932002</v>
      </c>
      <c r="N4988" s="3">
        <v>50.847457627118999</v>
      </c>
      <c r="O4988" s="3">
        <v>23.728813559321999</v>
      </c>
      <c r="P4988" s="3">
        <v>4.2372881355930003</v>
      </c>
      <c r="Q4988" s="8">
        <v>2.542372881356</v>
      </c>
    </row>
    <row r="4989" spans="3:17" x14ac:dyDescent="0.2">
      <c r="C4989" s="87"/>
      <c r="D4989" s="84"/>
      <c r="E4989" s="1" t="s">
        <v>89</v>
      </c>
      <c r="F4989" s="2"/>
      <c r="G4989" s="60">
        <v>39</v>
      </c>
      <c r="H4989" s="72" t="str">
        <f t="shared" si="83"/>
        <v>*</v>
      </c>
      <c r="I4989" s="11">
        <v>28.205128205127998</v>
      </c>
      <c r="J4989" s="3">
        <v>5.1282051282049999</v>
      </c>
      <c r="K4989" s="3">
        <v>38.461538461537998</v>
      </c>
      <c r="L4989" s="3">
        <v>30.769230769231001</v>
      </c>
      <c r="M4989" s="3">
        <v>41.025641025641001</v>
      </c>
      <c r="N4989" s="3">
        <v>43.589743589744003</v>
      </c>
      <c r="O4989" s="3">
        <v>25.641025641026001</v>
      </c>
      <c r="P4989" s="3">
        <v>7.6923076923079998</v>
      </c>
      <c r="Q4989" s="8">
        <v>5.1282051282049999</v>
      </c>
    </row>
    <row r="4990" spans="3:17" x14ac:dyDescent="0.2">
      <c r="C4990" s="87"/>
      <c r="D4990" s="84"/>
      <c r="E4990" s="1" t="s">
        <v>32</v>
      </c>
      <c r="F4990" s="2"/>
      <c r="G4990" s="60">
        <v>3</v>
      </c>
      <c r="H4990" s="72" t="str">
        <f t="shared" si="83"/>
        <v>*</v>
      </c>
      <c r="I4990" s="11">
        <v>33.333333333333002</v>
      </c>
      <c r="J4990" s="7">
        <v>0</v>
      </c>
      <c r="K4990" s="7">
        <v>0</v>
      </c>
      <c r="L4990" s="7">
        <v>0</v>
      </c>
      <c r="M4990" s="3">
        <v>33.333333333333002</v>
      </c>
      <c r="N4990" s="3">
        <v>33.333333333333002</v>
      </c>
      <c r="O4990" s="7">
        <v>0</v>
      </c>
      <c r="P4990" s="3">
        <v>33.333333333333002</v>
      </c>
      <c r="Q4990" s="14">
        <v>0</v>
      </c>
    </row>
    <row r="4991" spans="3:17" ht="24" x14ac:dyDescent="0.2">
      <c r="C4991" s="88" t="s">
        <v>90</v>
      </c>
      <c r="D4991" s="83" t="s">
        <v>17</v>
      </c>
      <c r="E4991" s="6" t="s">
        <v>91</v>
      </c>
      <c r="F4991" s="5"/>
      <c r="G4991" s="59">
        <v>87</v>
      </c>
      <c r="H4991" s="71" t="str">
        <f t="shared" si="83"/>
        <v xml:space="preserve"> </v>
      </c>
      <c r="I4991" s="12">
        <v>32.183908045976999</v>
      </c>
      <c r="J4991" s="4">
        <v>10.344827586207</v>
      </c>
      <c r="K4991" s="4">
        <v>49.425287356322002</v>
      </c>
      <c r="L4991" s="4">
        <v>35.632183908046002</v>
      </c>
      <c r="M4991" s="4">
        <v>43.678160919539998</v>
      </c>
      <c r="N4991" s="4">
        <v>52.873563218390998</v>
      </c>
      <c r="O4991" s="4">
        <v>27.586206896552</v>
      </c>
      <c r="P4991" s="4">
        <v>3.4482758620689999</v>
      </c>
      <c r="Q4991" s="13">
        <v>1.149425287356</v>
      </c>
    </row>
    <row r="4992" spans="3:17" ht="24" x14ac:dyDescent="0.2">
      <c r="C4992" s="87"/>
      <c r="D4992" s="84"/>
      <c r="E4992" s="1" t="s">
        <v>92</v>
      </c>
      <c r="F4992" s="2"/>
      <c r="G4992" s="60">
        <v>153</v>
      </c>
      <c r="H4992" s="72" t="str">
        <f t="shared" si="83"/>
        <v xml:space="preserve"> </v>
      </c>
      <c r="I4992" s="11">
        <v>28.758169934641</v>
      </c>
      <c r="J4992" s="3">
        <v>13.071895424837001</v>
      </c>
      <c r="K4992" s="3">
        <v>49.673202614379001</v>
      </c>
      <c r="L4992" s="3">
        <v>35.294117647058997</v>
      </c>
      <c r="M4992" s="3">
        <v>37.254901960783997</v>
      </c>
      <c r="N4992" s="3">
        <v>54.248366013072001</v>
      </c>
      <c r="O4992" s="3">
        <v>28.104575163399002</v>
      </c>
      <c r="P4992" s="3">
        <v>6.5359477124180003</v>
      </c>
      <c r="Q4992" s="8">
        <v>1.9607843137250001</v>
      </c>
    </row>
    <row r="4993" spans="2:21" ht="24" x14ac:dyDescent="0.2">
      <c r="C4993" s="87"/>
      <c r="D4993" s="84"/>
      <c r="E4993" s="1" t="s">
        <v>93</v>
      </c>
      <c r="F4993" s="2"/>
      <c r="G4993" s="60">
        <v>91</v>
      </c>
      <c r="H4993" s="72" t="str">
        <f t="shared" si="83"/>
        <v xml:space="preserve"> </v>
      </c>
      <c r="I4993" s="11">
        <v>28.571428571428999</v>
      </c>
      <c r="J4993" s="3">
        <v>13.186813186813</v>
      </c>
      <c r="K4993" s="3">
        <v>42.857142857143003</v>
      </c>
      <c r="L4993" s="3">
        <v>27.472527472526998</v>
      </c>
      <c r="M4993" s="3">
        <v>42.857142857143003</v>
      </c>
      <c r="N4993" s="3">
        <v>57.142857142856997</v>
      </c>
      <c r="O4993" s="3">
        <v>20.879120879121</v>
      </c>
      <c r="P4993" s="3">
        <v>4.3956043956039998</v>
      </c>
      <c r="Q4993" s="8">
        <v>2.1978021978019999</v>
      </c>
    </row>
    <row r="4994" spans="2:21" x14ac:dyDescent="0.2">
      <c r="C4994" s="87"/>
      <c r="D4994" s="84"/>
      <c r="E4994" s="1" t="s">
        <v>94</v>
      </c>
      <c r="F4994" s="2"/>
      <c r="G4994" s="60">
        <v>26</v>
      </c>
      <c r="H4994" s="72" t="str">
        <f t="shared" si="83"/>
        <v>*</v>
      </c>
      <c r="I4994" s="11">
        <v>30.769230769231001</v>
      </c>
      <c r="J4994" s="3">
        <v>11.538461538462</v>
      </c>
      <c r="K4994" s="3">
        <v>38.461538461537998</v>
      </c>
      <c r="L4994" s="3">
        <v>34.615384615384997</v>
      </c>
      <c r="M4994" s="3">
        <v>38.461538461537998</v>
      </c>
      <c r="N4994" s="3">
        <v>26.923076923077002</v>
      </c>
      <c r="O4994" s="3">
        <v>30.769230769231001</v>
      </c>
      <c r="P4994" s="3">
        <v>3.8461538461539999</v>
      </c>
      <c r="Q4994" s="8">
        <v>3.8461538461539999</v>
      </c>
    </row>
    <row r="4995" spans="2:21" x14ac:dyDescent="0.2">
      <c r="C4995" s="88" t="s">
        <v>95</v>
      </c>
      <c r="D4995" s="83" t="s">
        <v>17</v>
      </c>
      <c r="E4995" s="6" t="s">
        <v>96</v>
      </c>
      <c r="F4995" s="5"/>
      <c r="G4995" s="59">
        <v>42</v>
      </c>
      <c r="H4995" s="71" t="str">
        <f t="shared" si="83"/>
        <v>*</v>
      </c>
      <c r="I4995" s="12">
        <v>28.571428571428999</v>
      </c>
      <c r="J4995" s="4">
        <v>21.428571428571001</v>
      </c>
      <c r="K4995" s="4">
        <v>40.476190476189998</v>
      </c>
      <c r="L4995" s="4">
        <v>35.714285714286</v>
      </c>
      <c r="M4995" s="4">
        <v>38.095238095238003</v>
      </c>
      <c r="N4995" s="4">
        <v>52.380952380952003</v>
      </c>
      <c r="O4995" s="4">
        <v>33.333333333333002</v>
      </c>
      <c r="P4995" s="4">
        <v>14.285714285714</v>
      </c>
      <c r="Q4995" s="27">
        <v>0</v>
      </c>
    </row>
    <row r="4996" spans="2:21" x14ac:dyDescent="0.2">
      <c r="C4996" s="89"/>
      <c r="D4996" s="84"/>
      <c r="E4996" s="1" t="s">
        <v>97</v>
      </c>
      <c r="F4996" s="2"/>
      <c r="G4996" s="60">
        <v>105</v>
      </c>
      <c r="H4996" s="72" t="str">
        <f t="shared" si="83"/>
        <v xml:space="preserve"> </v>
      </c>
      <c r="I4996" s="11">
        <v>29.523809523810002</v>
      </c>
      <c r="J4996" s="3">
        <v>18.095238095237999</v>
      </c>
      <c r="K4996" s="3">
        <v>51.428571428570997</v>
      </c>
      <c r="L4996" s="3">
        <v>33.333333333333002</v>
      </c>
      <c r="M4996" s="3">
        <v>40.952380952380999</v>
      </c>
      <c r="N4996" s="3">
        <v>54.285714285714</v>
      </c>
      <c r="O4996" s="3">
        <v>26.666666666666998</v>
      </c>
      <c r="P4996" s="3">
        <v>3.8095238095239998</v>
      </c>
      <c r="Q4996" s="8">
        <v>0.95238095238099996</v>
      </c>
    </row>
    <row r="4997" spans="2:21" ht="24" x14ac:dyDescent="0.2">
      <c r="C4997" s="89"/>
      <c r="D4997" s="84"/>
      <c r="E4997" s="1" t="s">
        <v>98</v>
      </c>
      <c r="F4997" s="2"/>
      <c r="G4997" s="60">
        <v>65</v>
      </c>
      <c r="H4997" s="72" t="str">
        <f t="shared" si="83"/>
        <v xml:space="preserve"> </v>
      </c>
      <c r="I4997" s="11">
        <v>26.153846153846001</v>
      </c>
      <c r="J4997" s="3">
        <v>10.769230769230999</v>
      </c>
      <c r="K4997" s="3">
        <v>43.076923076923002</v>
      </c>
      <c r="L4997" s="3">
        <v>38.461538461537998</v>
      </c>
      <c r="M4997" s="3">
        <v>44.615384615384997</v>
      </c>
      <c r="N4997" s="3">
        <v>49.230769230768999</v>
      </c>
      <c r="O4997" s="3">
        <v>24.615384615385</v>
      </c>
      <c r="P4997" s="3">
        <v>1.538461538462</v>
      </c>
      <c r="Q4997" s="8">
        <v>4.6153846153850004</v>
      </c>
    </row>
    <row r="4998" spans="2:21" x14ac:dyDescent="0.2">
      <c r="C4998" s="89"/>
      <c r="D4998" s="84"/>
      <c r="E4998" s="1" t="s">
        <v>99</v>
      </c>
      <c r="F4998" s="2"/>
      <c r="G4998" s="60">
        <v>63</v>
      </c>
      <c r="H4998" s="72" t="str">
        <f t="shared" si="83"/>
        <v xml:space="preserve"> </v>
      </c>
      <c r="I4998" s="11">
        <v>36.507936507937004</v>
      </c>
      <c r="J4998" s="3">
        <v>4.7619047619049999</v>
      </c>
      <c r="K4998" s="3">
        <v>47.619047619047997</v>
      </c>
      <c r="L4998" s="3">
        <v>26.984126984126998</v>
      </c>
      <c r="M4998" s="3">
        <v>39.682539682540003</v>
      </c>
      <c r="N4998" s="3">
        <v>58.730158730158998</v>
      </c>
      <c r="O4998" s="3">
        <v>23.809523809523998</v>
      </c>
      <c r="P4998" s="3">
        <v>3.1746031746029999</v>
      </c>
      <c r="Q4998" s="8">
        <v>1.587301587302</v>
      </c>
    </row>
    <row r="4999" spans="2:21" x14ac:dyDescent="0.2">
      <c r="C4999" s="89"/>
      <c r="D4999" s="84"/>
      <c r="E4999" s="1" t="s">
        <v>100</v>
      </c>
      <c r="F4999" s="2"/>
      <c r="G4999" s="60">
        <v>41</v>
      </c>
      <c r="H4999" s="72" t="str">
        <f t="shared" si="83"/>
        <v>*</v>
      </c>
      <c r="I4999" s="11">
        <v>31.707317073171001</v>
      </c>
      <c r="J4999" s="3">
        <v>7.3170731707319998</v>
      </c>
      <c r="K4999" s="3">
        <v>41.463414634145998</v>
      </c>
      <c r="L4999" s="3">
        <v>24.390243902439</v>
      </c>
      <c r="M4999" s="3">
        <v>34.146341463414998</v>
      </c>
      <c r="N4999" s="3">
        <v>48.780487804878</v>
      </c>
      <c r="O4999" s="3">
        <v>19.512195121950999</v>
      </c>
      <c r="P4999" s="3">
        <v>7.3170731707319998</v>
      </c>
      <c r="Q4999" s="8">
        <v>4.8780487804880002</v>
      </c>
    </row>
    <row r="5000" spans="2:21" x14ac:dyDescent="0.2">
      <c r="C5000" s="90"/>
      <c r="D5000" s="85"/>
      <c r="E5000" s="29" t="s">
        <v>101</v>
      </c>
      <c r="F5000" s="28"/>
      <c r="G5000" s="61">
        <v>41</v>
      </c>
      <c r="H5000" s="73" t="str">
        <f t="shared" si="83"/>
        <v>*</v>
      </c>
      <c r="I5000" s="35">
        <v>24.390243902439</v>
      </c>
      <c r="J5000" s="16">
        <v>7.3170731707319998</v>
      </c>
      <c r="K5000" s="16">
        <v>53.658536585366001</v>
      </c>
      <c r="L5000" s="16">
        <v>41.463414634145998</v>
      </c>
      <c r="M5000" s="16">
        <v>41.463414634145998</v>
      </c>
      <c r="N5000" s="16">
        <v>48.780487804878</v>
      </c>
      <c r="O5000" s="16">
        <v>31.707317073171001</v>
      </c>
      <c r="P5000" s="16">
        <v>4.8780487804880002</v>
      </c>
      <c r="Q5000" s="50">
        <v>0</v>
      </c>
    </row>
    <row r="5001" spans="2:21" x14ac:dyDescent="0.2">
      <c r="G5001" s="62"/>
      <c r="H5001" s="74"/>
    </row>
    <row r="5002" spans="2:21" x14ac:dyDescent="0.2">
      <c r="B5002" s="25" t="str">
        <f xml:space="preserve"> HYPERLINK("#'目次'!B49", "[43]")</f>
        <v>[43]</v>
      </c>
      <c r="C5002" s="17" t="s">
        <v>399</v>
      </c>
      <c r="G5002" s="62"/>
      <c r="H5002" s="74"/>
    </row>
    <row r="5003" spans="2:21" x14ac:dyDescent="0.2">
      <c r="G5003" s="62"/>
      <c r="H5003" s="74"/>
    </row>
    <row r="5004" spans="2:21" x14ac:dyDescent="0.2">
      <c r="G5004" s="62"/>
      <c r="H5004" s="74"/>
    </row>
    <row r="5005" spans="2:21" x14ac:dyDescent="0.2">
      <c r="C5005" s="17" t="s">
        <v>12</v>
      </c>
      <c r="G5005" s="62"/>
      <c r="H5005" s="74"/>
    </row>
    <row r="5006" spans="2:21" ht="84" x14ac:dyDescent="0.2">
      <c r="C5006" s="91"/>
      <c r="D5006" s="92"/>
      <c r="E5006" s="92"/>
      <c r="F5006" s="92"/>
      <c r="G5006" s="56" t="s">
        <v>13</v>
      </c>
      <c r="H5006" s="68"/>
      <c r="I5006" s="22" t="s">
        <v>400</v>
      </c>
      <c r="J5006" s="10" t="s">
        <v>401</v>
      </c>
      <c r="K5006" s="10" t="s">
        <v>402</v>
      </c>
      <c r="L5006" s="10" t="s">
        <v>403</v>
      </c>
      <c r="M5006" s="10" t="s">
        <v>404</v>
      </c>
      <c r="N5006" s="10" t="s">
        <v>405</v>
      </c>
      <c r="O5006" s="10" t="s">
        <v>406</v>
      </c>
      <c r="P5006" s="10" t="s">
        <v>407</v>
      </c>
      <c r="Q5006" s="10" t="s">
        <v>408</v>
      </c>
      <c r="R5006" s="10" t="s">
        <v>46</v>
      </c>
      <c r="S5006" s="10" t="s">
        <v>409</v>
      </c>
      <c r="T5006" s="10" t="s">
        <v>410</v>
      </c>
      <c r="U5006" s="23" t="s">
        <v>32</v>
      </c>
    </row>
    <row r="5007" spans="2:21" x14ac:dyDescent="0.2">
      <c r="C5007" s="93"/>
      <c r="D5007" s="94"/>
      <c r="E5007" s="94"/>
      <c r="F5007" s="94"/>
      <c r="G5007" s="57"/>
      <c r="H5007" s="69"/>
      <c r="I5007" s="26"/>
      <c r="J5007" s="9"/>
      <c r="K5007" s="9"/>
      <c r="L5007" s="9"/>
      <c r="M5007" s="9"/>
      <c r="N5007" s="9"/>
      <c r="O5007" s="9"/>
      <c r="P5007" s="9"/>
      <c r="Q5007" s="9"/>
      <c r="R5007" s="9"/>
      <c r="S5007" s="9"/>
      <c r="T5007" s="9"/>
      <c r="U5007" s="24"/>
    </row>
    <row r="5008" spans="2:21" x14ac:dyDescent="0.2">
      <c r="C5008" s="31"/>
      <c r="D5008" s="33"/>
      <c r="E5008" s="32" t="s">
        <v>13</v>
      </c>
      <c r="F5008" s="30"/>
      <c r="G5008" s="58">
        <v>2435</v>
      </c>
      <c r="H5008" s="70" t="str">
        <f t="shared" ref="H5008:H5071" si="84">IF(G5008&lt;49,"*"," ")</f>
        <v xml:space="preserve"> </v>
      </c>
      <c r="I5008" s="15">
        <v>14.537987679671</v>
      </c>
      <c r="J5008" s="15">
        <v>26.488706365502999</v>
      </c>
      <c r="K5008" s="15">
        <v>6.817248459959</v>
      </c>
      <c r="L5008" s="15">
        <v>4.5174537987679999</v>
      </c>
      <c r="M5008" s="15">
        <v>9.8151950718690006</v>
      </c>
      <c r="N5008" s="15">
        <v>5.8726899383979996</v>
      </c>
      <c r="O5008" s="15">
        <v>2.2997946611910001</v>
      </c>
      <c r="P5008" s="15">
        <v>2.0944558521559999</v>
      </c>
      <c r="Q5008" s="15">
        <v>12.813141683777999</v>
      </c>
      <c r="R5008" s="15">
        <v>2.0944558521559999</v>
      </c>
      <c r="S5008" s="15">
        <v>50.800821355236003</v>
      </c>
      <c r="T5008" s="15">
        <v>41.683778234085999</v>
      </c>
      <c r="U5008" s="34">
        <v>7.5154004106779997</v>
      </c>
    </row>
    <row r="5009" spans="3:21" x14ac:dyDescent="0.2">
      <c r="C5009" s="86" t="s">
        <v>16</v>
      </c>
      <c r="D5009" s="83" t="s">
        <v>17</v>
      </c>
      <c r="E5009" s="6" t="s">
        <v>14</v>
      </c>
      <c r="F5009" s="5"/>
      <c r="G5009" s="59">
        <v>1188</v>
      </c>
      <c r="H5009" s="71" t="str">
        <f t="shared" si="84"/>
        <v xml:space="preserve"> </v>
      </c>
      <c r="I5009" s="12">
        <v>11.111111111111001</v>
      </c>
      <c r="J5009" s="4">
        <v>25</v>
      </c>
      <c r="K5009" s="4">
        <v>8.6700336700339999</v>
      </c>
      <c r="L5009" s="4">
        <v>5.8922558922560002</v>
      </c>
      <c r="M5009" s="4">
        <v>14.225589225588999</v>
      </c>
      <c r="N5009" s="4">
        <v>9.3434343434339997</v>
      </c>
      <c r="O5009" s="4">
        <v>2.0202020202019999</v>
      </c>
      <c r="P5009" s="4">
        <v>1.683501683502</v>
      </c>
      <c r="Q5009" s="4">
        <v>18.181818181817999</v>
      </c>
      <c r="R5009" s="4">
        <v>2.3569023569019998</v>
      </c>
      <c r="S5009" s="4">
        <v>54.124579124579</v>
      </c>
      <c r="T5009" s="4">
        <v>40.824915824915998</v>
      </c>
      <c r="U5009" s="13">
        <v>5.0505050505050004</v>
      </c>
    </row>
    <row r="5010" spans="3:21" x14ac:dyDescent="0.2">
      <c r="C5010" s="87"/>
      <c r="D5010" s="84"/>
      <c r="E5010" s="1" t="s">
        <v>15</v>
      </c>
      <c r="F5010" s="2"/>
      <c r="G5010" s="60">
        <v>1247</v>
      </c>
      <c r="H5010" s="72" t="str">
        <f t="shared" si="84"/>
        <v xml:space="preserve"> </v>
      </c>
      <c r="I5010" s="11">
        <v>17.802726543704999</v>
      </c>
      <c r="J5010" s="3">
        <v>27.906976744186</v>
      </c>
      <c r="K5010" s="3">
        <v>5.0521251002409997</v>
      </c>
      <c r="L5010" s="3">
        <v>3.2076984763429999</v>
      </c>
      <c r="M5010" s="3">
        <v>5.613472333601</v>
      </c>
      <c r="N5010" s="3">
        <v>2.566158781075</v>
      </c>
      <c r="O5010" s="3">
        <v>2.566158781075</v>
      </c>
      <c r="P5010" s="3">
        <v>2.4859663191660002</v>
      </c>
      <c r="Q5010" s="3">
        <v>7.6984763432239998</v>
      </c>
      <c r="R5010" s="3">
        <v>1.844426623897</v>
      </c>
      <c r="S5010" s="3">
        <v>47.634322373697003</v>
      </c>
      <c r="T5010" s="3">
        <v>42.502004811547998</v>
      </c>
      <c r="U5010" s="8">
        <v>9.8636728147550006</v>
      </c>
    </row>
    <row r="5011" spans="3:21" x14ac:dyDescent="0.2">
      <c r="C5011" s="88" t="s">
        <v>18</v>
      </c>
      <c r="D5011" s="88" t="s">
        <v>19</v>
      </c>
      <c r="E5011" s="6" t="s">
        <v>20</v>
      </c>
      <c r="F5011" s="5"/>
      <c r="G5011" s="59">
        <v>386</v>
      </c>
      <c r="H5011" s="71" t="str">
        <f t="shared" si="84"/>
        <v xml:space="preserve"> </v>
      </c>
      <c r="I5011" s="12">
        <v>13.212435233161001</v>
      </c>
      <c r="J5011" s="4">
        <v>20.207253886010001</v>
      </c>
      <c r="K5011" s="4">
        <v>3.6269430051809999</v>
      </c>
      <c r="L5011" s="4">
        <v>3.8860103626939999</v>
      </c>
      <c r="M5011" s="4">
        <v>8.2901554404150009</v>
      </c>
      <c r="N5011" s="4">
        <v>4.40414507772</v>
      </c>
      <c r="O5011" s="4">
        <v>1.813471502591</v>
      </c>
      <c r="P5011" s="4">
        <v>2.3316062176169998</v>
      </c>
      <c r="Q5011" s="4">
        <v>10.621761658031</v>
      </c>
      <c r="R5011" s="4">
        <v>1.0362694300519999</v>
      </c>
      <c r="S5011" s="4">
        <v>46.632124352331999</v>
      </c>
      <c r="T5011" s="4">
        <v>51.036269430052002</v>
      </c>
      <c r="U5011" s="13">
        <v>2.3316062176169998</v>
      </c>
    </row>
    <row r="5012" spans="3:21" x14ac:dyDescent="0.2">
      <c r="C5012" s="87"/>
      <c r="D5012" s="89"/>
      <c r="E5012" s="1" t="s">
        <v>21</v>
      </c>
      <c r="F5012" s="2"/>
      <c r="G5012" s="60">
        <v>484</v>
      </c>
      <c r="H5012" s="72" t="str">
        <f t="shared" si="84"/>
        <v xml:space="preserve"> </v>
      </c>
      <c r="I5012" s="11">
        <v>13.016528925619999</v>
      </c>
      <c r="J5012" s="3">
        <v>25.206611570248</v>
      </c>
      <c r="K5012" s="3">
        <v>4.7520661157020001</v>
      </c>
      <c r="L5012" s="3">
        <v>6.8181818181820004</v>
      </c>
      <c r="M5012" s="3">
        <v>12.809917355372001</v>
      </c>
      <c r="N5012" s="3">
        <v>7.2314049586779996</v>
      </c>
      <c r="O5012" s="3">
        <v>2.0661157024789998</v>
      </c>
      <c r="P5012" s="3">
        <v>3.305785123967</v>
      </c>
      <c r="Q5012" s="3">
        <v>13.429752066116</v>
      </c>
      <c r="R5012" s="3">
        <v>2.8925619834709999</v>
      </c>
      <c r="S5012" s="3">
        <v>50</v>
      </c>
      <c r="T5012" s="3">
        <v>44.834710743801999</v>
      </c>
      <c r="U5012" s="8">
        <v>5.1652892561980002</v>
      </c>
    </row>
    <row r="5013" spans="3:21" x14ac:dyDescent="0.2">
      <c r="C5013" s="87"/>
      <c r="D5013" s="89"/>
      <c r="E5013" s="1" t="s">
        <v>22</v>
      </c>
      <c r="F5013" s="2"/>
      <c r="G5013" s="60">
        <v>626</v>
      </c>
      <c r="H5013" s="72" t="str">
        <f t="shared" si="84"/>
        <v xml:space="preserve"> </v>
      </c>
      <c r="I5013" s="11">
        <v>16.134185303513998</v>
      </c>
      <c r="J5013" s="3">
        <v>30.031948881788999</v>
      </c>
      <c r="K5013" s="3">
        <v>9.7444089456870007</v>
      </c>
      <c r="L5013" s="3">
        <v>4.6325878594249996</v>
      </c>
      <c r="M5013" s="3">
        <v>10.702875399361</v>
      </c>
      <c r="N5013" s="3">
        <v>6.8690095846650001</v>
      </c>
      <c r="O5013" s="3">
        <v>2.8753993610220001</v>
      </c>
      <c r="P5013" s="3">
        <v>2.396166134185</v>
      </c>
      <c r="Q5013" s="3">
        <v>13.738019169329</v>
      </c>
      <c r="R5013" s="3">
        <v>1.4376996805110001</v>
      </c>
      <c r="S5013" s="3">
        <v>54.313099041534002</v>
      </c>
      <c r="T5013" s="3">
        <v>39.297124600639002</v>
      </c>
      <c r="U5013" s="8">
        <v>6.3897763578270004</v>
      </c>
    </row>
    <row r="5014" spans="3:21" x14ac:dyDescent="0.2">
      <c r="C5014" s="87"/>
      <c r="D5014" s="89"/>
      <c r="E5014" s="1" t="s">
        <v>23</v>
      </c>
      <c r="F5014" s="2"/>
      <c r="G5014" s="60">
        <v>400</v>
      </c>
      <c r="H5014" s="72" t="str">
        <f t="shared" si="84"/>
        <v xml:space="preserve"> </v>
      </c>
      <c r="I5014" s="11">
        <v>16</v>
      </c>
      <c r="J5014" s="3">
        <v>30.25</v>
      </c>
      <c r="K5014" s="3">
        <v>9</v>
      </c>
      <c r="L5014" s="3">
        <v>4.25</v>
      </c>
      <c r="M5014" s="3">
        <v>10.75</v>
      </c>
      <c r="N5014" s="3">
        <v>5.75</v>
      </c>
      <c r="O5014" s="3">
        <v>2.5</v>
      </c>
      <c r="P5014" s="3">
        <v>1.25</v>
      </c>
      <c r="Q5014" s="3">
        <v>16.75</v>
      </c>
      <c r="R5014" s="3">
        <v>1.75</v>
      </c>
      <c r="S5014" s="3">
        <v>57.25</v>
      </c>
      <c r="T5014" s="3">
        <v>33.5</v>
      </c>
      <c r="U5014" s="8">
        <v>9.25</v>
      </c>
    </row>
    <row r="5015" spans="3:21" x14ac:dyDescent="0.2">
      <c r="C5015" s="87"/>
      <c r="D5015" s="89"/>
      <c r="E5015" s="1" t="s">
        <v>24</v>
      </c>
      <c r="F5015" s="2"/>
      <c r="G5015" s="60">
        <v>539</v>
      </c>
      <c r="H5015" s="72" t="str">
        <f t="shared" si="84"/>
        <v xml:space="preserve"> </v>
      </c>
      <c r="I5015" s="11">
        <v>13.914656771800001</v>
      </c>
      <c r="J5015" s="3">
        <v>25.231910946197001</v>
      </c>
      <c r="K5015" s="3">
        <v>5.936920222635</v>
      </c>
      <c r="L5015" s="3">
        <v>2.9684601113169999</v>
      </c>
      <c r="M5015" s="3">
        <v>6.4935064935059996</v>
      </c>
      <c r="N5015" s="3">
        <v>4.6382189239329996</v>
      </c>
      <c r="O5015" s="3">
        <v>2.040816326531</v>
      </c>
      <c r="P5015" s="3">
        <v>1.1131725417439999</v>
      </c>
      <c r="Q5015" s="3">
        <v>9.8330241187380008</v>
      </c>
      <c r="R5015" s="3">
        <v>3.1539888682749999</v>
      </c>
      <c r="S5015" s="3">
        <v>45.640074211502998</v>
      </c>
      <c r="T5015" s="3">
        <v>41.001855287570002</v>
      </c>
      <c r="U5015" s="8">
        <v>13.358070500927999</v>
      </c>
    </row>
    <row r="5016" spans="3:21" x14ac:dyDescent="0.2">
      <c r="C5016" s="87"/>
      <c r="D5016" s="89"/>
      <c r="E5016" s="1" t="s">
        <v>25</v>
      </c>
      <c r="F5016" s="2"/>
      <c r="G5016" s="60">
        <v>2049</v>
      </c>
      <c r="H5016" s="72" t="str">
        <f t="shared" si="84"/>
        <v xml:space="preserve"> </v>
      </c>
      <c r="I5016" s="11">
        <v>14.787701317715999</v>
      </c>
      <c r="J5016" s="3">
        <v>27.672035139091999</v>
      </c>
      <c r="K5016" s="3">
        <v>7.4182528062469997</v>
      </c>
      <c r="L5016" s="3">
        <v>4.6364080039040001</v>
      </c>
      <c r="M5016" s="3">
        <v>10.102489019034</v>
      </c>
      <c r="N5016" s="3">
        <v>6.1493411420199999</v>
      </c>
      <c r="O5016" s="3">
        <v>2.3914104441189998</v>
      </c>
      <c r="P5016" s="3">
        <v>2.0497803806729999</v>
      </c>
      <c r="Q5016" s="3">
        <v>13.225963884822001</v>
      </c>
      <c r="R5016" s="3">
        <v>2.2938018545630001</v>
      </c>
      <c r="S5016" s="3">
        <v>51.586139580283003</v>
      </c>
      <c r="T5016" s="3">
        <v>39.921913128355001</v>
      </c>
      <c r="U5016" s="8">
        <v>8.4919472913620009</v>
      </c>
    </row>
    <row r="5017" spans="3:21" x14ac:dyDescent="0.2">
      <c r="C5017" s="87"/>
      <c r="D5017" s="89"/>
      <c r="E5017" s="1" t="s">
        <v>26</v>
      </c>
      <c r="F5017" s="2"/>
      <c r="G5017" s="60">
        <v>939</v>
      </c>
      <c r="H5017" s="72" t="str">
        <f t="shared" si="84"/>
        <v xml:space="preserve"> </v>
      </c>
      <c r="I5017" s="11">
        <v>14.802981895634</v>
      </c>
      <c r="J5017" s="3">
        <v>27.369542066028</v>
      </c>
      <c r="K5017" s="3">
        <v>7.2417465388710003</v>
      </c>
      <c r="L5017" s="3">
        <v>3.5143769968049998</v>
      </c>
      <c r="M5017" s="3">
        <v>8.3067092651759999</v>
      </c>
      <c r="N5017" s="3">
        <v>5.1118210862620002</v>
      </c>
      <c r="O5017" s="3">
        <v>2.23642172524</v>
      </c>
      <c r="P5017" s="3">
        <v>1.1714589989349999</v>
      </c>
      <c r="Q5017" s="3">
        <v>12.779552715655001</v>
      </c>
      <c r="R5017" s="3">
        <v>2.5559105431310001</v>
      </c>
      <c r="S5017" s="3">
        <v>50.585729499468002</v>
      </c>
      <c r="T5017" s="3">
        <v>37.806176783813001</v>
      </c>
      <c r="U5017" s="8">
        <v>11.608093716719999</v>
      </c>
    </row>
    <row r="5018" spans="3:21" x14ac:dyDescent="0.2">
      <c r="C5018" s="87"/>
      <c r="D5018" s="88" t="s">
        <v>14</v>
      </c>
      <c r="E5018" s="6" t="s">
        <v>20</v>
      </c>
      <c r="F5018" s="5"/>
      <c r="G5018" s="59">
        <v>204</v>
      </c>
      <c r="H5018" s="71" t="str">
        <f t="shared" si="84"/>
        <v xml:space="preserve"> </v>
      </c>
      <c r="I5018" s="12">
        <v>10.294117647059</v>
      </c>
      <c r="J5018" s="4">
        <v>18.627450980391998</v>
      </c>
      <c r="K5018" s="4">
        <v>2.9411764705880001</v>
      </c>
      <c r="L5018" s="4">
        <v>4.9019607843140003</v>
      </c>
      <c r="M5018" s="4">
        <v>11.764705882353001</v>
      </c>
      <c r="N5018" s="4">
        <v>7.352941176471</v>
      </c>
      <c r="O5018" s="4">
        <v>2.4509803921570001</v>
      </c>
      <c r="P5018" s="4">
        <v>0.98039215686299996</v>
      </c>
      <c r="Q5018" s="4">
        <v>13.725490196078001</v>
      </c>
      <c r="R5018" s="4">
        <v>1.4705882352940001</v>
      </c>
      <c r="S5018" s="4">
        <v>50</v>
      </c>
      <c r="T5018" s="4">
        <v>49.019607843137003</v>
      </c>
      <c r="U5018" s="13">
        <v>0.98039215686299996</v>
      </c>
    </row>
    <row r="5019" spans="3:21" x14ac:dyDescent="0.2">
      <c r="C5019" s="87"/>
      <c r="D5019" s="89"/>
      <c r="E5019" s="1" t="s">
        <v>21</v>
      </c>
      <c r="F5019" s="2"/>
      <c r="G5019" s="60">
        <v>254</v>
      </c>
      <c r="H5019" s="72" t="str">
        <f t="shared" si="84"/>
        <v xml:space="preserve"> </v>
      </c>
      <c r="I5019" s="11">
        <v>11.023622047244</v>
      </c>
      <c r="J5019" s="3">
        <v>24.803149606299002</v>
      </c>
      <c r="K5019" s="3">
        <v>6.6929133858269996</v>
      </c>
      <c r="L5019" s="3">
        <v>8.6614173228349998</v>
      </c>
      <c r="M5019" s="3">
        <v>16.929133858267999</v>
      </c>
      <c r="N5019" s="3">
        <v>10.629921259843</v>
      </c>
      <c r="O5019" s="3">
        <v>1.574803149606</v>
      </c>
      <c r="P5019" s="3">
        <v>1.968503937008</v>
      </c>
      <c r="Q5019" s="3">
        <v>17.716535433071002</v>
      </c>
      <c r="R5019" s="3">
        <v>3.9370078740159999</v>
      </c>
      <c r="S5019" s="3">
        <v>52.362204724408997</v>
      </c>
      <c r="T5019" s="3">
        <v>42.913385826772</v>
      </c>
      <c r="U5019" s="8">
        <v>4.7244094488190003</v>
      </c>
    </row>
    <row r="5020" spans="3:21" x14ac:dyDescent="0.2">
      <c r="C5020" s="87"/>
      <c r="D5020" s="89"/>
      <c r="E5020" s="1" t="s">
        <v>22</v>
      </c>
      <c r="F5020" s="2"/>
      <c r="G5020" s="60">
        <v>311</v>
      </c>
      <c r="H5020" s="72" t="str">
        <f t="shared" si="84"/>
        <v xml:space="preserve"> </v>
      </c>
      <c r="I5020" s="11">
        <v>9.6463022508040002</v>
      </c>
      <c r="J5020" s="3">
        <v>26.366559485530999</v>
      </c>
      <c r="K5020" s="3">
        <v>11.575562700965</v>
      </c>
      <c r="L5020" s="3">
        <v>4.8231511254020001</v>
      </c>
      <c r="M5020" s="3">
        <v>15.112540192926</v>
      </c>
      <c r="N5020" s="3">
        <v>10.610932475884001</v>
      </c>
      <c r="O5020" s="3">
        <v>2.5723472668810001</v>
      </c>
      <c r="P5020" s="3">
        <v>1.929260450161</v>
      </c>
      <c r="Q5020" s="3">
        <v>19.614147909968001</v>
      </c>
      <c r="R5020" s="3">
        <v>1.2861736334410001</v>
      </c>
      <c r="S5020" s="3">
        <v>55.627009646302</v>
      </c>
      <c r="T5020" s="3">
        <v>40.514469453376002</v>
      </c>
      <c r="U5020" s="8">
        <v>3.858520900322</v>
      </c>
    </row>
    <row r="5021" spans="3:21" x14ac:dyDescent="0.2">
      <c r="C5021" s="87"/>
      <c r="D5021" s="89"/>
      <c r="E5021" s="1" t="s">
        <v>23</v>
      </c>
      <c r="F5021" s="2"/>
      <c r="G5021" s="60">
        <v>202</v>
      </c>
      <c r="H5021" s="72" t="str">
        <f t="shared" si="84"/>
        <v xml:space="preserve"> </v>
      </c>
      <c r="I5021" s="11">
        <v>12.871287128713</v>
      </c>
      <c r="J5021" s="3">
        <v>30.198019801979999</v>
      </c>
      <c r="K5021" s="3">
        <v>9.9009900990100004</v>
      </c>
      <c r="L5021" s="3">
        <v>4.9504950495050002</v>
      </c>
      <c r="M5021" s="3">
        <v>14.851485148515</v>
      </c>
      <c r="N5021" s="3">
        <v>7.9207920792079998</v>
      </c>
      <c r="O5021" s="3">
        <v>0.99009900990099997</v>
      </c>
      <c r="P5021" s="3">
        <v>1.9801980198019999</v>
      </c>
      <c r="Q5021" s="3">
        <v>23.762376237624</v>
      </c>
      <c r="R5021" s="3">
        <v>2.4752475247520001</v>
      </c>
      <c r="S5021" s="3">
        <v>62.376237623762002</v>
      </c>
      <c r="T5021" s="3">
        <v>32.178217821781999</v>
      </c>
      <c r="U5021" s="8">
        <v>5.4455445544550001</v>
      </c>
    </row>
    <row r="5022" spans="3:21" x14ac:dyDescent="0.2">
      <c r="C5022" s="87"/>
      <c r="D5022" s="89"/>
      <c r="E5022" s="1" t="s">
        <v>24</v>
      </c>
      <c r="F5022" s="2"/>
      <c r="G5022" s="60">
        <v>217</v>
      </c>
      <c r="H5022" s="72" t="str">
        <f t="shared" si="84"/>
        <v xml:space="preserve"> </v>
      </c>
      <c r="I5022" s="11">
        <v>12.442396313364</v>
      </c>
      <c r="J5022" s="3">
        <v>24.423963133640999</v>
      </c>
      <c r="K5022" s="3">
        <v>11.059907834101001</v>
      </c>
      <c r="L5022" s="3">
        <v>5.9907834101380004</v>
      </c>
      <c r="M5022" s="3">
        <v>11.520737327189</v>
      </c>
      <c r="N5022" s="3">
        <v>9.2165898617510003</v>
      </c>
      <c r="O5022" s="3">
        <v>2.3041474654380001</v>
      </c>
      <c r="P5022" s="3">
        <v>1.3824884792629999</v>
      </c>
      <c r="Q5022" s="3">
        <v>15.668202764977</v>
      </c>
      <c r="R5022" s="3">
        <v>2.7649769585250001</v>
      </c>
      <c r="S5022" s="3">
        <v>50.230414746544</v>
      </c>
      <c r="T5022" s="3">
        <v>39.170506912442001</v>
      </c>
      <c r="U5022" s="8">
        <v>10.599078341014</v>
      </c>
    </row>
    <row r="5023" spans="3:21" x14ac:dyDescent="0.2">
      <c r="C5023" s="87"/>
      <c r="D5023" s="89"/>
      <c r="E5023" s="1" t="s">
        <v>25</v>
      </c>
      <c r="F5023" s="2"/>
      <c r="G5023" s="60">
        <v>984</v>
      </c>
      <c r="H5023" s="72" t="str">
        <f t="shared" si="84"/>
        <v xml:space="preserve"> </v>
      </c>
      <c r="I5023" s="11">
        <v>11.280487804878</v>
      </c>
      <c r="J5023" s="3">
        <v>26.321138211381999</v>
      </c>
      <c r="K5023" s="3">
        <v>9.8577235772359995</v>
      </c>
      <c r="L5023" s="3">
        <v>6.0975609756100004</v>
      </c>
      <c r="M5023" s="3">
        <v>14.735772357724001</v>
      </c>
      <c r="N5023" s="3">
        <v>9.7560975609760003</v>
      </c>
      <c r="O5023" s="3">
        <v>1.930894308943</v>
      </c>
      <c r="P5023" s="3">
        <v>1.829268292683</v>
      </c>
      <c r="Q5023" s="3">
        <v>19.105691056910999</v>
      </c>
      <c r="R5023" s="3">
        <v>2.5406504065040001</v>
      </c>
      <c r="S5023" s="3">
        <v>54.979674796748</v>
      </c>
      <c r="T5023" s="3">
        <v>39.126016260162999</v>
      </c>
      <c r="U5023" s="8">
        <v>5.8943089430890003</v>
      </c>
    </row>
    <row r="5024" spans="3:21" x14ac:dyDescent="0.2">
      <c r="C5024" s="87"/>
      <c r="D5024" s="89"/>
      <c r="E5024" s="1" t="s">
        <v>26</v>
      </c>
      <c r="F5024" s="2"/>
      <c r="G5024" s="60">
        <v>419</v>
      </c>
      <c r="H5024" s="72" t="str">
        <f t="shared" si="84"/>
        <v xml:space="preserve"> </v>
      </c>
      <c r="I5024" s="11">
        <v>12.649164677804</v>
      </c>
      <c r="J5024" s="3">
        <v>27.207637231503998</v>
      </c>
      <c r="K5024" s="3">
        <v>10.501193317422</v>
      </c>
      <c r="L5024" s="3">
        <v>5.4892601431979999</v>
      </c>
      <c r="M5024" s="3">
        <v>13.126491646778</v>
      </c>
      <c r="N5024" s="3">
        <v>8.5918854415269994</v>
      </c>
      <c r="O5024" s="3">
        <v>1.670644391408</v>
      </c>
      <c r="P5024" s="3">
        <v>1.670644391408</v>
      </c>
      <c r="Q5024" s="3">
        <v>19.570405727924001</v>
      </c>
      <c r="R5024" s="3">
        <v>2.6252983293560002</v>
      </c>
      <c r="S5024" s="3">
        <v>56.085918854414999</v>
      </c>
      <c r="T5024" s="3">
        <v>35.799522673030999</v>
      </c>
      <c r="U5024" s="8">
        <v>8.1145584725540001</v>
      </c>
    </row>
    <row r="5025" spans="3:21" x14ac:dyDescent="0.2">
      <c r="C5025" s="87"/>
      <c r="D5025" s="88" t="s">
        <v>15</v>
      </c>
      <c r="E5025" s="6" t="s">
        <v>20</v>
      </c>
      <c r="F5025" s="5"/>
      <c r="G5025" s="59">
        <v>182</v>
      </c>
      <c r="H5025" s="71" t="str">
        <f t="shared" si="84"/>
        <v xml:space="preserve"> </v>
      </c>
      <c r="I5025" s="12">
        <v>16.483516483515999</v>
      </c>
      <c r="J5025" s="4">
        <v>21.978021978021999</v>
      </c>
      <c r="K5025" s="4">
        <v>4.3956043956039998</v>
      </c>
      <c r="L5025" s="4">
        <v>2.7472527472529999</v>
      </c>
      <c r="M5025" s="4">
        <v>4.3956043956039998</v>
      </c>
      <c r="N5025" s="4">
        <v>1.098901098901</v>
      </c>
      <c r="O5025" s="4">
        <v>1.098901098901</v>
      </c>
      <c r="P5025" s="4">
        <v>3.8461538461539999</v>
      </c>
      <c r="Q5025" s="4">
        <v>7.1428571428570002</v>
      </c>
      <c r="R5025" s="4">
        <v>0.54945054945100003</v>
      </c>
      <c r="S5025" s="4">
        <v>42.857142857143003</v>
      </c>
      <c r="T5025" s="4">
        <v>53.296703296703001</v>
      </c>
      <c r="U5025" s="13">
        <v>3.8461538461539999</v>
      </c>
    </row>
    <row r="5026" spans="3:21" x14ac:dyDescent="0.2">
      <c r="C5026" s="87"/>
      <c r="D5026" s="89"/>
      <c r="E5026" s="1" t="s">
        <v>21</v>
      </c>
      <c r="F5026" s="2"/>
      <c r="G5026" s="60">
        <v>230</v>
      </c>
      <c r="H5026" s="72" t="str">
        <f t="shared" si="84"/>
        <v xml:space="preserve"> </v>
      </c>
      <c r="I5026" s="11">
        <v>15.217391304348</v>
      </c>
      <c r="J5026" s="3">
        <v>25.652173913043001</v>
      </c>
      <c r="K5026" s="3">
        <v>2.6086956521740001</v>
      </c>
      <c r="L5026" s="3">
        <v>4.7826086956519998</v>
      </c>
      <c r="M5026" s="3">
        <v>8.2608695652169999</v>
      </c>
      <c r="N5026" s="3">
        <v>3.4782608695650001</v>
      </c>
      <c r="O5026" s="3">
        <v>2.6086956521740001</v>
      </c>
      <c r="P5026" s="3">
        <v>4.7826086956519998</v>
      </c>
      <c r="Q5026" s="3">
        <v>8.6956521739130004</v>
      </c>
      <c r="R5026" s="3">
        <v>1.7391304347829999</v>
      </c>
      <c r="S5026" s="3">
        <v>47.391304347826001</v>
      </c>
      <c r="T5026" s="3">
        <v>46.956521739129997</v>
      </c>
      <c r="U5026" s="8">
        <v>5.6521739130429998</v>
      </c>
    </row>
    <row r="5027" spans="3:21" x14ac:dyDescent="0.2">
      <c r="C5027" s="87"/>
      <c r="D5027" s="89"/>
      <c r="E5027" s="1" t="s">
        <v>22</v>
      </c>
      <c r="F5027" s="2"/>
      <c r="G5027" s="60">
        <v>315</v>
      </c>
      <c r="H5027" s="72" t="str">
        <f t="shared" si="84"/>
        <v xml:space="preserve"> </v>
      </c>
      <c r="I5027" s="11">
        <v>22.539682539683</v>
      </c>
      <c r="J5027" s="3">
        <v>33.650793650794</v>
      </c>
      <c r="K5027" s="3">
        <v>7.9365079365079998</v>
      </c>
      <c r="L5027" s="3">
        <v>4.4444444444439997</v>
      </c>
      <c r="M5027" s="3">
        <v>6.3492063492059998</v>
      </c>
      <c r="N5027" s="3">
        <v>3.1746031746029999</v>
      </c>
      <c r="O5027" s="3">
        <v>3.1746031746029999</v>
      </c>
      <c r="P5027" s="3">
        <v>2.8571428571430002</v>
      </c>
      <c r="Q5027" s="3">
        <v>7.9365079365079998</v>
      </c>
      <c r="R5027" s="3">
        <v>1.587301587302</v>
      </c>
      <c r="S5027" s="3">
        <v>53.015873015872998</v>
      </c>
      <c r="T5027" s="3">
        <v>38.095238095238003</v>
      </c>
      <c r="U5027" s="8">
        <v>8.8888888888889994</v>
      </c>
    </row>
    <row r="5028" spans="3:21" x14ac:dyDescent="0.2">
      <c r="C5028" s="87"/>
      <c r="D5028" s="89"/>
      <c r="E5028" s="1" t="s">
        <v>23</v>
      </c>
      <c r="F5028" s="2"/>
      <c r="G5028" s="60">
        <v>198</v>
      </c>
      <c r="H5028" s="72" t="str">
        <f t="shared" si="84"/>
        <v xml:space="preserve"> </v>
      </c>
      <c r="I5028" s="11">
        <v>19.191919191918998</v>
      </c>
      <c r="J5028" s="3">
        <v>30.303030303029999</v>
      </c>
      <c r="K5028" s="3">
        <v>8.0808080808079996</v>
      </c>
      <c r="L5028" s="3">
        <v>3.535353535354</v>
      </c>
      <c r="M5028" s="3">
        <v>6.5656565656570001</v>
      </c>
      <c r="N5028" s="3">
        <v>3.535353535354</v>
      </c>
      <c r="O5028" s="3">
        <v>4.0404040404039998</v>
      </c>
      <c r="P5028" s="3">
        <v>0.50505050505100002</v>
      </c>
      <c r="Q5028" s="3">
        <v>9.5959595959600001</v>
      </c>
      <c r="R5028" s="3">
        <v>1.010101010101</v>
      </c>
      <c r="S5028" s="3">
        <v>52.020202020201999</v>
      </c>
      <c r="T5028" s="3">
        <v>34.848484848485</v>
      </c>
      <c r="U5028" s="8">
        <v>13.131313131313</v>
      </c>
    </row>
    <row r="5029" spans="3:21" x14ac:dyDescent="0.2">
      <c r="C5029" s="87"/>
      <c r="D5029" s="89"/>
      <c r="E5029" s="1" t="s">
        <v>24</v>
      </c>
      <c r="F5029" s="2"/>
      <c r="G5029" s="60">
        <v>322</v>
      </c>
      <c r="H5029" s="72" t="str">
        <f t="shared" si="84"/>
        <v xml:space="preserve"> </v>
      </c>
      <c r="I5029" s="11">
        <v>14.906832298136999</v>
      </c>
      <c r="J5029" s="3">
        <v>25.776397515528</v>
      </c>
      <c r="K5029" s="3">
        <v>2.4844720496889998</v>
      </c>
      <c r="L5029" s="3">
        <v>0.93167701863399999</v>
      </c>
      <c r="M5029" s="3">
        <v>3.1055900621119998</v>
      </c>
      <c r="N5029" s="3">
        <v>1.5527950310559999</v>
      </c>
      <c r="O5029" s="3">
        <v>1.8633540372670001</v>
      </c>
      <c r="P5029" s="3">
        <v>0.93167701863399999</v>
      </c>
      <c r="Q5029" s="3">
        <v>5.9006211180120003</v>
      </c>
      <c r="R5029" s="3">
        <v>3.416149068323</v>
      </c>
      <c r="S5029" s="3">
        <v>42.546583850932002</v>
      </c>
      <c r="T5029" s="3">
        <v>42.236024844719999</v>
      </c>
      <c r="U5029" s="8">
        <v>15.217391304348</v>
      </c>
    </row>
    <row r="5030" spans="3:21" x14ac:dyDescent="0.2">
      <c r="C5030" s="87"/>
      <c r="D5030" s="89"/>
      <c r="E5030" s="1" t="s">
        <v>25</v>
      </c>
      <c r="F5030" s="2"/>
      <c r="G5030" s="60">
        <v>1065</v>
      </c>
      <c r="H5030" s="72" t="str">
        <f t="shared" si="84"/>
        <v xml:space="preserve"> </v>
      </c>
      <c r="I5030" s="11">
        <v>18.028169014085002</v>
      </c>
      <c r="J5030" s="3">
        <v>28.920187793427001</v>
      </c>
      <c r="K5030" s="3">
        <v>5.1643192488259997</v>
      </c>
      <c r="L5030" s="3">
        <v>3.286384976526</v>
      </c>
      <c r="M5030" s="3">
        <v>5.8215962441310003</v>
      </c>
      <c r="N5030" s="3">
        <v>2.8169014084509998</v>
      </c>
      <c r="O5030" s="3">
        <v>2.8169014084509998</v>
      </c>
      <c r="P5030" s="3">
        <v>2.253521126761</v>
      </c>
      <c r="Q5030" s="3">
        <v>7.7934272300470004</v>
      </c>
      <c r="R5030" s="3">
        <v>2.0657276995310001</v>
      </c>
      <c r="S5030" s="3">
        <v>48.450704225351998</v>
      </c>
      <c r="T5030" s="3">
        <v>40.657276995304997</v>
      </c>
      <c r="U5030" s="8">
        <v>10.892018779342999</v>
      </c>
    </row>
    <row r="5031" spans="3:21" x14ac:dyDescent="0.2">
      <c r="C5031" s="87"/>
      <c r="D5031" s="89"/>
      <c r="E5031" s="1" t="s">
        <v>26</v>
      </c>
      <c r="F5031" s="2"/>
      <c r="G5031" s="60">
        <v>520</v>
      </c>
      <c r="H5031" s="72" t="str">
        <f t="shared" si="84"/>
        <v xml:space="preserve"> </v>
      </c>
      <c r="I5031" s="11">
        <v>16.538461538461998</v>
      </c>
      <c r="J5031" s="3">
        <v>27.5</v>
      </c>
      <c r="K5031" s="3">
        <v>4.6153846153850004</v>
      </c>
      <c r="L5031" s="3">
        <v>1.923076923077</v>
      </c>
      <c r="M5031" s="3">
        <v>4.4230769230769997</v>
      </c>
      <c r="N5031" s="3">
        <v>2.3076923076920002</v>
      </c>
      <c r="O5031" s="3">
        <v>2.6923076923079998</v>
      </c>
      <c r="P5031" s="3">
        <v>0.76923076923099998</v>
      </c>
      <c r="Q5031" s="3">
        <v>7.3076923076920002</v>
      </c>
      <c r="R5031" s="3">
        <v>2.5</v>
      </c>
      <c r="S5031" s="3">
        <v>46.153846153845997</v>
      </c>
      <c r="T5031" s="3">
        <v>39.423076923076998</v>
      </c>
      <c r="U5031" s="8">
        <v>14.423076923077</v>
      </c>
    </row>
    <row r="5032" spans="3:21" x14ac:dyDescent="0.2">
      <c r="C5032" s="88" t="s">
        <v>27</v>
      </c>
      <c r="D5032" s="88" t="s">
        <v>19</v>
      </c>
      <c r="E5032" s="6" t="s">
        <v>28</v>
      </c>
      <c r="F5032" s="5"/>
      <c r="G5032" s="59">
        <v>147</v>
      </c>
      <c r="H5032" s="71" t="str">
        <f t="shared" si="84"/>
        <v xml:space="preserve"> </v>
      </c>
      <c r="I5032" s="12">
        <v>12.244897959184</v>
      </c>
      <c r="J5032" s="4">
        <v>17.687074829932001</v>
      </c>
      <c r="K5032" s="4">
        <v>4.7619047619049999</v>
      </c>
      <c r="L5032" s="4">
        <v>5.4421768707479998</v>
      </c>
      <c r="M5032" s="4">
        <v>7.4829931972789998</v>
      </c>
      <c r="N5032" s="4">
        <v>4.0816326530609999</v>
      </c>
      <c r="O5032" s="4">
        <v>2.7210884353739999</v>
      </c>
      <c r="P5032" s="4">
        <v>2.7210884353739999</v>
      </c>
      <c r="Q5032" s="4">
        <v>6.1224489795919999</v>
      </c>
      <c r="R5032" s="4">
        <v>2.040816326531</v>
      </c>
      <c r="S5032" s="4">
        <v>36.054421768707002</v>
      </c>
      <c r="T5032" s="4">
        <v>55.782312925169997</v>
      </c>
      <c r="U5032" s="13">
        <v>8.1632653061219997</v>
      </c>
    </row>
    <row r="5033" spans="3:21" ht="24" x14ac:dyDescent="0.2">
      <c r="C5033" s="87"/>
      <c r="D5033" s="89"/>
      <c r="E5033" s="1" t="s">
        <v>29</v>
      </c>
      <c r="F5033" s="2"/>
      <c r="G5033" s="60">
        <v>1706</v>
      </c>
      <c r="H5033" s="72" t="str">
        <f t="shared" si="84"/>
        <v xml:space="preserve"> </v>
      </c>
      <c r="I5033" s="11">
        <v>15.357561547478999</v>
      </c>
      <c r="J5033" s="3">
        <v>27.608440797185999</v>
      </c>
      <c r="K5033" s="3">
        <v>7.7373974208679996</v>
      </c>
      <c r="L5033" s="3">
        <v>5.041031652989</v>
      </c>
      <c r="M5033" s="3">
        <v>11.254396248535</v>
      </c>
      <c r="N5033" s="3">
        <v>6.9167643610790002</v>
      </c>
      <c r="O5033" s="3">
        <v>2.4618991793670002</v>
      </c>
      <c r="P5033" s="3">
        <v>2.344665885111</v>
      </c>
      <c r="Q5033" s="3">
        <v>14.830011723328999</v>
      </c>
      <c r="R5033" s="3">
        <v>1.992966002345</v>
      </c>
      <c r="S5033" s="3">
        <v>53.927315357562001</v>
      </c>
      <c r="T5033" s="3">
        <v>39.624853458381999</v>
      </c>
      <c r="U5033" s="8">
        <v>6.4478311840559996</v>
      </c>
    </row>
    <row r="5034" spans="3:21" ht="24" x14ac:dyDescent="0.2">
      <c r="C5034" s="87"/>
      <c r="D5034" s="89"/>
      <c r="E5034" s="1" t="s">
        <v>30</v>
      </c>
      <c r="F5034" s="2"/>
      <c r="G5034" s="60">
        <v>137</v>
      </c>
      <c r="H5034" s="72" t="str">
        <f t="shared" si="84"/>
        <v xml:space="preserve"> </v>
      </c>
      <c r="I5034" s="11">
        <v>11.678832116788</v>
      </c>
      <c r="J5034" s="3">
        <v>19.708029197079998</v>
      </c>
      <c r="K5034" s="3">
        <v>5.1094890510950002</v>
      </c>
      <c r="L5034" s="3">
        <v>0.72992700729899995</v>
      </c>
      <c r="M5034" s="3">
        <v>5.1094890510950002</v>
      </c>
      <c r="N5034" s="3">
        <v>4.3795620437959997</v>
      </c>
      <c r="O5034" s="3">
        <v>0.72992700729899995</v>
      </c>
      <c r="P5034" s="3">
        <v>0.72992700729899995</v>
      </c>
      <c r="Q5034" s="3">
        <v>7.299270072993</v>
      </c>
      <c r="R5034" s="3">
        <v>0.72992700729899995</v>
      </c>
      <c r="S5034" s="3">
        <v>40.145985401460003</v>
      </c>
      <c r="T5034" s="3">
        <v>49.635036496349997</v>
      </c>
      <c r="U5034" s="8">
        <v>10.21897810219</v>
      </c>
    </row>
    <row r="5035" spans="3:21" ht="24" x14ac:dyDescent="0.2">
      <c r="C5035" s="87"/>
      <c r="D5035" s="89"/>
      <c r="E5035" s="1" t="s">
        <v>31</v>
      </c>
      <c r="F5035" s="2"/>
      <c r="G5035" s="60">
        <v>440</v>
      </c>
      <c r="H5035" s="72" t="str">
        <f t="shared" si="84"/>
        <v xml:space="preserve"> </v>
      </c>
      <c r="I5035" s="11">
        <v>13.181818181818</v>
      </c>
      <c r="J5035" s="3">
        <v>27.5</v>
      </c>
      <c r="K5035" s="3">
        <v>4.5454545454549997</v>
      </c>
      <c r="L5035" s="3">
        <v>3.4090909090910002</v>
      </c>
      <c r="M5035" s="3">
        <v>6.5909090909090002</v>
      </c>
      <c r="N5035" s="3">
        <v>2.9545454545449998</v>
      </c>
      <c r="O5035" s="3">
        <v>1.818181818182</v>
      </c>
      <c r="P5035" s="3">
        <v>1.363636363636</v>
      </c>
      <c r="Q5035" s="3">
        <v>9.0909090909089993</v>
      </c>
      <c r="R5035" s="3">
        <v>2.9545454545449998</v>
      </c>
      <c r="S5035" s="3">
        <v>47.272727272727003</v>
      </c>
      <c r="T5035" s="3">
        <v>42.045454545455001</v>
      </c>
      <c r="U5035" s="8">
        <v>10.681818181818</v>
      </c>
    </row>
    <row r="5036" spans="3:21" x14ac:dyDescent="0.2">
      <c r="C5036" s="87"/>
      <c r="D5036" s="89"/>
      <c r="E5036" s="1" t="s">
        <v>32</v>
      </c>
      <c r="F5036" s="2"/>
      <c r="G5036" s="60">
        <v>5</v>
      </c>
      <c r="H5036" s="72" t="str">
        <f t="shared" si="84"/>
        <v>*</v>
      </c>
      <c r="I5036" s="21">
        <v>0</v>
      </c>
      <c r="J5036" s="7">
        <v>0</v>
      </c>
      <c r="K5036" s="7">
        <v>0</v>
      </c>
      <c r="L5036" s="7">
        <v>0</v>
      </c>
      <c r="M5036" s="7">
        <v>0</v>
      </c>
      <c r="N5036" s="7">
        <v>0</v>
      </c>
      <c r="O5036" s="3">
        <v>20</v>
      </c>
      <c r="P5036" s="7">
        <v>0</v>
      </c>
      <c r="Q5036" s="7">
        <v>0</v>
      </c>
      <c r="R5036" s="7">
        <v>0</v>
      </c>
      <c r="S5036" s="3">
        <v>20</v>
      </c>
      <c r="T5036" s="3">
        <v>80</v>
      </c>
      <c r="U5036" s="14">
        <v>0</v>
      </c>
    </row>
    <row r="5037" spans="3:21" x14ac:dyDescent="0.2">
      <c r="C5037" s="87"/>
      <c r="D5037" s="88" t="s">
        <v>14</v>
      </c>
      <c r="E5037" s="6" t="s">
        <v>28</v>
      </c>
      <c r="F5037" s="5"/>
      <c r="G5037" s="59">
        <v>95</v>
      </c>
      <c r="H5037" s="71" t="str">
        <f t="shared" si="84"/>
        <v xml:space="preserve"> </v>
      </c>
      <c r="I5037" s="12">
        <v>11.578947368421</v>
      </c>
      <c r="J5037" s="4">
        <v>13.684210526316001</v>
      </c>
      <c r="K5037" s="4">
        <v>4.2105263157890001</v>
      </c>
      <c r="L5037" s="4">
        <v>5.2631578947369997</v>
      </c>
      <c r="M5037" s="4">
        <v>8.4210526315790002</v>
      </c>
      <c r="N5037" s="4">
        <v>6.3157894736840001</v>
      </c>
      <c r="O5037" s="4">
        <v>4.2105263157890001</v>
      </c>
      <c r="P5037" s="4">
        <v>2.1052631578950001</v>
      </c>
      <c r="Q5037" s="4">
        <v>6.3157894736840001</v>
      </c>
      <c r="R5037" s="4">
        <v>3.1578947368420001</v>
      </c>
      <c r="S5037" s="4">
        <v>33.684210526316001</v>
      </c>
      <c r="T5037" s="4">
        <v>56.842105263157997</v>
      </c>
      <c r="U5037" s="13">
        <v>9.4736842105260006</v>
      </c>
    </row>
    <row r="5038" spans="3:21" ht="24" x14ac:dyDescent="0.2">
      <c r="C5038" s="87"/>
      <c r="D5038" s="89"/>
      <c r="E5038" s="1" t="s">
        <v>29</v>
      </c>
      <c r="F5038" s="2"/>
      <c r="G5038" s="60">
        <v>953</v>
      </c>
      <c r="H5038" s="72" t="str">
        <f t="shared" si="84"/>
        <v xml:space="preserve"> </v>
      </c>
      <c r="I5038" s="11">
        <v>11.227701993704001</v>
      </c>
      <c r="J5038" s="3">
        <v>26.232948583420999</v>
      </c>
      <c r="K5038" s="3">
        <v>9.1290661070300008</v>
      </c>
      <c r="L5038" s="3">
        <v>5.9811122770200003</v>
      </c>
      <c r="M5038" s="3">
        <v>15.424973767051</v>
      </c>
      <c r="N5038" s="3">
        <v>9.7586568730330008</v>
      </c>
      <c r="O5038" s="3">
        <v>1.888772298006</v>
      </c>
      <c r="P5038" s="3">
        <v>1.7838405036730001</v>
      </c>
      <c r="Q5038" s="3">
        <v>19.937040923400001</v>
      </c>
      <c r="R5038" s="3">
        <v>2.4134312696750002</v>
      </c>
      <c r="S5038" s="3">
        <v>56.453305351521998</v>
      </c>
      <c r="T5038" s="3">
        <v>39.349422875130998</v>
      </c>
      <c r="U5038" s="8">
        <v>4.1972717733470004</v>
      </c>
    </row>
    <row r="5039" spans="3:21" ht="24" x14ac:dyDescent="0.2">
      <c r="C5039" s="87"/>
      <c r="D5039" s="89"/>
      <c r="E5039" s="1" t="s">
        <v>30</v>
      </c>
      <c r="F5039" s="2"/>
      <c r="G5039" s="60">
        <v>60</v>
      </c>
      <c r="H5039" s="72" t="str">
        <f t="shared" si="84"/>
        <v xml:space="preserve"> </v>
      </c>
      <c r="I5039" s="11">
        <v>15</v>
      </c>
      <c r="J5039" s="3">
        <v>18.333333333333002</v>
      </c>
      <c r="K5039" s="3">
        <v>8.333333333333</v>
      </c>
      <c r="L5039" s="3">
        <v>1.666666666667</v>
      </c>
      <c r="M5039" s="3">
        <v>5</v>
      </c>
      <c r="N5039" s="3">
        <v>6.666666666667</v>
      </c>
      <c r="O5039" s="7">
        <v>0</v>
      </c>
      <c r="P5039" s="3">
        <v>1.666666666667</v>
      </c>
      <c r="Q5039" s="3">
        <v>13.333333333333</v>
      </c>
      <c r="R5039" s="3">
        <v>1.666666666667</v>
      </c>
      <c r="S5039" s="3">
        <v>48.333333333333002</v>
      </c>
      <c r="T5039" s="3">
        <v>41.666666666666998</v>
      </c>
      <c r="U5039" s="8">
        <v>10</v>
      </c>
    </row>
    <row r="5040" spans="3:21" ht="24" x14ac:dyDescent="0.2">
      <c r="C5040" s="87"/>
      <c r="D5040" s="89"/>
      <c r="E5040" s="1" t="s">
        <v>31</v>
      </c>
      <c r="F5040" s="2"/>
      <c r="G5040" s="60">
        <v>77</v>
      </c>
      <c r="H5040" s="72" t="str">
        <f t="shared" si="84"/>
        <v xml:space="preserve"> </v>
      </c>
      <c r="I5040" s="11">
        <v>6.4935064935059996</v>
      </c>
      <c r="J5040" s="3">
        <v>29.87012987013</v>
      </c>
      <c r="K5040" s="3">
        <v>9.0909090909089993</v>
      </c>
      <c r="L5040" s="3">
        <v>9.0909090909089993</v>
      </c>
      <c r="M5040" s="3">
        <v>14.285714285714</v>
      </c>
      <c r="N5040" s="3">
        <v>10.38961038961</v>
      </c>
      <c r="O5040" s="3">
        <v>2.5974025974030002</v>
      </c>
      <c r="P5040" s="7">
        <v>0</v>
      </c>
      <c r="Q5040" s="3">
        <v>15.584415584416</v>
      </c>
      <c r="R5040" s="3">
        <v>1.298701298701</v>
      </c>
      <c r="S5040" s="3">
        <v>57.142857142856997</v>
      </c>
      <c r="T5040" s="3">
        <v>36.363636363635997</v>
      </c>
      <c r="U5040" s="8">
        <v>6.4935064935059996</v>
      </c>
    </row>
    <row r="5041" spans="3:21" x14ac:dyDescent="0.2">
      <c r="C5041" s="87"/>
      <c r="D5041" s="89"/>
      <c r="E5041" s="1" t="s">
        <v>32</v>
      </c>
      <c r="F5041" s="2"/>
      <c r="G5041" s="60">
        <v>3</v>
      </c>
      <c r="H5041" s="72" t="str">
        <f t="shared" si="84"/>
        <v>*</v>
      </c>
      <c r="I5041" s="21">
        <v>0</v>
      </c>
      <c r="J5041" s="7">
        <v>0</v>
      </c>
      <c r="K5041" s="7">
        <v>0</v>
      </c>
      <c r="L5041" s="7">
        <v>0</v>
      </c>
      <c r="M5041" s="7">
        <v>0</v>
      </c>
      <c r="N5041" s="7">
        <v>0</v>
      </c>
      <c r="O5041" s="7">
        <v>0</v>
      </c>
      <c r="P5041" s="7">
        <v>0</v>
      </c>
      <c r="Q5041" s="7">
        <v>0</v>
      </c>
      <c r="R5041" s="7">
        <v>0</v>
      </c>
      <c r="S5041" s="7">
        <v>0</v>
      </c>
      <c r="T5041" s="3">
        <v>100</v>
      </c>
      <c r="U5041" s="14">
        <v>0</v>
      </c>
    </row>
    <row r="5042" spans="3:21" x14ac:dyDescent="0.2">
      <c r="C5042" s="87"/>
      <c r="D5042" s="88" t="s">
        <v>15</v>
      </c>
      <c r="E5042" s="6" t="s">
        <v>28</v>
      </c>
      <c r="F5042" s="5"/>
      <c r="G5042" s="59">
        <v>52</v>
      </c>
      <c r="H5042" s="71" t="str">
        <f t="shared" si="84"/>
        <v xml:space="preserve"> </v>
      </c>
      <c r="I5042" s="12">
        <v>13.461538461538</v>
      </c>
      <c r="J5042" s="4">
        <v>25</v>
      </c>
      <c r="K5042" s="4">
        <v>5.7692307692310001</v>
      </c>
      <c r="L5042" s="4">
        <v>5.7692307692310001</v>
      </c>
      <c r="M5042" s="4">
        <v>5.7692307692310001</v>
      </c>
      <c r="N5042" s="20">
        <v>0</v>
      </c>
      <c r="O5042" s="20">
        <v>0</v>
      </c>
      <c r="P5042" s="4">
        <v>3.8461538461539999</v>
      </c>
      <c r="Q5042" s="4">
        <v>5.7692307692310001</v>
      </c>
      <c r="R5042" s="20">
        <v>0</v>
      </c>
      <c r="S5042" s="4">
        <v>40.384615384615003</v>
      </c>
      <c r="T5042" s="4">
        <v>53.846153846154003</v>
      </c>
      <c r="U5042" s="13">
        <v>5.7692307692310001</v>
      </c>
    </row>
    <row r="5043" spans="3:21" ht="24" x14ac:dyDescent="0.2">
      <c r="C5043" s="87"/>
      <c r="D5043" s="89"/>
      <c r="E5043" s="1" t="s">
        <v>29</v>
      </c>
      <c r="F5043" s="2"/>
      <c r="G5043" s="60">
        <v>753</v>
      </c>
      <c r="H5043" s="72" t="str">
        <f t="shared" si="84"/>
        <v xml:space="preserve"> </v>
      </c>
      <c r="I5043" s="11">
        <v>20.58432934927</v>
      </c>
      <c r="J5043" s="3">
        <v>29.349269588313</v>
      </c>
      <c r="K5043" s="3">
        <v>5.9760956175300004</v>
      </c>
      <c r="L5043" s="3">
        <v>3.8512616201859999</v>
      </c>
      <c r="M5043" s="3">
        <v>5.9760956175300004</v>
      </c>
      <c r="N5043" s="3">
        <v>3.3200531208499999</v>
      </c>
      <c r="O5043" s="3">
        <v>3.187250996016</v>
      </c>
      <c r="P5043" s="3">
        <v>3.0544488711820001</v>
      </c>
      <c r="Q5043" s="3">
        <v>8.3665338645419993</v>
      </c>
      <c r="R5043" s="3">
        <v>1.4608233731739999</v>
      </c>
      <c r="S5043" s="3">
        <v>50.730411686586997</v>
      </c>
      <c r="T5043" s="3">
        <v>39.973439575032998</v>
      </c>
      <c r="U5043" s="8">
        <v>9.2961487383799994</v>
      </c>
    </row>
    <row r="5044" spans="3:21" ht="24" x14ac:dyDescent="0.2">
      <c r="C5044" s="87"/>
      <c r="D5044" s="89"/>
      <c r="E5044" s="1" t="s">
        <v>30</v>
      </c>
      <c r="F5044" s="2"/>
      <c r="G5044" s="60">
        <v>77</v>
      </c>
      <c r="H5044" s="72" t="str">
        <f t="shared" si="84"/>
        <v xml:space="preserve"> </v>
      </c>
      <c r="I5044" s="11">
        <v>9.0909090909089993</v>
      </c>
      <c r="J5044" s="3">
        <v>20.779220779220999</v>
      </c>
      <c r="K5044" s="3">
        <v>2.5974025974030002</v>
      </c>
      <c r="L5044" s="7">
        <v>0</v>
      </c>
      <c r="M5044" s="3">
        <v>5.1948051948050002</v>
      </c>
      <c r="N5044" s="3">
        <v>2.5974025974030002</v>
      </c>
      <c r="O5044" s="3">
        <v>1.298701298701</v>
      </c>
      <c r="P5044" s="7">
        <v>0</v>
      </c>
      <c r="Q5044" s="3">
        <v>2.5974025974030002</v>
      </c>
      <c r="R5044" s="7">
        <v>0</v>
      </c>
      <c r="S5044" s="3">
        <v>33.766233766234002</v>
      </c>
      <c r="T5044" s="3">
        <v>55.844155844155999</v>
      </c>
      <c r="U5044" s="8">
        <v>10.38961038961</v>
      </c>
    </row>
    <row r="5045" spans="3:21" ht="24" x14ac:dyDescent="0.2">
      <c r="C5045" s="87"/>
      <c r="D5045" s="89"/>
      <c r="E5045" s="1" t="s">
        <v>31</v>
      </c>
      <c r="F5045" s="2"/>
      <c r="G5045" s="60">
        <v>363</v>
      </c>
      <c r="H5045" s="72" t="str">
        <f t="shared" si="84"/>
        <v xml:space="preserve"> </v>
      </c>
      <c r="I5045" s="11">
        <v>14.600550964187001</v>
      </c>
      <c r="J5045" s="3">
        <v>26.997245179063</v>
      </c>
      <c r="K5045" s="3">
        <v>3.5812672176309999</v>
      </c>
      <c r="L5045" s="3">
        <v>2.203856749311</v>
      </c>
      <c r="M5045" s="3">
        <v>4.9586776859499997</v>
      </c>
      <c r="N5045" s="3">
        <v>1.3774104683199999</v>
      </c>
      <c r="O5045" s="3">
        <v>1.6528925619829999</v>
      </c>
      <c r="P5045" s="3">
        <v>1.6528925619829999</v>
      </c>
      <c r="Q5045" s="3">
        <v>7.7134986225900004</v>
      </c>
      <c r="R5045" s="3">
        <v>3.305785123967</v>
      </c>
      <c r="S5045" s="3">
        <v>45.179063360881997</v>
      </c>
      <c r="T5045" s="3">
        <v>43.250688705233998</v>
      </c>
      <c r="U5045" s="8">
        <v>11.570247933884</v>
      </c>
    </row>
    <row r="5046" spans="3:21" x14ac:dyDescent="0.2">
      <c r="C5046" s="87"/>
      <c r="D5046" s="89"/>
      <c r="E5046" s="1" t="s">
        <v>32</v>
      </c>
      <c r="F5046" s="2"/>
      <c r="G5046" s="60">
        <v>2</v>
      </c>
      <c r="H5046" s="72" t="str">
        <f t="shared" si="84"/>
        <v>*</v>
      </c>
      <c r="I5046" s="21">
        <v>0</v>
      </c>
      <c r="J5046" s="7">
        <v>0</v>
      </c>
      <c r="K5046" s="7">
        <v>0</v>
      </c>
      <c r="L5046" s="7">
        <v>0</v>
      </c>
      <c r="M5046" s="7">
        <v>0</v>
      </c>
      <c r="N5046" s="7">
        <v>0</v>
      </c>
      <c r="O5046" s="3">
        <v>50</v>
      </c>
      <c r="P5046" s="7">
        <v>0</v>
      </c>
      <c r="Q5046" s="7">
        <v>0</v>
      </c>
      <c r="R5046" s="7">
        <v>0</v>
      </c>
      <c r="S5046" s="3">
        <v>50</v>
      </c>
      <c r="T5046" s="3">
        <v>50</v>
      </c>
      <c r="U5046" s="14">
        <v>0</v>
      </c>
    </row>
    <row r="5047" spans="3:21" x14ac:dyDescent="0.2">
      <c r="C5047" s="88" t="s">
        <v>33</v>
      </c>
      <c r="D5047" s="83" t="s">
        <v>17</v>
      </c>
      <c r="E5047" s="6" t="s">
        <v>34</v>
      </c>
      <c r="F5047" s="5"/>
      <c r="G5047" s="59">
        <v>341</v>
      </c>
      <c r="H5047" s="71" t="str">
        <f t="shared" si="84"/>
        <v xml:space="preserve"> </v>
      </c>
      <c r="I5047" s="12">
        <v>11.143695014663001</v>
      </c>
      <c r="J5047" s="4">
        <v>21.114369501466001</v>
      </c>
      <c r="K5047" s="4">
        <v>5.2785923753670003</v>
      </c>
      <c r="L5047" s="4">
        <v>2.052785923754</v>
      </c>
      <c r="M5047" s="4">
        <v>9.0909090909089993</v>
      </c>
      <c r="N5047" s="4">
        <v>6.4516129032259997</v>
      </c>
      <c r="O5047" s="4">
        <v>1.173020527859</v>
      </c>
      <c r="P5047" s="4">
        <v>0.29325513196500003</v>
      </c>
      <c r="Q5047" s="4">
        <v>11.436950146628</v>
      </c>
      <c r="R5047" s="4">
        <v>0.87976539589400005</v>
      </c>
      <c r="S5047" s="4">
        <v>43.695014662757004</v>
      </c>
      <c r="T5047" s="4">
        <v>43.695014662757004</v>
      </c>
      <c r="U5047" s="13">
        <v>12.609970674487</v>
      </c>
    </row>
    <row r="5048" spans="3:21" x14ac:dyDescent="0.2">
      <c r="C5048" s="87"/>
      <c r="D5048" s="84"/>
      <c r="E5048" s="1" t="s">
        <v>35</v>
      </c>
      <c r="F5048" s="2"/>
      <c r="G5048" s="60">
        <v>1149</v>
      </c>
      <c r="H5048" s="72" t="str">
        <f t="shared" si="84"/>
        <v xml:space="preserve"> </v>
      </c>
      <c r="I5048" s="11">
        <v>17.058311575283</v>
      </c>
      <c r="J5048" s="3">
        <v>28.546562228024001</v>
      </c>
      <c r="K5048" s="3">
        <v>6.8755439512620002</v>
      </c>
      <c r="L5048" s="3">
        <v>5.5700609225409998</v>
      </c>
      <c r="M5048" s="3">
        <v>10.095735422105999</v>
      </c>
      <c r="N5048" s="3">
        <v>6.09225413403</v>
      </c>
      <c r="O5048" s="3">
        <v>2.4369016536119998</v>
      </c>
      <c r="P5048" s="3">
        <v>2.6109660574409999</v>
      </c>
      <c r="Q5048" s="3">
        <v>13.054830287206</v>
      </c>
      <c r="R5048" s="3">
        <v>2.4369016536119998</v>
      </c>
      <c r="S5048" s="3">
        <v>55.526544821583997</v>
      </c>
      <c r="T5048" s="3">
        <v>37.684943429069001</v>
      </c>
      <c r="U5048" s="8">
        <v>6.7885117493470002</v>
      </c>
    </row>
    <row r="5049" spans="3:21" ht="24" x14ac:dyDescent="0.2">
      <c r="C5049" s="87"/>
      <c r="D5049" s="84"/>
      <c r="E5049" s="1" t="s">
        <v>36</v>
      </c>
      <c r="F5049" s="2"/>
      <c r="G5049" s="60">
        <v>659</v>
      </c>
      <c r="H5049" s="72" t="str">
        <f t="shared" si="84"/>
        <v xml:space="preserve"> </v>
      </c>
      <c r="I5049" s="11">
        <v>13.201820940818999</v>
      </c>
      <c r="J5049" s="3">
        <v>28.224582701062001</v>
      </c>
      <c r="K5049" s="3">
        <v>8.0424886191200002</v>
      </c>
      <c r="L5049" s="3">
        <v>4.2488619119879996</v>
      </c>
      <c r="M5049" s="3">
        <v>10.470409711684001</v>
      </c>
      <c r="N5049" s="3">
        <v>6.0698027314110004</v>
      </c>
      <c r="O5049" s="3">
        <v>2.8831562974199998</v>
      </c>
      <c r="P5049" s="3">
        <v>1.8209408194229999</v>
      </c>
      <c r="Q5049" s="3">
        <v>15.477996965099001</v>
      </c>
      <c r="R5049" s="3">
        <v>1.8209408194229999</v>
      </c>
      <c r="S5049" s="3">
        <v>50.531107738998003</v>
      </c>
      <c r="T5049" s="3">
        <v>43.247344461304998</v>
      </c>
      <c r="U5049" s="8">
        <v>6.2215477996970003</v>
      </c>
    </row>
    <row r="5050" spans="3:21" x14ac:dyDescent="0.2">
      <c r="C5050" s="87"/>
      <c r="D5050" s="84"/>
      <c r="E5050" s="1" t="s">
        <v>37</v>
      </c>
      <c r="F5050" s="2"/>
      <c r="G5050" s="60">
        <v>274</v>
      </c>
      <c r="H5050" s="72" t="str">
        <f t="shared" si="84"/>
        <v xml:space="preserve"> </v>
      </c>
      <c r="I5050" s="11">
        <v>11.678832116788</v>
      </c>
      <c r="J5050" s="3">
        <v>20.437956204380001</v>
      </c>
      <c r="K5050" s="3">
        <v>5.8394160583939998</v>
      </c>
      <c r="L5050" s="3">
        <v>3.649635036496</v>
      </c>
      <c r="M5050" s="3">
        <v>8.0291970802920005</v>
      </c>
      <c r="N5050" s="3">
        <v>4.0145985401460003</v>
      </c>
      <c r="O5050" s="3">
        <v>1.824817518248</v>
      </c>
      <c r="P5050" s="3">
        <v>2.1897810218979998</v>
      </c>
      <c r="Q5050" s="3">
        <v>6.9343065693429997</v>
      </c>
      <c r="R5050" s="3">
        <v>2.554744525547</v>
      </c>
      <c r="S5050" s="3">
        <v>39.78102189781</v>
      </c>
      <c r="T5050" s="3">
        <v>52.554744525547001</v>
      </c>
      <c r="U5050" s="8">
        <v>7.6642335766420002</v>
      </c>
    </row>
    <row r="5051" spans="3:21" x14ac:dyDescent="0.2">
      <c r="C5051" s="87"/>
      <c r="D5051" s="84"/>
      <c r="E5051" s="1" t="s">
        <v>32</v>
      </c>
      <c r="F5051" s="2"/>
      <c r="G5051" s="60">
        <v>12</v>
      </c>
      <c r="H5051" s="72" t="str">
        <f t="shared" si="84"/>
        <v>*</v>
      </c>
      <c r="I5051" s="11">
        <v>8.333333333333</v>
      </c>
      <c r="J5051" s="3">
        <v>25</v>
      </c>
      <c r="K5051" s="7">
        <v>0</v>
      </c>
      <c r="L5051" s="3">
        <v>8.333333333333</v>
      </c>
      <c r="M5051" s="3">
        <v>8.333333333333</v>
      </c>
      <c r="N5051" s="7">
        <v>0</v>
      </c>
      <c r="O5051" s="7">
        <v>0</v>
      </c>
      <c r="P5051" s="3">
        <v>16.666666666666998</v>
      </c>
      <c r="Q5051" s="3">
        <v>16.666666666666998</v>
      </c>
      <c r="R5051" s="3">
        <v>8.333333333333</v>
      </c>
      <c r="S5051" s="3">
        <v>66.666666666666998</v>
      </c>
      <c r="T5051" s="3">
        <v>33.333333333333002</v>
      </c>
      <c r="U5051" s="14">
        <v>0</v>
      </c>
    </row>
    <row r="5052" spans="3:21" x14ac:dyDescent="0.2">
      <c r="C5052" s="88" t="s">
        <v>38</v>
      </c>
      <c r="D5052" s="83" t="s">
        <v>17</v>
      </c>
      <c r="E5052" s="6" t="s">
        <v>39</v>
      </c>
      <c r="F5052" s="5"/>
      <c r="G5052" s="59">
        <v>368</v>
      </c>
      <c r="H5052" s="71" t="str">
        <f t="shared" si="84"/>
        <v xml:space="preserve"> </v>
      </c>
      <c r="I5052" s="12">
        <v>14.130434782609001</v>
      </c>
      <c r="J5052" s="4">
        <v>25</v>
      </c>
      <c r="K5052" s="4">
        <v>5.4347826086959996</v>
      </c>
      <c r="L5052" s="4">
        <v>3.5326086956520002</v>
      </c>
      <c r="M5052" s="4">
        <v>7.6086956521740001</v>
      </c>
      <c r="N5052" s="4">
        <v>2.1739130434780001</v>
      </c>
      <c r="O5052" s="4">
        <v>1.3586956521739999</v>
      </c>
      <c r="P5052" s="4">
        <v>1.630434782609</v>
      </c>
      <c r="Q5052" s="4">
        <v>7.3369565217390003</v>
      </c>
      <c r="R5052" s="4">
        <v>2.4456521739129999</v>
      </c>
      <c r="S5052" s="4">
        <v>44.293478260870003</v>
      </c>
      <c r="T5052" s="4">
        <v>45.652173913043001</v>
      </c>
      <c r="U5052" s="13">
        <v>10.054347826087</v>
      </c>
    </row>
    <row r="5053" spans="3:21" x14ac:dyDescent="0.2">
      <c r="C5053" s="87"/>
      <c r="D5053" s="84"/>
      <c r="E5053" s="1" t="s">
        <v>40</v>
      </c>
      <c r="F5053" s="2"/>
      <c r="G5053" s="60">
        <v>1591</v>
      </c>
      <c r="H5053" s="72" t="str">
        <f t="shared" si="84"/>
        <v xml:space="preserve"> </v>
      </c>
      <c r="I5053" s="11">
        <v>15.399120050283001</v>
      </c>
      <c r="J5053" s="3">
        <v>27.718416090508999</v>
      </c>
      <c r="K5053" s="3">
        <v>7.7938403519800001</v>
      </c>
      <c r="L5053" s="3">
        <v>5.2796983029540003</v>
      </c>
      <c r="M5053" s="3">
        <v>11.439346323066999</v>
      </c>
      <c r="N5053" s="3">
        <v>7.2281583909489999</v>
      </c>
      <c r="O5053" s="3">
        <v>2.4512884977999998</v>
      </c>
      <c r="P5053" s="3">
        <v>2.5141420490259998</v>
      </c>
      <c r="Q5053" s="3">
        <v>15.210559396606</v>
      </c>
      <c r="R5053" s="3">
        <v>1.948460087995</v>
      </c>
      <c r="S5053" s="3">
        <v>54.68258956631</v>
      </c>
      <c r="T5053" s="3">
        <v>39.157762413576002</v>
      </c>
      <c r="U5053" s="8">
        <v>6.1596480201129999</v>
      </c>
    </row>
    <row r="5054" spans="3:21" x14ac:dyDescent="0.2">
      <c r="C5054" s="87"/>
      <c r="D5054" s="84"/>
      <c r="E5054" s="1" t="s">
        <v>41</v>
      </c>
      <c r="F5054" s="2"/>
      <c r="G5054" s="60">
        <v>151</v>
      </c>
      <c r="H5054" s="72" t="str">
        <f t="shared" si="84"/>
        <v xml:space="preserve"> </v>
      </c>
      <c r="I5054" s="11">
        <v>15.23178807947</v>
      </c>
      <c r="J5054" s="3">
        <v>27.814569536423999</v>
      </c>
      <c r="K5054" s="3">
        <v>5.2980132450330002</v>
      </c>
      <c r="L5054" s="3">
        <v>6.622516556291</v>
      </c>
      <c r="M5054" s="3">
        <v>18.543046357615999</v>
      </c>
      <c r="N5054" s="3">
        <v>9.2715231788079997</v>
      </c>
      <c r="O5054" s="3">
        <v>2.6490066225170001</v>
      </c>
      <c r="P5054" s="3">
        <v>1.324503311258</v>
      </c>
      <c r="Q5054" s="3">
        <v>24.503311258278</v>
      </c>
      <c r="R5054" s="7">
        <v>0</v>
      </c>
      <c r="S5054" s="3">
        <v>56.291390728476998</v>
      </c>
      <c r="T5054" s="3">
        <v>37.748344370860998</v>
      </c>
      <c r="U5054" s="8">
        <v>5.9602649006619997</v>
      </c>
    </row>
    <row r="5055" spans="3:21" x14ac:dyDescent="0.2">
      <c r="C5055" s="87"/>
      <c r="D5055" s="84"/>
      <c r="E5055" s="1" t="s">
        <v>42</v>
      </c>
      <c r="F5055" s="2"/>
      <c r="G5055" s="60">
        <v>884</v>
      </c>
      <c r="H5055" s="72" t="str">
        <f t="shared" si="84"/>
        <v xml:space="preserve"> </v>
      </c>
      <c r="I5055" s="11">
        <v>12.782805429864</v>
      </c>
      <c r="J5055" s="3">
        <v>26.357466063347999</v>
      </c>
      <c r="K5055" s="3">
        <v>7.1266968325790003</v>
      </c>
      <c r="L5055" s="3">
        <v>3.8461538461539999</v>
      </c>
      <c r="M5055" s="3">
        <v>10.294117647059</v>
      </c>
      <c r="N5055" s="3">
        <v>6.4479638009049998</v>
      </c>
      <c r="O5055" s="3">
        <v>2.1493212669680002</v>
      </c>
      <c r="P5055" s="3">
        <v>1.4705882352940001</v>
      </c>
      <c r="Q5055" s="3">
        <v>14.253393665158001</v>
      </c>
      <c r="R5055" s="3">
        <v>1.5837104072399999</v>
      </c>
      <c r="S5055" s="3">
        <v>49.208144796379997</v>
      </c>
      <c r="T5055" s="3">
        <v>43.778280542986003</v>
      </c>
      <c r="U5055" s="8">
        <v>7.0135746606330001</v>
      </c>
    </row>
    <row r="5056" spans="3:21" x14ac:dyDescent="0.2">
      <c r="C5056" s="87"/>
      <c r="D5056" s="84"/>
      <c r="E5056" s="1" t="s">
        <v>43</v>
      </c>
      <c r="F5056" s="2"/>
      <c r="G5056" s="60">
        <v>191</v>
      </c>
      <c r="H5056" s="72" t="str">
        <f t="shared" si="84"/>
        <v xml:space="preserve"> </v>
      </c>
      <c r="I5056" s="11">
        <v>14.659685863874</v>
      </c>
      <c r="J5056" s="3">
        <v>26.178010471204001</v>
      </c>
      <c r="K5056" s="3">
        <v>9.9476439790580002</v>
      </c>
      <c r="L5056" s="3">
        <v>3.1413612565450002</v>
      </c>
      <c r="M5056" s="3">
        <v>13.612565445026</v>
      </c>
      <c r="N5056" s="3">
        <v>7.3298429319369998</v>
      </c>
      <c r="O5056" s="3">
        <v>3.1413612565450002</v>
      </c>
      <c r="P5056" s="3">
        <v>2.6178010471199999</v>
      </c>
      <c r="Q5056" s="3">
        <v>15.706806282723001</v>
      </c>
      <c r="R5056" s="3">
        <v>2.0942408376959998</v>
      </c>
      <c r="S5056" s="3">
        <v>55.497382198952998</v>
      </c>
      <c r="T5056" s="3">
        <v>38.743455497382001</v>
      </c>
      <c r="U5056" s="8">
        <v>5.7591623036649997</v>
      </c>
    </row>
    <row r="5057" spans="3:21" x14ac:dyDescent="0.2">
      <c r="C5057" s="87"/>
      <c r="D5057" s="84"/>
      <c r="E5057" s="1" t="s">
        <v>44</v>
      </c>
      <c r="F5057" s="2"/>
      <c r="G5057" s="60">
        <v>239</v>
      </c>
      <c r="H5057" s="72" t="str">
        <f t="shared" si="84"/>
        <v xml:space="preserve"> </v>
      </c>
      <c r="I5057" s="11">
        <v>11.715481171547999</v>
      </c>
      <c r="J5057" s="3">
        <v>28.870292887028999</v>
      </c>
      <c r="K5057" s="3">
        <v>9.2050209205019993</v>
      </c>
      <c r="L5057" s="3">
        <v>2.9288702928869998</v>
      </c>
      <c r="M5057" s="3">
        <v>10.460251046025</v>
      </c>
      <c r="N5057" s="3">
        <v>6.2761506276150003</v>
      </c>
      <c r="O5057" s="3">
        <v>4.1841004184099999</v>
      </c>
      <c r="P5057" s="3">
        <v>2.9288702928869998</v>
      </c>
      <c r="Q5057" s="3">
        <v>13.807531380753</v>
      </c>
      <c r="R5057" s="3">
        <v>1.673640167364</v>
      </c>
      <c r="S5057" s="3">
        <v>53.974895397490002</v>
      </c>
      <c r="T5057" s="3">
        <v>38.075313807531003</v>
      </c>
      <c r="U5057" s="8">
        <v>7.9497907949790001</v>
      </c>
    </row>
    <row r="5058" spans="3:21" x14ac:dyDescent="0.2">
      <c r="C5058" s="87"/>
      <c r="D5058" s="84"/>
      <c r="E5058" s="1" t="s">
        <v>45</v>
      </c>
      <c r="F5058" s="2"/>
      <c r="G5058" s="60">
        <v>58</v>
      </c>
      <c r="H5058" s="72" t="str">
        <f t="shared" si="84"/>
        <v xml:space="preserve"> </v>
      </c>
      <c r="I5058" s="11">
        <v>10.344827586207</v>
      </c>
      <c r="J5058" s="3">
        <v>29.310344827586</v>
      </c>
      <c r="K5058" s="3">
        <v>3.4482758620689999</v>
      </c>
      <c r="L5058" s="3">
        <v>6.8965517241379999</v>
      </c>
      <c r="M5058" s="3">
        <v>6.8965517241379999</v>
      </c>
      <c r="N5058" s="3">
        <v>8.6206896551720007</v>
      </c>
      <c r="O5058" s="3">
        <v>3.4482758620689999</v>
      </c>
      <c r="P5058" s="7">
        <v>0</v>
      </c>
      <c r="Q5058" s="3">
        <v>8.6206896551720007</v>
      </c>
      <c r="R5058" s="7">
        <v>0</v>
      </c>
      <c r="S5058" s="3">
        <v>43.103448275862</v>
      </c>
      <c r="T5058" s="3">
        <v>46.551724137930997</v>
      </c>
      <c r="U5058" s="8">
        <v>10.344827586207</v>
      </c>
    </row>
    <row r="5059" spans="3:21" x14ac:dyDescent="0.2">
      <c r="C5059" s="87"/>
      <c r="D5059" s="84"/>
      <c r="E5059" s="1" t="s">
        <v>46</v>
      </c>
      <c r="F5059" s="2"/>
      <c r="G5059" s="60">
        <v>32</v>
      </c>
      <c r="H5059" s="72" t="str">
        <f t="shared" si="84"/>
        <v>*</v>
      </c>
      <c r="I5059" s="11">
        <v>9.375</v>
      </c>
      <c r="J5059" s="3">
        <v>21.875</v>
      </c>
      <c r="K5059" s="3">
        <v>3.125</v>
      </c>
      <c r="L5059" s="3">
        <v>3.125</v>
      </c>
      <c r="M5059" s="7">
        <v>0</v>
      </c>
      <c r="N5059" s="3">
        <v>6.25</v>
      </c>
      <c r="O5059" s="7">
        <v>0</v>
      </c>
      <c r="P5059" s="7">
        <v>0</v>
      </c>
      <c r="Q5059" s="3">
        <v>3.125</v>
      </c>
      <c r="R5059" s="3">
        <v>3.125</v>
      </c>
      <c r="S5059" s="3">
        <v>28.125</v>
      </c>
      <c r="T5059" s="3">
        <v>68.75</v>
      </c>
      <c r="U5059" s="8">
        <v>3.125</v>
      </c>
    </row>
    <row r="5060" spans="3:21" x14ac:dyDescent="0.2">
      <c r="C5060" s="87"/>
      <c r="D5060" s="84"/>
      <c r="E5060" s="1" t="s">
        <v>32</v>
      </c>
      <c r="F5060" s="2"/>
      <c r="G5060" s="60">
        <v>50</v>
      </c>
      <c r="H5060" s="72" t="str">
        <f t="shared" si="84"/>
        <v xml:space="preserve"> </v>
      </c>
      <c r="I5060" s="11">
        <v>12</v>
      </c>
      <c r="J5060" s="3">
        <v>30</v>
      </c>
      <c r="K5060" s="3">
        <v>4</v>
      </c>
      <c r="L5060" s="3">
        <v>2</v>
      </c>
      <c r="M5060" s="3">
        <v>8</v>
      </c>
      <c r="N5060" s="3">
        <v>4</v>
      </c>
      <c r="O5060" s="3">
        <v>2</v>
      </c>
      <c r="P5060" s="7">
        <v>0</v>
      </c>
      <c r="Q5060" s="3">
        <v>6</v>
      </c>
      <c r="R5060" s="3">
        <v>2</v>
      </c>
      <c r="S5060" s="3">
        <v>46</v>
      </c>
      <c r="T5060" s="3">
        <v>42</v>
      </c>
      <c r="U5060" s="8">
        <v>12</v>
      </c>
    </row>
    <row r="5061" spans="3:21" ht="24" x14ac:dyDescent="0.2">
      <c r="C5061" s="88" t="s">
        <v>47</v>
      </c>
      <c r="D5061" s="83" t="s">
        <v>17</v>
      </c>
      <c r="E5061" s="6" t="s">
        <v>48</v>
      </c>
      <c r="F5061" s="5"/>
      <c r="G5061" s="59">
        <v>93</v>
      </c>
      <c r="H5061" s="71" t="str">
        <f t="shared" si="84"/>
        <v xml:space="preserve"> </v>
      </c>
      <c r="I5061" s="12">
        <v>15.053763440859999</v>
      </c>
      <c r="J5061" s="4">
        <v>31.182795698924998</v>
      </c>
      <c r="K5061" s="4">
        <v>23.655913978495001</v>
      </c>
      <c r="L5061" s="4">
        <v>3.2258064516129998</v>
      </c>
      <c r="M5061" s="4">
        <v>25.806451612903</v>
      </c>
      <c r="N5061" s="4">
        <v>12.903225806451999</v>
      </c>
      <c r="O5061" s="4">
        <v>1.0752688172039999</v>
      </c>
      <c r="P5061" s="4">
        <v>1.0752688172039999</v>
      </c>
      <c r="Q5061" s="4">
        <v>20.430107526882001</v>
      </c>
      <c r="R5061" s="4">
        <v>2.1505376344089999</v>
      </c>
      <c r="S5061" s="4">
        <v>76.344086021505007</v>
      </c>
      <c r="T5061" s="4">
        <v>17.204301075269001</v>
      </c>
      <c r="U5061" s="13">
        <v>6.4516129032259997</v>
      </c>
    </row>
    <row r="5062" spans="3:21" ht="24" x14ac:dyDescent="0.2">
      <c r="C5062" s="87"/>
      <c r="D5062" s="84"/>
      <c r="E5062" s="1" t="s">
        <v>49</v>
      </c>
      <c r="F5062" s="2"/>
      <c r="G5062" s="60">
        <v>143</v>
      </c>
      <c r="H5062" s="72" t="str">
        <f t="shared" si="84"/>
        <v xml:space="preserve"> </v>
      </c>
      <c r="I5062" s="11">
        <v>13.286713286713001</v>
      </c>
      <c r="J5062" s="3">
        <v>23.776223776224001</v>
      </c>
      <c r="K5062" s="3">
        <v>9.7902097902099996</v>
      </c>
      <c r="L5062" s="3">
        <v>5.594405594406</v>
      </c>
      <c r="M5062" s="3">
        <v>11.188811188811</v>
      </c>
      <c r="N5062" s="3">
        <v>6.2937062937060002</v>
      </c>
      <c r="O5062" s="3">
        <v>2.797202797203</v>
      </c>
      <c r="P5062" s="3">
        <v>2.0979020979020002</v>
      </c>
      <c r="Q5062" s="3">
        <v>20.279720279719999</v>
      </c>
      <c r="R5062" s="3">
        <v>2.0979020979020002</v>
      </c>
      <c r="S5062" s="3">
        <v>56.643356643357002</v>
      </c>
      <c r="T5062" s="3">
        <v>35.664335664336001</v>
      </c>
      <c r="U5062" s="8">
        <v>7.6923076923079998</v>
      </c>
    </row>
    <row r="5063" spans="3:21" x14ac:dyDescent="0.2">
      <c r="C5063" s="87"/>
      <c r="D5063" s="84"/>
      <c r="E5063" s="1" t="s">
        <v>50</v>
      </c>
      <c r="F5063" s="2"/>
      <c r="G5063" s="60">
        <v>148</v>
      </c>
      <c r="H5063" s="72" t="str">
        <f t="shared" si="84"/>
        <v xml:space="preserve"> </v>
      </c>
      <c r="I5063" s="11">
        <v>11.486486486485999</v>
      </c>
      <c r="J5063" s="3">
        <v>26.351351351350999</v>
      </c>
      <c r="K5063" s="3">
        <v>4.0540540540540002</v>
      </c>
      <c r="L5063" s="3">
        <v>6.7567567567570004</v>
      </c>
      <c r="M5063" s="3">
        <v>12.837837837838</v>
      </c>
      <c r="N5063" s="3">
        <v>10.135135135135</v>
      </c>
      <c r="O5063" s="3">
        <v>2.0270270270270001</v>
      </c>
      <c r="P5063" s="7">
        <v>0</v>
      </c>
      <c r="Q5063" s="3">
        <v>18.918918918919001</v>
      </c>
      <c r="R5063" s="3">
        <v>3.3783783783780001</v>
      </c>
      <c r="S5063" s="3">
        <v>57.432432432432002</v>
      </c>
      <c r="T5063" s="3">
        <v>39.189189189189001</v>
      </c>
      <c r="U5063" s="8">
        <v>3.3783783783780001</v>
      </c>
    </row>
    <row r="5064" spans="3:21" x14ac:dyDescent="0.2">
      <c r="C5064" s="87"/>
      <c r="D5064" s="84"/>
      <c r="E5064" s="1" t="s">
        <v>51</v>
      </c>
      <c r="F5064" s="2"/>
      <c r="G5064" s="60">
        <v>198</v>
      </c>
      <c r="H5064" s="72" t="str">
        <f t="shared" si="84"/>
        <v xml:space="preserve"> </v>
      </c>
      <c r="I5064" s="11">
        <v>10.606060606061</v>
      </c>
      <c r="J5064" s="3">
        <v>21.212121212121001</v>
      </c>
      <c r="K5064" s="3">
        <v>3.535353535354</v>
      </c>
      <c r="L5064" s="3">
        <v>5.0505050505050004</v>
      </c>
      <c r="M5064" s="3">
        <v>11.616161616162</v>
      </c>
      <c r="N5064" s="3">
        <v>6.5656565656570001</v>
      </c>
      <c r="O5064" s="3">
        <v>1.010101010101</v>
      </c>
      <c r="P5064" s="3">
        <v>2.5252525252529998</v>
      </c>
      <c r="Q5064" s="3">
        <v>12.626262626262999</v>
      </c>
      <c r="R5064" s="3">
        <v>1.5151515151520001</v>
      </c>
      <c r="S5064" s="3">
        <v>42.424242424242003</v>
      </c>
      <c r="T5064" s="3">
        <v>54.545454545455001</v>
      </c>
      <c r="U5064" s="8">
        <v>3.0303030303030001</v>
      </c>
    </row>
    <row r="5065" spans="3:21" ht="24" x14ac:dyDescent="0.2">
      <c r="C5065" s="87"/>
      <c r="D5065" s="84"/>
      <c r="E5065" s="1" t="s">
        <v>52</v>
      </c>
      <c r="F5065" s="2"/>
      <c r="G5065" s="60">
        <v>318</v>
      </c>
      <c r="H5065" s="72" t="str">
        <f t="shared" si="84"/>
        <v xml:space="preserve"> </v>
      </c>
      <c r="I5065" s="11">
        <v>12.893081761006</v>
      </c>
      <c r="J5065" s="3">
        <v>25.786163522012998</v>
      </c>
      <c r="K5065" s="3">
        <v>16.352201257861999</v>
      </c>
      <c r="L5065" s="3">
        <v>6.9182389937110003</v>
      </c>
      <c r="M5065" s="3">
        <v>12.893081761006</v>
      </c>
      <c r="N5065" s="3">
        <v>6.9182389937110003</v>
      </c>
      <c r="O5065" s="3">
        <v>3.4591194968550001</v>
      </c>
      <c r="P5065" s="3">
        <v>4.7169811320750004</v>
      </c>
      <c r="Q5065" s="3">
        <v>13.207547169811001</v>
      </c>
      <c r="R5065" s="3">
        <v>1.5723270440249999</v>
      </c>
      <c r="S5065" s="3">
        <v>57.232704402515999</v>
      </c>
      <c r="T5065" s="3">
        <v>36.792452830188999</v>
      </c>
      <c r="U5065" s="8">
        <v>5.9748427672959998</v>
      </c>
    </row>
    <row r="5066" spans="3:21" ht="24" x14ac:dyDescent="0.2">
      <c r="C5066" s="87"/>
      <c r="D5066" s="84"/>
      <c r="E5066" s="1" t="s">
        <v>53</v>
      </c>
      <c r="F5066" s="2"/>
      <c r="G5066" s="60">
        <v>900</v>
      </c>
      <c r="H5066" s="72" t="str">
        <f t="shared" si="84"/>
        <v xml:space="preserve"> </v>
      </c>
      <c r="I5066" s="11">
        <v>12.444444444444001</v>
      </c>
      <c r="J5066" s="3">
        <v>25.111111111111001</v>
      </c>
      <c r="K5066" s="3">
        <v>11.222222222221999</v>
      </c>
      <c r="L5066" s="3">
        <v>5.8888888888890003</v>
      </c>
      <c r="M5066" s="3">
        <v>13.666666666667</v>
      </c>
      <c r="N5066" s="3">
        <v>7.8888888888890003</v>
      </c>
      <c r="O5066" s="3">
        <v>2.333333333333</v>
      </c>
      <c r="P5066" s="3">
        <v>2.666666666667</v>
      </c>
      <c r="Q5066" s="3">
        <v>15.888888888888999</v>
      </c>
      <c r="R5066" s="3">
        <v>2</v>
      </c>
      <c r="S5066" s="3">
        <v>55.888888888888999</v>
      </c>
      <c r="T5066" s="3">
        <v>38.888888888888999</v>
      </c>
      <c r="U5066" s="8">
        <v>5.2222222222220003</v>
      </c>
    </row>
    <row r="5067" spans="3:21" ht="24" x14ac:dyDescent="0.2">
      <c r="C5067" s="87"/>
      <c r="D5067" s="84"/>
      <c r="E5067" s="1" t="s">
        <v>54</v>
      </c>
      <c r="F5067" s="2"/>
      <c r="G5067" s="60">
        <v>1493</v>
      </c>
      <c r="H5067" s="72" t="str">
        <f t="shared" si="84"/>
        <v xml:space="preserve"> </v>
      </c>
      <c r="I5067" s="11">
        <v>15.673141326189</v>
      </c>
      <c r="J5067" s="3">
        <v>27.260549229738999</v>
      </c>
      <c r="K5067" s="3">
        <v>4.018754186202</v>
      </c>
      <c r="L5067" s="3">
        <v>3.6838580040190001</v>
      </c>
      <c r="M5067" s="3">
        <v>7.6356329537840004</v>
      </c>
      <c r="N5067" s="3">
        <v>4.822505023443</v>
      </c>
      <c r="O5067" s="3">
        <v>2.2103148024110002</v>
      </c>
      <c r="P5067" s="3">
        <v>1.7414601473539999</v>
      </c>
      <c r="Q5067" s="3">
        <v>11.18553248493</v>
      </c>
      <c r="R5067" s="3">
        <v>2.2103148024110002</v>
      </c>
      <c r="S5067" s="3">
        <v>47.689216342934003</v>
      </c>
      <c r="T5067" s="3">
        <v>43.804420629604998</v>
      </c>
      <c r="U5067" s="8">
        <v>8.5063630274609991</v>
      </c>
    </row>
    <row r="5068" spans="3:21" x14ac:dyDescent="0.2">
      <c r="C5068" s="87"/>
      <c r="D5068" s="84"/>
      <c r="E5068" s="1" t="s">
        <v>32</v>
      </c>
      <c r="F5068" s="2"/>
      <c r="G5068" s="60">
        <v>42</v>
      </c>
      <c r="H5068" s="72" t="str">
        <f t="shared" si="84"/>
        <v>*</v>
      </c>
      <c r="I5068" s="11">
        <v>19.047619047619001</v>
      </c>
      <c r="J5068" s="3">
        <v>28.571428571428999</v>
      </c>
      <c r="K5068" s="3">
        <v>11.904761904761999</v>
      </c>
      <c r="L5068" s="3">
        <v>4.7619047619049999</v>
      </c>
      <c r="M5068" s="3">
        <v>4.7619047619049999</v>
      </c>
      <c r="N5068" s="7">
        <v>0</v>
      </c>
      <c r="O5068" s="3">
        <v>4.7619047619049999</v>
      </c>
      <c r="P5068" s="3">
        <v>2.3809523809519999</v>
      </c>
      <c r="Q5068" s="3">
        <v>4.7619047619049999</v>
      </c>
      <c r="R5068" s="7">
        <v>0</v>
      </c>
      <c r="S5068" s="3">
        <v>52.380952380952003</v>
      </c>
      <c r="T5068" s="3">
        <v>26.190476190476002</v>
      </c>
      <c r="U5068" s="8">
        <v>21.428571428571001</v>
      </c>
    </row>
    <row r="5069" spans="3:21" ht="24" x14ac:dyDescent="0.2">
      <c r="C5069" s="88" t="s">
        <v>55</v>
      </c>
      <c r="D5069" s="83" t="s">
        <v>17</v>
      </c>
      <c r="E5069" s="6" t="s">
        <v>48</v>
      </c>
      <c r="F5069" s="5"/>
      <c r="G5069" s="59">
        <v>118</v>
      </c>
      <c r="H5069" s="71" t="str">
        <f t="shared" si="84"/>
        <v xml:space="preserve"> </v>
      </c>
      <c r="I5069" s="12">
        <v>15.254237288136</v>
      </c>
      <c r="J5069" s="4">
        <v>18.644067796609999</v>
      </c>
      <c r="K5069" s="4">
        <v>15.254237288136</v>
      </c>
      <c r="L5069" s="4">
        <v>1.6949152542370001</v>
      </c>
      <c r="M5069" s="4">
        <v>9.3220338983049995</v>
      </c>
      <c r="N5069" s="4">
        <v>6.7796610169490004</v>
      </c>
      <c r="O5069" s="4">
        <v>0.84745762711899997</v>
      </c>
      <c r="P5069" s="20">
        <v>0</v>
      </c>
      <c r="Q5069" s="4">
        <v>12.71186440678</v>
      </c>
      <c r="R5069" s="4">
        <v>1.6949152542370001</v>
      </c>
      <c r="S5069" s="4">
        <v>49.152542372881001</v>
      </c>
      <c r="T5069" s="4">
        <v>42.372881355932002</v>
      </c>
      <c r="U5069" s="13">
        <v>8.4745762711860007</v>
      </c>
    </row>
    <row r="5070" spans="3:21" ht="24" x14ac:dyDescent="0.2">
      <c r="C5070" s="87"/>
      <c r="D5070" s="84"/>
      <c r="E5070" s="1" t="s">
        <v>49</v>
      </c>
      <c r="F5070" s="2"/>
      <c r="G5070" s="60">
        <v>262</v>
      </c>
      <c r="H5070" s="72" t="str">
        <f t="shared" si="84"/>
        <v xml:space="preserve"> </v>
      </c>
      <c r="I5070" s="11">
        <v>12.595419847327999</v>
      </c>
      <c r="J5070" s="3">
        <v>23.282442748091999</v>
      </c>
      <c r="K5070" s="3">
        <v>4.9618320610689999</v>
      </c>
      <c r="L5070" s="3">
        <v>2.6717557251909998</v>
      </c>
      <c r="M5070" s="3">
        <v>7.251908396947</v>
      </c>
      <c r="N5070" s="3">
        <v>4.9618320610689999</v>
      </c>
      <c r="O5070" s="3">
        <v>2.2900763358780001</v>
      </c>
      <c r="P5070" s="3">
        <v>2.2900763358780001</v>
      </c>
      <c r="Q5070" s="3">
        <v>13.740458015267</v>
      </c>
      <c r="R5070" s="3">
        <v>2.6717557251909998</v>
      </c>
      <c r="S5070" s="3">
        <v>50</v>
      </c>
      <c r="T5070" s="3">
        <v>39.694656488550002</v>
      </c>
      <c r="U5070" s="8">
        <v>10.305343511449999</v>
      </c>
    </row>
    <row r="5071" spans="3:21" x14ac:dyDescent="0.2">
      <c r="C5071" s="87"/>
      <c r="D5071" s="84"/>
      <c r="E5071" s="1" t="s">
        <v>50</v>
      </c>
      <c r="F5071" s="2"/>
      <c r="G5071" s="60">
        <v>486</v>
      </c>
      <c r="H5071" s="72" t="str">
        <f t="shared" si="84"/>
        <v xml:space="preserve"> </v>
      </c>
      <c r="I5071" s="11">
        <v>14.40329218107</v>
      </c>
      <c r="J5071" s="3">
        <v>27.572016460905001</v>
      </c>
      <c r="K5071" s="3">
        <v>5.9670781892999996</v>
      </c>
      <c r="L5071" s="3">
        <v>6.3786008230449998</v>
      </c>
      <c r="M5071" s="3">
        <v>11.728395061728</v>
      </c>
      <c r="N5071" s="3">
        <v>8.4362139917699999</v>
      </c>
      <c r="O5071" s="3">
        <v>3.2921810699590002</v>
      </c>
      <c r="P5071" s="3">
        <v>2.880658436214</v>
      </c>
      <c r="Q5071" s="3">
        <v>18.724279835390998</v>
      </c>
      <c r="R5071" s="3">
        <v>1.851851851852</v>
      </c>
      <c r="S5071" s="3">
        <v>55.967078189299997</v>
      </c>
      <c r="T5071" s="3">
        <v>38.065843621398997</v>
      </c>
      <c r="U5071" s="8">
        <v>5.9670781892999996</v>
      </c>
    </row>
    <row r="5072" spans="3:21" x14ac:dyDescent="0.2">
      <c r="C5072" s="87"/>
      <c r="D5072" s="84"/>
      <c r="E5072" s="1" t="s">
        <v>51</v>
      </c>
      <c r="F5072" s="2"/>
      <c r="G5072" s="60">
        <v>888</v>
      </c>
      <c r="H5072" s="72" t="str">
        <f t="shared" ref="H5072:H5119" si="85">IF(G5072&lt;49,"*"," ")</f>
        <v xml:space="preserve"> </v>
      </c>
      <c r="I5072" s="11">
        <v>15.090090090089999</v>
      </c>
      <c r="J5072" s="3">
        <v>29.166666666666998</v>
      </c>
      <c r="K5072" s="3">
        <v>8.4459459459460007</v>
      </c>
      <c r="L5072" s="3">
        <v>6.3063063063060003</v>
      </c>
      <c r="M5072" s="3">
        <v>13.851351351350999</v>
      </c>
      <c r="N5072" s="3">
        <v>7.2072072072070004</v>
      </c>
      <c r="O5072" s="3">
        <v>2.2522522522520001</v>
      </c>
      <c r="P5072" s="3">
        <v>2.2522522522520001</v>
      </c>
      <c r="Q5072" s="3">
        <v>14.076576576577001</v>
      </c>
      <c r="R5072" s="3">
        <v>1.9144144144140001</v>
      </c>
      <c r="S5072" s="3">
        <v>54.842342342342</v>
      </c>
      <c r="T5072" s="3">
        <v>41.328828828829003</v>
      </c>
      <c r="U5072" s="8">
        <v>3.8288288288290002</v>
      </c>
    </row>
    <row r="5073" spans="3:21" ht="24" x14ac:dyDescent="0.2">
      <c r="C5073" s="87"/>
      <c r="D5073" s="84"/>
      <c r="E5073" s="1" t="s">
        <v>52</v>
      </c>
      <c r="F5073" s="2"/>
      <c r="G5073" s="60">
        <v>323</v>
      </c>
      <c r="H5073" s="72" t="str">
        <f t="shared" si="85"/>
        <v xml:space="preserve"> </v>
      </c>
      <c r="I5073" s="11">
        <v>12.693498452011999</v>
      </c>
      <c r="J5073" s="3">
        <v>25.077399380805002</v>
      </c>
      <c r="K5073" s="3">
        <v>7.4303405572759997</v>
      </c>
      <c r="L5073" s="3">
        <v>2.167182662539</v>
      </c>
      <c r="M5073" s="3">
        <v>5.8823529411760003</v>
      </c>
      <c r="N5073" s="3">
        <v>1.547987616099</v>
      </c>
      <c r="O5073" s="3">
        <v>1.2383900928789999</v>
      </c>
      <c r="P5073" s="3">
        <v>3.0959752321980001</v>
      </c>
      <c r="Q5073" s="3">
        <v>5.5727554179569996</v>
      </c>
      <c r="R5073" s="3">
        <v>1.547987616099</v>
      </c>
      <c r="S5073" s="3">
        <v>42.105263157895003</v>
      </c>
      <c r="T5073" s="3">
        <v>46.130030959751998</v>
      </c>
      <c r="U5073" s="8">
        <v>11.764705882353001</v>
      </c>
    </row>
    <row r="5074" spans="3:21" x14ac:dyDescent="0.2">
      <c r="C5074" s="87"/>
      <c r="D5074" s="84"/>
      <c r="E5074" s="1" t="s">
        <v>56</v>
      </c>
      <c r="F5074" s="2"/>
      <c r="G5074" s="60">
        <v>275</v>
      </c>
      <c r="H5074" s="72" t="str">
        <f t="shared" si="85"/>
        <v xml:space="preserve"> </v>
      </c>
      <c r="I5074" s="11">
        <v>17.090909090909001</v>
      </c>
      <c r="J5074" s="3">
        <v>26.181818181817999</v>
      </c>
      <c r="K5074" s="3">
        <v>1.4545454545450001</v>
      </c>
      <c r="L5074" s="3">
        <v>1.818181818182</v>
      </c>
      <c r="M5074" s="3">
        <v>2.9090909090910002</v>
      </c>
      <c r="N5074" s="3">
        <v>3.2727272727269998</v>
      </c>
      <c r="O5074" s="3">
        <v>2.181818181818</v>
      </c>
      <c r="P5074" s="7">
        <v>0</v>
      </c>
      <c r="Q5074" s="3">
        <v>8.7272727272730002</v>
      </c>
      <c r="R5074" s="3">
        <v>2.9090909090910002</v>
      </c>
      <c r="S5074" s="3">
        <v>45.090909090909001</v>
      </c>
      <c r="T5074" s="3">
        <v>45.818181818181998</v>
      </c>
      <c r="U5074" s="8">
        <v>9.0909090909089993</v>
      </c>
    </row>
    <row r="5075" spans="3:21" x14ac:dyDescent="0.2">
      <c r="C5075" s="87"/>
      <c r="D5075" s="84"/>
      <c r="E5075" s="1" t="s">
        <v>57</v>
      </c>
      <c r="F5075" s="2"/>
      <c r="G5075" s="60">
        <v>32</v>
      </c>
      <c r="H5075" s="72" t="str">
        <f t="shared" si="85"/>
        <v>*</v>
      </c>
      <c r="I5075" s="11">
        <v>6.25</v>
      </c>
      <c r="J5075" s="3">
        <v>15.625</v>
      </c>
      <c r="K5075" s="3">
        <v>3.125</v>
      </c>
      <c r="L5075" s="3">
        <v>6.25</v>
      </c>
      <c r="M5075" s="3">
        <v>3.125</v>
      </c>
      <c r="N5075" s="3">
        <v>3.125</v>
      </c>
      <c r="O5075" s="3">
        <v>6.25</v>
      </c>
      <c r="P5075" s="3">
        <v>3.125</v>
      </c>
      <c r="Q5075" s="3">
        <v>3.125</v>
      </c>
      <c r="R5075" s="3">
        <v>6.25</v>
      </c>
      <c r="S5075" s="3">
        <v>25</v>
      </c>
      <c r="T5075" s="3">
        <v>59.375</v>
      </c>
      <c r="U5075" s="8">
        <v>15.625</v>
      </c>
    </row>
    <row r="5076" spans="3:21" x14ac:dyDescent="0.2">
      <c r="C5076" s="87"/>
      <c r="D5076" s="84"/>
      <c r="E5076" s="1" t="s">
        <v>32</v>
      </c>
      <c r="F5076" s="2"/>
      <c r="G5076" s="60">
        <v>51</v>
      </c>
      <c r="H5076" s="72" t="str">
        <f t="shared" si="85"/>
        <v xml:space="preserve"> </v>
      </c>
      <c r="I5076" s="11">
        <v>17.647058823529001</v>
      </c>
      <c r="J5076" s="3">
        <v>21.568627450979999</v>
      </c>
      <c r="K5076" s="3">
        <v>3.9215686274510002</v>
      </c>
      <c r="L5076" s="7">
        <v>0</v>
      </c>
      <c r="M5076" s="3">
        <v>1.9607843137250001</v>
      </c>
      <c r="N5076" s="3">
        <v>3.9215686274510002</v>
      </c>
      <c r="O5076" s="3">
        <v>1.9607843137250001</v>
      </c>
      <c r="P5076" s="7">
        <v>0</v>
      </c>
      <c r="Q5076" s="3">
        <v>3.9215686274510002</v>
      </c>
      <c r="R5076" s="3">
        <v>1.9607843137250001</v>
      </c>
      <c r="S5076" s="3">
        <v>41.176470588234999</v>
      </c>
      <c r="T5076" s="3">
        <v>29.411764705882</v>
      </c>
      <c r="U5076" s="8">
        <v>29.411764705882</v>
      </c>
    </row>
    <row r="5077" spans="3:21" x14ac:dyDescent="0.2">
      <c r="C5077" s="88" t="s">
        <v>58</v>
      </c>
      <c r="D5077" s="83" t="s">
        <v>17</v>
      </c>
      <c r="E5077" s="6" t="s">
        <v>59</v>
      </c>
      <c r="F5077" s="5"/>
      <c r="G5077" s="59">
        <v>1814</v>
      </c>
      <c r="H5077" s="71" t="str">
        <f t="shared" si="85"/>
        <v xml:space="preserve"> </v>
      </c>
      <c r="I5077" s="12">
        <v>15.049614112459</v>
      </c>
      <c r="J5077" s="4">
        <v>27.287761852260001</v>
      </c>
      <c r="K5077" s="4">
        <v>7.6074972436600001</v>
      </c>
      <c r="L5077" s="4">
        <v>4.6306504961410004</v>
      </c>
      <c r="M5077" s="4">
        <v>11.962513781698</v>
      </c>
      <c r="N5077" s="4">
        <v>7.0011025358319996</v>
      </c>
      <c r="O5077" s="4">
        <v>2.5909592061739999</v>
      </c>
      <c r="P5077" s="4">
        <v>2.3153252480709998</v>
      </c>
      <c r="Q5077" s="4">
        <v>15.270121278942</v>
      </c>
      <c r="R5077" s="4">
        <v>1.8743109151049999</v>
      </c>
      <c r="S5077" s="4">
        <v>53.638368246968</v>
      </c>
      <c r="T5077" s="4">
        <v>39.140022050717</v>
      </c>
      <c r="U5077" s="13">
        <v>7.2216097023149999</v>
      </c>
    </row>
    <row r="5078" spans="3:21" ht="24" x14ac:dyDescent="0.2">
      <c r="C5078" s="87"/>
      <c r="D5078" s="84"/>
      <c r="E5078" s="1" t="s">
        <v>60</v>
      </c>
      <c r="F5078" s="2"/>
      <c r="G5078" s="60">
        <v>307</v>
      </c>
      <c r="H5078" s="72" t="str">
        <f t="shared" si="85"/>
        <v xml:space="preserve"> </v>
      </c>
      <c r="I5078" s="11">
        <v>17.589576547231001</v>
      </c>
      <c r="J5078" s="3">
        <v>30.944625407166001</v>
      </c>
      <c r="K5078" s="3">
        <v>5.5374592833880003</v>
      </c>
      <c r="L5078" s="3">
        <v>6.840390879479</v>
      </c>
      <c r="M5078" s="3">
        <v>4.2345276872959996</v>
      </c>
      <c r="N5078" s="3">
        <v>4.2345276872959996</v>
      </c>
      <c r="O5078" s="3">
        <v>2.6058631921819999</v>
      </c>
      <c r="P5078" s="3">
        <v>2.6058631921819999</v>
      </c>
      <c r="Q5078" s="3">
        <v>5.2117263843649999</v>
      </c>
      <c r="R5078" s="3">
        <v>3.2573289902279998</v>
      </c>
      <c r="S5078" s="3">
        <v>52.117263843647997</v>
      </c>
      <c r="T5078" s="3">
        <v>44.299674267100997</v>
      </c>
      <c r="U5078" s="8">
        <v>3.5830618892510002</v>
      </c>
    </row>
    <row r="5079" spans="3:21" x14ac:dyDescent="0.2">
      <c r="C5079" s="87"/>
      <c r="D5079" s="84"/>
      <c r="E5079" s="1" t="s">
        <v>61</v>
      </c>
      <c r="F5079" s="2"/>
      <c r="G5079" s="60">
        <v>49</v>
      </c>
      <c r="H5079" s="72" t="s">
        <v>678</v>
      </c>
      <c r="I5079" s="11">
        <v>14.285714285714</v>
      </c>
      <c r="J5079" s="3">
        <v>14.285714285714</v>
      </c>
      <c r="K5079" s="3">
        <v>2.040816326531</v>
      </c>
      <c r="L5079" s="7">
        <v>0</v>
      </c>
      <c r="M5079" s="3">
        <v>4.0816326530609999</v>
      </c>
      <c r="N5079" s="7">
        <v>0</v>
      </c>
      <c r="O5079" s="7">
        <v>0</v>
      </c>
      <c r="P5079" s="7">
        <v>0</v>
      </c>
      <c r="Q5079" s="3">
        <v>10.204081632653001</v>
      </c>
      <c r="R5079" s="7">
        <v>0</v>
      </c>
      <c r="S5079" s="3">
        <v>30.612244897958998</v>
      </c>
      <c r="T5079" s="3">
        <v>48.979591836734997</v>
      </c>
      <c r="U5079" s="8">
        <v>20.408163265306001</v>
      </c>
    </row>
    <row r="5080" spans="3:21" ht="36" x14ac:dyDescent="0.2">
      <c r="C5080" s="87"/>
      <c r="D5080" s="84"/>
      <c r="E5080" s="1" t="s">
        <v>62</v>
      </c>
      <c r="F5080" s="2"/>
      <c r="G5080" s="60">
        <v>211</v>
      </c>
      <c r="H5080" s="72" t="str">
        <f t="shared" si="85"/>
        <v xml:space="preserve"> </v>
      </c>
      <c r="I5080" s="11">
        <v>7.5829383886260002</v>
      </c>
      <c r="J5080" s="3">
        <v>18.483412322275001</v>
      </c>
      <c r="K5080" s="3">
        <v>4.7393364928909998</v>
      </c>
      <c r="L5080" s="3">
        <v>1.421800947867</v>
      </c>
      <c r="M5080" s="3">
        <v>2.843601895735</v>
      </c>
      <c r="N5080" s="3">
        <v>1.421800947867</v>
      </c>
      <c r="O5080" s="7">
        <v>0</v>
      </c>
      <c r="P5080" s="3">
        <v>0.473933649289</v>
      </c>
      <c r="Q5080" s="3">
        <v>5.2132701421799998</v>
      </c>
      <c r="R5080" s="3">
        <v>2.843601895735</v>
      </c>
      <c r="S5080" s="3">
        <v>34.597156398103998</v>
      </c>
      <c r="T5080" s="3">
        <v>54.502369668245997</v>
      </c>
      <c r="U5080" s="8">
        <v>10.900473933649</v>
      </c>
    </row>
    <row r="5081" spans="3:21" ht="24" x14ac:dyDescent="0.2">
      <c r="C5081" s="87"/>
      <c r="D5081" s="84"/>
      <c r="E5081" s="1" t="s">
        <v>63</v>
      </c>
      <c r="F5081" s="2"/>
      <c r="G5081" s="60">
        <v>8</v>
      </c>
      <c r="H5081" s="72" t="str">
        <f t="shared" si="85"/>
        <v>*</v>
      </c>
      <c r="I5081" s="11">
        <v>12.5</v>
      </c>
      <c r="J5081" s="3">
        <v>37.5</v>
      </c>
      <c r="K5081" s="7">
        <v>0</v>
      </c>
      <c r="L5081" s="3">
        <v>12.5</v>
      </c>
      <c r="M5081" s="3">
        <v>12.5</v>
      </c>
      <c r="N5081" s="7">
        <v>0</v>
      </c>
      <c r="O5081" s="7">
        <v>0</v>
      </c>
      <c r="P5081" s="7">
        <v>0</v>
      </c>
      <c r="Q5081" s="3">
        <v>37.5</v>
      </c>
      <c r="R5081" s="3">
        <v>12.5</v>
      </c>
      <c r="S5081" s="3">
        <v>75</v>
      </c>
      <c r="T5081" s="3">
        <v>25</v>
      </c>
      <c r="U5081" s="14">
        <v>0</v>
      </c>
    </row>
    <row r="5082" spans="3:21" x14ac:dyDescent="0.2">
      <c r="C5082" s="87"/>
      <c r="D5082" s="84"/>
      <c r="E5082" s="1" t="s">
        <v>64</v>
      </c>
      <c r="F5082" s="2"/>
      <c r="G5082" s="60">
        <v>24</v>
      </c>
      <c r="H5082" s="72" t="str">
        <f t="shared" si="85"/>
        <v>*</v>
      </c>
      <c r="I5082" s="11">
        <v>8.333333333333</v>
      </c>
      <c r="J5082" s="3">
        <v>4.166666666667</v>
      </c>
      <c r="K5082" s="7">
        <v>0</v>
      </c>
      <c r="L5082" s="7">
        <v>0</v>
      </c>
      <c r="M5082" s="7">
        <v>0</v>
      </c>
      <c r="N5082" s="7">
        <v>0</v>
      </c>
      <c r="O5082" s="3">
        <v>4.166666666667</v>
      </c>
      <c r="P5082" s="7">
        <v>0</v>
      </c>
      <c r="Q5082" s="7">
        <v>0</v>
      </c>
      <c r="R5082" s="7">
        <v>0</v>
      </c>
      <c r="S5082" s="3">
        <v>16.666666666666998</v>
      </c>
      <c r="T5082" s="3">
        <v>66.666666666666998</v>
      </c>
      <c r="U5082" s="8">
        <v>16.666666666666998</v>
      </c>
    </row>
    <row r="5083" spans="3:21" x14ac:dyDescent="0.2">
      <c r="C5083" s="87"/>
      <c r="D5083" s="84"/>
      <c r="E5083" s="1" t="s">
        <v>46</v>
      </c>
      <c r="F5083" s="2"/>
      <c r="G5083" s="60">
        <v>17</v>
      </c>
      <c r="H5083" s="72" t="str">
        <f t="shared" si="85"/>
        <v>*</v>
      </c>
      <c r="I5083" s="11">
        <v>5.8823529411760003</v>
      </c>
      <c r="J5083" s="3">
        <v>23.529411764706001</v>
      </c>
      <c r="K5083" s="7">
        <v>0</v>
      </c>
      <c r="L5083" s="3">
        <v>5.8823529411760003</v>
      </c>
      <c r="M5083" s="7">
        <v>0</v>
      </c>
      <c r="N5083" s="7">
        <v>0</v>
      </c>
      <c r="O5083" s="7">
        <v>0</v>
      </c>
      <c r="P5083" s="7">
        <v>0</v>
      </c>
      <c r="Q5083" s="7">
        <v>0</v>
      </c>
      <c r="R5083" s="7">
        <v>0</v>
      </c>
      <c r="S5083" s="3">
        <v>29.411764705882</v>
      </c>
      <c r="T5083" s="3">
        <v>52.941176470587997</v>
      </c>
      <c r="U5083" s="8">
        <v>17.647058823529001</v>
      </c>
    </row>
    <row r="5084" spans="3:21" x14ac:dyDescent="0.2">
      <c r="C5084" s="87"/>
      <c r="D5084" s="84"/>
      <c r="E5084" s="1" t="s">
        <v>32</v>
      </c>
      <c r="F5084" s="2"/>
      <c r="G5084" s="60">
        <v>5</v>
      </c>
      <c r="H5084" s="72" t="str">
        <f t="shared" si="85"/>
        <v>*</v>
      </c>
      <c r="I5084" s="21">
        <v>0</v>
      </c>
      <c r="J5084" s="3">
        <v>20</v>
      </c>
      <c r="K5084" s="7">
        <v>0</v>
      </c>
      <c r="L5084" s="7">
        <v>0</v>
      </c>
      <c r="M5084" s="7">
        <v>0</v>
      </c>
      <c r="N5084" s="7">
        <v>0</v>
      </c>
      <c r="O5084" s="7">
        <v>0</v>
      </c>
      <c r="P5084" s="7">
        <v>0</v>
      </c>
      <c r="Q5084" s="7">
        <v>0</v>
      </c>
      <c r="R5084" s="7">
        <v>0</v>
      </c>
      <c r="S5084" s="3">
        <v>20</v>
      </c>
      <c r="T5084" s="3">
        <v>60</v>
      </c>
      <c r="U5084" s="8">
        <v>20</v>
      </c>
    </row>
    <row r="5085" spans="3:21" x14ac:dyDescent="0.2">
      <c r="C5085" s="87"/>
      <c r="D5085" s="84"/>
      <c r="E5085" s="1" t="s">
        <v>65</v>
      </c>
      <c r="F5085" s="2"/>
      <c r="G5085" s="60">
        <v>2121</v>
      </c>
      <c r="H5085" s="72" t="str">
        <f t="shared" si="85"/>
        <v xml:space="preserve"> </v>
      </c>
      <c r="I5085" s="11">
        <v>15.417256011315001</v>
      </c>
      <c r="J5085" s="3">
        <v>27.817067421028</v>
      </c>
      <c r="K5085" s="3">
        <v>7.3078736445069996</v>
      </c>
      <c r="L5085" s="3">
        <v>4.9504950495050002</v>
      </c>
      <c r="M5085" s="3">
        <v>10.843941537011</v>
      </c>
      <c r="N5085" s="3">
        <v>6.6006600660070003</v>
      </c>
      <c r="O5085" s="3">
        <v>2.5931164545029999</v>
      </c>
      <c r="P5085" s="3">
        <v>2.3573785950019999</v>
      </c>
      <c r="Q5085" s="3">
        <v>13.814238566714</v>
      </c>
      <c r="R5085" s="3">
        <v>2.0744931636019999</v>
      </c>
      <c r="S5085" s="3">
        <v>53.418198962753003</v>
      </c>
      <c r="T5085" s="3">
        <v>39.886845827439998</v>
      </c>
      <c r="U5085" s="8">
        <v>6.6949552098070004</v>
      </c>
    </row>
    <row r="5086" spans="3:21" x14ac:dyDescent="0.2">
      <c r="C5086" s="87"/>
      <c r="D5086" s="84"/>
      <c r="E5086" s="1" t="s">
        <v>66</v>
      </c>
      <c r="F5086" s="2"/>
      <c r="G5086" s="60">
        <v>260</v>
      </c>
      <c r="H5086" s="72" t="str">
        <f t="shared" si="85"/>
        <v xml:space="preserve"> </v>
      </c>
      <c r="I5086" s="11">
        <v>8.8461538461539995</v>
      </c>
      <c r="J5086" s="3">
        <v>17.692307692307999</v>
      </c>
      <c r="K5086" s="3">
        <v>4.2307692307689999</v>
      </c>
      <c r="L5086" s="3">
        <v>1.1538461538460001</v>
      </c>
      <c r="M5086" s="3">
        <v>3.0769230769229998</v>
      </c>
      <c r="N5086" s="3">
        <v>1.1538461538460001</v>
      </c>
      <c r="O5086" s="7">
        <v>0</v>
      </c>
      <c r="P5086" s="3">
        <v>0.384615384615</v>
      </c>
      <c r="Q5086" s="3">
        <v>6.1538461538459996</v>
      </c>
      <c r="R5086" s="3">
        <v>2.3076923076920002</v>
      </c>
      <c r="S5086" s="3">
        <v>33.846153846154003</v>
      </c>
      <c r="T5086" s="3">
        <v>53.461538461537998</v>
      </c>
      <c r="U5086" s="8">
        <v>12.692307692308001</v>
      </c>
    </row>
    <row r="5087" spans="3:21" ht="24" x14ac:dyDescent="0.2">
      <c r="C5087" s="88" t="s">
        <v>67</v>
      </c>
      <c r="D5087" s="83" t="s">
        <v>17</v>
      </c>
      <c r="E5087" s="6" t="s">
        <v>68</v>
      </c>
      <c r="F5087" s="5"/>
      <c r="G5087" s="59">
        <v>303</v>
      </c>
      <c r="H5087" s="71" t="str">
        <f t="shared" si="85"/>
        <v xml:space="preserve"> </v>
      </c>
      <c r="I5087" s="12">
        <v>20.792079207920999</v>
      </c>
      <c r="J5087" s="4">
        <v>30.033003300330002</v>
      </c>
      <c r="K5087" s="4">
        <v>4.6204620462049997</v>
      </c>
      <c r="L5087" s="4">
        <v>7.9207920792079998</v>
      </c>
      <c r="M5087" s="4">
        <v>12.541254125412999</v>
      </c>
      <c r="N5087" s="4">
        <v>5.940594059406</v>
      </c>
      <c r="O5087" s="4">
        <v>2.970297029703</v>
      </c>
      <c r="P5087" s="4">
        <v>3.6303630363039998</v>
      </c>
      <c r="Q5087" s="4">
        <v>11.221122112211001</v>
      </c>
      <c r="R5087" s="4">
        <v>2.640264026403</v>
      </c>
      <c r="S5087" s="4">
        <v>56.765676567657003</v>
      </c>
      <c r="T5087" s="4">
        <v>39.273927392738997</v>
      </c>
      <c r="U5087" s="13">
        <v>3.9603960396039999</v>
      </c>
    </row>
    <row r="5088" spans="3:21" ht="36" x14ac:dyDescent="0.2">
      <c r="C5088" s="87"/>
      <c r="D5088" s="84"/>
      <c r="E5088" s="1" t="s">
        <v>69</v>
      </c>
      <c r="F5088" s="2"/>
      <c r="G5088" s="60">
        <v>1347</v>
      </c>
      <c r="H5088" s="72" t="str">
        <f t="shared" si="85"/>
        <v xml:space="preserve"> </v>
      </c>
      <c r="I5088" s="11">
        <v>15.961395694135</v>
      </c>
      <c r="J5088" s="3">
        <v>30.660727542686999</v>
      </c>
      <c r="K5088" s="3">
        <v>7.720861172977</v>
      </c>
      <c r="L5088" s="3">
        <v>4.8255382331109997</v>
      </c>
      <c r="M5088" s="3">
        <v>9.6510764662209994</v>
      </c>
      <c r="N5088" s="3">
        <v>6.6815144766149999</v>
      </c>
      <c r="O5088" s="3">
        <v>2.7468448403860002</v>
      </c>
      <c r="P5088" s="3">
        <v>2.078693392725</v>
      </c>
      <c r="Q5088" s="3">
        <v>14.328136599852</v>
      </c>
      <c r="R5088" s="3">
        <v>2.152932442465</v>
      </c>
      <c r="S5088" s="3">
        <v>55.159613956941001</v>
      </c>
      <c r="T5088" s="3">
        <v>38.381588715664002</v>
      </c>
      <c r="U5088" s="8">
        <v>6.4587973273939996</v>
      </c>
    </row>
    <row r="5089" spans="3:21" ht="24" x14ac:dyDescent="0.2">
      <c r="C5089" s="87"/>
      <c r="D5089" s="84"/>
      <c r="E5089" s="1" t="s">
        <v>70</v>
      </c>
      <c r="F5089" s="2"/>
      <c r="G5089" s="60">
        <v>596</v>
      </c>
      <c r="H5089" s="72" t="str">
        <f t="shared" si="85"/>
        <v xml:space="preserve"> </v>
      </c>
      <c r="I5089" s="11">
        <v>10.906040268456</v>
      </c>
      <c r="J5089" s="3">
        <v>19.295302013423001</v>
      </c>
      <c r="K5089" s="3">
        <v>6.0402684563760003</v>
      </c>
      <c r="L5089" s="3">
        <v>2.852348993289</v>
      </c>
      <c r="M5089" s="3">
        <v>10.402684563757999</v>
      </c>
      <c r="N5089" s="3">
        <v>5.3691275167789998</v>
      </c>
      <c r="O5089" s="3">
        <v>1.174496644295</v>
      </c>
      <c r="P5089" s="3">
        <v>1.5100671140940001</v>
      </c>
      <c r="Q5089" s="3">
        <v>11.912751677852</v>
      </c>
      <c r="R5089" s="3">
        <v>1.677852348993</v>
      </c>
      <c r="S5089" s="3">
        <v>43.624161073826002</v>
      </c>
      <c r="T5089" s="3">
        <v>46.812080536913001</v>
      </c>
      <c r="U5089" s="8">
        <v>9.5637583892620004</v>
      </c>
    </row>
    <row r="5090" spans="3:21" ht="24" x14ac:dyDescent="0.2">
      <c r="C5090" s="87"/>
      <c r="D5090" s="84"/>
      <c r="E5090" s="1" t="s">
        <v>71</v>
      </c>
      <c r="F5090" s="2"/>
      <c r="G5090" s="60">
        <v>181</v>
      </c>
      <c r="H5090" s="72" t="str">
        <f t="shared" si="85"/>
        <v xml:space="preserve"> </v>
      </c>
      <c r="I5090" s="11">
        <v>6.0773480662979997</v>
      </c>
      <c r="J5090" s="3">
        <v>13.812154696133</v>
      </c>
      <c r="K5090" s="3">
        <v>6.0773480662979997</v>
      </c>
      <c r="L5090" s="3">
        <v>2.2099447513810002</v>
      </c>
      <c r="M5090" s="3">
        <v>4.9723756906079997</v>
      </c>
      <c r="N5090" s="3">
        <v>1.657458563536</v>
      </c>
      <c r="O5090" s="3">
        <v>1.657458563536</v>
      </c>
      <c r="P5090" s="3">
        <v>1.657458563536</v>
      </c>
      <c r="Q5090" s="3">
        <v>7.7348066298339999</v>
      </c>
      <c r="R5090" s="3">
        <v>2.2099447513810002</v>
      </c>
      <c r="S5090" s="3">
        <v>33.149171270718</v>
      </c>
      <c r="T5090" s="3">
        <v>53.038674033149</v>
      </c>
      <c r="U5090" s="8">
        <v>13.812154696133</v>
      </c>
    </row>
    <row r="5091" spans="3:21" x14ac:dyDescent="0.2">
      <c r="C5091" s="87"/>
      <c r="D5091" s="84"/>
      <c r="E5091" s="1" t="s">
        <v>32</v>
      </c>
      <c r="F5091" s="2"/>
      <c r="G5091" s="60">
        <v>8</v>
      </c>
      <c r="H5091" s="72" t="str">
        <f t="shared" si="85"/>
        <v>*</v>
      </c>
      <c r="I5091" s="21">
        <v>0</v>
      </c>
      <c r="J5091" s="3">
        <v>12.5</v>
      </c>
      <c r="K5091" s="3">
        <v>12.5</v>
      </c>
      <c r="L5091" s="7">
        <v>0</v>
      </c>
      <c r="M5091" s="7">
        <v>0</v>
      </c>
      <c r="N5091" s="7">
        <v>0</v>
      </c>
      <c r="O5091" s="7">
        <v>0</v>
      </c>
      <c r="P5091" s="7">
        <v>0</v>
      </c>
      <c r="Q5091" s="7">
        <v>0</v>
      </c>
      <c r="R5091" s="7">
        <v>0</v>
      </c>
      <c r="S5091" s="3">
        <v>25</v>
      </c>
      <c r="T5091" s="3">
        <v>50</v>
      </c>
      <c r="U5091" s="8">
        <v>25</v>
      </c>
    </row>
    <row r="5092" spans="3:21" ht="24" x14ac:dyDescent="0.2">
      <c r="C5092" s="88" t="s">
        <v>72</v>
      </c>
      <c r="D5092" s="83" t="s">
        <v>17</v>
      </c>
      <c r="E5092" s="6" t="s">
        <v>73</v>
      </c>
      <c r="F5092" s="5"/>
      <c r="G5092" s="59">
        <v>52</v>
      </c>
      <c r="H5092" s="71" t="str">
        <f t="shared" si="85"/>
        <v xml:space="preserve"> </v>
      </c>
      <c r="I5092" s="12">
        <v>11.538461538462</v>
      </c>
      <c r="J5092" s="4">
        <v>13.461538461538</v>
      </c>
      <c r="K5092" s="4">
        <v>5.7692307692310001</v>
      </c>
      <c r="L5092" s="4">
        <v>7.6923076923079998</v>
      </c>
      <c r="M5092" s="20">
        <v>0</v>
      </c>
      <c r="N5092" s="20">
        <v>0</v>
      </c>
      <c r="O5092" s="4">
        <v>3.8461538461539999</v>
      </c>
      <c r="P5092" s="20">
        <v>0</v>
      </c>
      <c r="Q5092" s="4">
        <v>5.7692307692310001</v>
      </c>
      <c r="R5092" s="20">
        <v>0</v>
      </c>
      <c r="S5092" s="4">
        <v>36.538461538462002</v>
      </c>
      <c r="T5092" s="4">
        <v>44.230769230768999</v>
      </c>
      <c r="U5092" s="13">
        <v>19.230769230768999</v>
      </c>
    </row>
    <row r="5093" spans="3:21" ht="36" x14ac:dyDescent="0.2">
      <c r="C5093" s="87"/>
      <c r="D5093" s="84"/>
      <c r="E5093" s="1" t="s">
        <v>74</v>
      </c>
      <c r="F5093" s="2"/>
      <c r="G5093" s="60">
        <v>186</v>
      </c>
      <c r="H5093" s="72" t="str">
        <f t="shared" si="85"/>
        <v xml:space="preserve"> </v>
      </c>
      <c r="I5093" s="11">
        <v>8.0645161290320004</v>
      </c>
      <c r="J5093" s="3">
        <v>16.666666666666998</v>
      </c>
      <c r="K5093" s="3">
        <v>6.9892473118279996</v>
      </c>
      <c r="L5093" s="3">
        <v>1.0752688172039999</v>
      </c>
      <c r="M5093" s="3">
        <v>3.2258064516129998</v>
      </c>
      <c r="N5093" s="3">
        <v>2.1505376344089999</v>
      </c>
      <c r="O5093" s="3">
        <v>1.0752688172039999</v>
      </c>
      <c r="P5093" s="7">
        <v>0</v>
      </c>
      <c r="Q5093" s="3">
        <v>5.3763440860219998</v>
      </c>
      <c r="R5093" s="3">
        <v>2.1505376344089999</v>
      </c>
      <c r="S5093" s="3">
        <v>34.946236559139997</v>
      </c>
      <c r="T5093" s="3">
        <v>53.225806451613003</v>
      </c>
      <c r="U5093" s="8">
        <v>11.827956989246999</v>
      </c>
    </row>
    <row r="5094" spans="3:21" ht="36" x14ac:dyDescent="0.2">
      <c r="C5094" s="87"/>
      <c r="D5094" s="84"/>
      <c r="E5094" s="1" t="s">
        <v>75</v>
      </c>
      <c r="F5094" s="2"/>
      <c r="G5094" s="60">
        <v>336</v>
      </c>
      <c r="H5094" s="72" t="str">
        <f t="shared" si="85"/>
        <v xml:space="preserve"> </v>
      </c>
      <c r="I5094" s="11">
        <v>11.607142857143</v>
      </c>
      <c r="J5094" s="3">
        <v>22.619047619048001</v>
      </c>
      <c r="K5094" s="3">
        <v>6.8452380952379999</v>
      </c>
      <c r="L5094" s="3">
        <v>1.785714285714</v>
      </c>
      <c r="M5094" s="3">
        <v>7.1428571428570002</v>
      </c>
      <c r="N5094" s="3">
        <v>3.8690476190480001</v>
      </c>
      <c r="O5094" s="3">
        <v>1.190476190476</v>
      </c>
      <c r="P5094" s="3">
        <v>1.190476190476</v>
      </c>
      <c r="Q5094" s="3">
        <v>13.392857142857</v>
      </c>
      <c r="R5094" s="3">
        <v>1.785714285714</v>
      </c>
      <c r="S5094" s="3">
        <v>44.940476190475998</v>
      </c>
      <c r="T5094" s="3">
        <v>44.642857142856997</v>
      </c>
      <c r="U5094" s="8">
        <v>10.416666666667</v>
      </c>
    </row>
    <row r="5095" spans="3:21" ht="36" x14ac:dyDescent="0.2">
      <c r="C5095" s="87"/>
      <c r="D5095" s="84"/>
      <c r="E5095" s="1" t="s">
        <v>76</v>
      </c>
      <c r="F5095" s="2"/>
      <c r="G5095" s="60">
        <v>411</v>
      </c>
      <c r="H5095" s="72" t="str">
        <f t="shared" si="85"/>
        <v xml:space="preserve"> </v>
      </c>
      <c r="I5095" s="11">
        <v>12.408759124088</v>
      </c>
      <c r="J5095" s="3">
        <v>26.520681265206999</v>
      </c>
      <c r="K5095" s="3">
        <v>8.2725060827250001</v>
      </c>
      <c r="L5095" s="3">
        <v>4.3795620437959997</v>
      </c>
      <c r="M5095" s="3">
        <v>9.7323600973239994</v>
      </c>
      <c r="N5095" s="3">
        <v>5.8394160583939998</v>
      </c>
      <c r="O5095" s="3">
        <v>2.4330900243309999</v>
      </c>
      <c r="P5095" s="3">
        <v>1.703163017032</v>
      </c>
      <c r="Q5095" s="3">
        <v>12.652068126521</v>
      </c>
      <c r="R5095" s="3">
        <v>1.459854014599</v>
      </c>
      <c r="S5095" s="3">
        <v>49.148418491484001</v>
      </c>
      <c r="T5095" s="3">
        <v>43.552311435523002</v>
      </c>
      <c r="U5095" s="8">
        <v>7.299270072993</v>
      </c>
    </row>
    <row r="5096" spans="3:21" ht="36" x14ac:dyDescent="0.2">
      <c r="C5096" s="87"/>
      <c r="D5096" s="84"/>
      <c r="E5096" s="1" t="s">
        <v>77</v>
      </c>
      <c r="F5096" s="2"/>
      <c r="G5096" s="60">
        <v>425</v>
      </c>
      <c r="H5096" s="72" t="str">
        <f t="shared" si="85"/>
        <v xml:space="preserve"> </v>
      </c>
      <c r="I5096" s="11">
        <v>15.294117647059</v>
      </c>
      <c r="J5096" s="3">
        <v>25.647058823529001</v>
      </c>
      <c r="K5096" s="3">
        <v>6.5882352941180002</v>
      </c>
      <c r="L5096" s="3">
        <v>4.7058823529409999</v>
      </c>
      <c r="M5096" s="3">
        <v>11.529411764705999</v>
      </c>
      <c r="N5096" s="3">
        <v>6.8235294117649996</v>
      </c>
      <c r="O5096" s="3">
        <v>1.882352941176</v>
      </c>
      <c r="P5096" s="3">
        <v>2.352941176471</v>
      </c>
      <c r="Q5096" s="3">
        <v>13.176470588235</v>
      </c>
      <c r="R5096" s="3">
        <v>1.882352941176</v>
      </c>
      <c r="S5096" s="3">
        <v>52.941176470587997</v>
      </c>
      <c r="T5096" s="3">
        <v>41.176470588234999</v>
      </c>
      <c r="U5096" s="8">
        <v>5.8823529411760003</v>
      </c>
    </row>
    <row r="5097" spans="3:21" ht="36" x14ac:dyDescent="0.2">
      <c r="C5097" s="87"/>
      <c r="D5097" s="84"/>
      <c r="E5097" s="1" t="s">
        <v>78</v>
      </c>
      <c r="F5097" s="2"/>
      <c r="G5097" s="60">
        <v>328</v>
      </c>
      <c r="H5097" s="72" t="str">
        <f t="shared" si="85"/>
        <v xml:space="preserve"> </v>
      </c>
      <c r="I5097" s="11">
        <v>16.768292682927001</v>
      </c>
      <c r="J5097" s="3">
        <v>32.012195121951002</v>
      </c>
      <c r="K5097" s="3">
        <v>6.4024390243899996</v>
      </c>
      <c r="L5097" s="3">
        <v>5.7926829268290003</v>
      </c>
      <c r="M5097" s="3">
        <v>13.719512195122</v>
      </c>
      <c r="N5097" s="3">
        <v>10.060975609755999</v>
      </c>
      <c r="O5097" s="3">
        <v>3.0487804878050002</v>
      </c>
      <c r="P5097" s="3">
        <v>1.829268292683</v>
      </c>
      <c r="Q5097" s="3">
        <v>15.853658536585</v>
      </c>
      <c r="R5097" s="3">
        <v>2.7439024390240001</v>
      </c>
      <c r="S5097" s="3">
        <v>60.670731707317003</v>
      </c>
      <c r="T5097" s="3">
        <v>34.756097560976002</v>
      </c>
      <c r="U5097" s="8">
        <v>4.5731707317070001</v>
      </c>
    </row>
    <row r="5098" spans="3:21" ht="36" x14ac:dyDescent="0.2">
      <c r="C5098" s="87"/>
      <c r="D5098" s="84"/>
      <c r="E5098" s="1" t="s">
        <v>79</v>
      </c>
      <c r="F5098" s="2"/>
      <c r="G5098" s="60">
        <v>294</v>
      </c>
      <c r="H5098" s="72" t="str">
        <f t="shared" si="85"/>
        <v xml:space="preserve"> </v>
      </c>
      <c r="I5098" s="11">
        <v>20.408163265306001</v>
      </c>
      <c r="J5098" s="3">
        <v>32.312925170067999</v>
      </c>
      <c r="K5098" s="3">
        <v>8.8435374149660007</v>
      </c>
      <c r="L5098" s="3">
        <v>6.1224489795919999</v>
      </c>
      <c r="M5098" s="3">
        <v>9.8639455782310002</v>
      </c>
      <c r="N5098" s="3">
        <v>5.4421768707479998</v>
      </c>
      <c r="O5098" s="3">
        <v>1.700680272109</v>
      </c>
      <c r="P5098" s="3">
        <v>4.0816326530609999</v>
      </c>
      <c r="Q5098" s="3">
        <v>16.666666666666998</v>
      </c>
      <c r="R5098" s="3">
        <v>1.700680272109</v>
      </c>
      <c r="S5098" s="3">
        <v>58.503401360543997</v>
      </c>
      <c r="T5098" s="3">
        <v>38.775510204082003</v>
      </c>
      <c r="U5098" s="8">
        <v>2.7210884353739999</v>
      </c>
    </row>
    <row r="5099" spans="3:21" ht="36" x14ac:dyDescent="0.2">
      <c r="C5099" s="87"/>
      <c r="D5099" s="84"/>
      <c r="E5099" s="1" t="s">
        <v>80</v>
      </c>
      <c r="F5099" s="2"/>
      <c r="G5099" s="60">
        <v>194</v>
      </c>
      <c r="H5099" s="72" t="str">
        <f t="shared" si="85"/>
        <v xml:space="preserve"> </v>
      </c>
      <c r="I5099" s="11">
        <v>18.041237113402001</v>
      </c>
      <c r="J5099" s="3">
        <v>27.835051546391998</v>
      </c>
      <c r="K5099" s="3">
        <v>3.0927835051549999</v>
      </c>
      <c r="L5099" s="3">
        <v>5.1546391752579996</v>
      </c>
      <c r="M5099" s="3">
        <v>13.917525773195999</v>
      </c>
      <c r="N5099" s="3">
        <v>8.2474226804120008</v>
      </c>
      <c r="O5099" s="3">
        <v>3.6082474226799999</v>
      </c>
      <c r="P5099" s="3">
        <v>3.6082474226799999</v>
      </c>
      <c r="Q5099" s="3">
        <v>12.371134020618999</v>
      </c>
      <c r="R5099" s="3">
        <v>1.0309278350519999</v>
      </c>
      <c r="S5099" s="3">
        <v>53.092783505154998</v>
      </c>
      <c r="T5099" s="3">
        <v>41.752577319587999</v>
      </c>
      <c r="U5099" s="8">
        <v>5.1546391752579996</v>
      </c>
    </row>
    <row r="5100" spans="3:21" ht="36" x14ac:dyDescent="0.2">
      <c r="C5100" s="87"/>
      <c r="D5100" s="84"/>
      <c r="E5100" s="1" t="s">
        <v>81</v>
      </c>
      <c r="F5100" s="2"/>
      <c r="G5100" s="60">
        <v>50</v>
      </c>
      <c r="H5100" s="72" t="str">
        <f t="shared" si="85"/>
        <v xml:space="preserve"> </v>
      </c>
      <c r="I5100" s="11">
        <v>20</v>
      </c>
      <c r="J5100" s="3">
        <v>32</v>
      </c>
      <c r="K5100" s="3">
        <v>12</v>
      </c>
      <c r="L5100" s="3">
        <v>8</v>
      </c>
      <c r="M5100" s="3">
        <v>12</v>
      </c>
      <c r="N5100" s="3">
        <v>8</v>
      </c>
      <c r="O5100" s="3">
        <v>4</v>
      </c>
      <c r="P5100" s="3">
        <v>2</v>
      </c>
      <c r="Q5100" s="3">
        <v>14</v>
      </c>
      <c r="R5100" s="3">
        <v>4</v>
      </c>
      <c r="S5100" s="3">
        <v>58</v>
      </c>
      <c r="T5100" s="3">
        <v>34</v>
      </c>
      <c r="U5100" s="8">
        <v>8</v>
      </c>
    </row>
    <row r="5101" spans="3:21" ht="24" x14ac:dyDescent="0.2">
      <c r="C5101" s="87"/>
      <c r="D5101" s="84"/>
      <c r="E5101" s="1" t="s">
        <v>82</v>
      </c>
      <c r="F5101" s="2"/>
      <c r="G5101" s="60">
        <v>48</v>
      </c>
      <c r="H5101" s="72" t="str">
        <f t="shared" si="85"/>
        <v>*</v>
      </c>
      <c r="I5101" s="11">
        <v>14.583333333333</v>
      </c>
      <c r="J5101" s="3">
        <v>29.166666666666998</v>
      </c>
      <c r="K5101" s="3">
        <v>6.25</v>
      </c>
      <c r="L5101" s="3">
        <v>8.333333333333</v>
      </c>
      <c r="M5101" s="3">
        <v>12.5</v>
      </c>
      <c r="N5101" s="3">
        <v>2.083333333333</v>
      </c>
      <c r="O5101" s="3">
        <v>2.083333333333</v>
      </c>
      <c r="P5101" s="7">
        <v>0</v>
      </c>
      <c r="Q5101" s="3">
        <v>14.583333333333</v>
      </c>
      <c r="R5101" s="3">
        <v>6.25</v>
      </c>
      <c r="S5101" s="3">
        <v>54.166666666666998</v>
      </c>
      <c r="T5101" s="3">
        <v>45.833333333333002</v>
      </c>
      <c r="U5101" s="14">
        <v>0</v>
      </c>
    </row>
    <row r="5102" spans="3:21" x14ac:dyDescent="0.2">
      <c r="C5102" s="87"/>
      <c r="D5102" s="84"/>
      <c r="E5102" s="1" t="s">
        <v>83</v>
      </c>
      <c r="F5102" s="2"/>
      <c r="G5102" s="60">
        <v>46</v>
      </c>
      <c r="H5102" s="72" t="str">
        <f t="shared" si="85"/>
        <v>*</v>
      </c>
      <c r="I5102" s="11">
        <v>13.04347826087</v>
      </c>
      <c r="J5102" s="3">
        <v>26.086956521739001</v>
      </c>
      <c r="K5102" s="3">
        <v>2.1739130434780001</v>
      </c>
      <c r="L5102" s="3">
        <v>4.3478260869570002</v>
      </c>
      <c r="M5102" s="3">
        <v>6.5217391304349999</v>
      </c>
      <c r="N5102" s="3">
        <v>2.1739130434780001</v>
      </c>
      <c r="O5102" s="3">
        <v>6.5217391304349999</v>
      </c>
      <c r="P5102" s="3">
        <v>6.5217391304349999</v>
      </c>
      <c r="Q5102" s="3">
        <v>8.6956521739130004</v>
      </c>
      <c r="R5102" s="3">
        <v>6.5217391304349999</v>
      </c>
      <c r="S5102" s="3">
        <v>45.652173913043001</v>
      </c>
      <c r="T5102" s="3">
        <v>45.652173913043001</v>
      </c>
      <c r="U5102" s="8">
        <v>8.6956521739130004</v>
      </c>
    </row>
    <row r="5103" spans="3:21" x14ac:dyDescent="0.2">
      <c r="C5103" s="87"/>
      <c r="D5103" s="84"/>
      <c r="E5103" s="1" t="s">
        <v>32</v>
      </c>
      <c r="F5103" s="2"/>
      <c r="G5103" s="60">
        <v>65</v>
      </c>
      <c r="H5103" s="72" t="str">
        <f t="shared" si="85"/>
        <v xml:space="preserve"> </v>
      </c>
      <c r="I5103" s="11">
        <v>7.6923076923079998</v>
      </c>
      <c r="J5103" s="3">
        <v>26.153846153846001</v>
      </c>
      <c r="K5103" s="3">
        <v>3.0769230769229998</v>
      </c>
      <c r="L5103" s="3">
        <v>4.6153846153850004</v>
      </c>
      <c r="M5103" s="3">
        <v>6.1538461538459996</v>
      </c>
      <c r="N5103" s="3">
        <v>3.0769230769229998</v>
      </c>
      <c r="O5103" s="3">
        <v>3.0769230769229998</v>
      </c>
      <c r="P5103" s="3">
        <v>1.538461538462</v>
      </c>
      <c r="Q5103" s="3">
        <v>4.6153846153850004</v>
      </c>
      <c r="R5103" s="3">
        <v>4.6153846153850004</v>
      </c>
      <c r="S5103" s="3">
        <v>38.461538461537998</v>
      </c>
      <c r="T5103" s="3">
        <v>30.769230769231001</v>
      </c>
      <c r="U5103" s="8">
        <v>30.769230769231001</v>
      </c>
    </row>
    <row r="5104" spans="3:21" x14ac:dyDescent="0.2">
      <c r="C5104" s="88" t="s">
        <v>84</v>
      </c>
      <c r="D5104" s="83" t="s">
        <v>17</v>
      </c>
      <c r="E5104" s="6" t="s">
        <v>85</v>
      </c>
      <c r="F5104" s="5"/>
      <c r="G5104" s="59">
        <v>315</v>
      </c>
      <c r="H5104" s="71" t="str">
        <f t="shared" si="85"/>
        <v xml:space="preserve"> </v>
      </c>
      <c r="I5104" s="12">
        <v>20.952380952380999</v>
      </c>
      <c r="J5104" s="4">
        <v>36.825396825397</v>
      </c>
      <c r="K5104" s="4">
        <v>11.428571428571001</v>
      </c>
      <c r="L5104" s="4">
        <v>8.2539682539680008</v>
      </c>
      <c r="M5104" s="4">
        <v>11.746031746031999</v>
      </c>
      <c r="N5104" s="4">
        <v>7.3015873015870003</v>
      </c>
      <c r="O5104" s="4">
        <v>3.492063492063</v>
      </c>
      <c r="P5104" s="4">
        <v>3.1746031746029999</v>
      </c>
      <c r="Q5104" s="4">
        <v>15.873015873016</v>
      </c>
      <c r="R5104" s="4">
        <v>3.1746031746029999</v>
      </c>
      <c r="S5104" s="4">
        <v>63.809523809524002</v>
      </c>
      <c r="T5104" s="4">
        <v>33.650793650794</v>
      </c>
      <c r="U5104" s="13">
        <v>2.5396825396830001</v>
      </c>
    </row>
    <row r="5105" spans="3:21" x14ac:dyDescent="0.2">
      <c r="C5105" s="87"/>
      <c r="D5105" s="84"/>
      <c r="E5105" s="1" t="s">
        <v>86</v>
      </c>
      <c r="F5105" s="2"/>
      <c r="G5105" s="60">
        <v>493</v>
      </c>
      <c r="H5105" s="72" t="str">
        <f t="shared" si="85"/>
        <v xml:space="preserve"> </v>
      </c>
      <c r="I5105" s="11">
        <v>19.066937119675</v>
      </c>
      <c r="J5105" s="3">
        <v>33.67139959432</v>
      </c>
      <c r="K5105" s="3">
        <v>6.6937119675460002</v>
      </c>
      <c r="L5105" s="3">
        <v>6.0851926977690001</v>
      </c>
      <c r="M5105" s="3">
        <v>12.778904665314</v>
      </c>
      <c r="N5105" s="3">
        <v>8.5192697768759995</v>
      </c>
      <c r="O5105" s="3">
        <v>3.2454361054769998</v>
      </c>
      <c r="P5105" s="3">
        <v>2.8397565922919998</v>
      </c>
      <c r="Q5105" s="3">
        <v>17.038539553753001</v>
      </c>
      <c r="R5105" s="3">
        <v>2.8397565922919998</v>
      </c>
      <c r="S5105" s="3">
        <v>62.880324543611003</v>
      </c>
      <c r="T5105" s="3">
        <v>31.84584178499</v>
      </c>
      <c r="U5105" s="8">
        <v>5.2738336714000003</v>
      </c>
    </row>
    <row r="5106" spans="3:21" x14ac:dyDescent="0.2">
      <c r="C5106" s="87"/>
      <c r="D5106" s="84"/>
      <c r="E5106" s="1" t="s">
        <v>87</v>
      </c>
      <c r="F5106" s="2"/>
      <c r="G5106" s="60">
        <v>981</v>
      </c>
      <c r="H5106" s="72" t="str">
        <f t="shared" si="85"/>
        <v xml:space="preserve"> </v>
      </c>
      <c r="I5106" s="11">
        <v>12.640163098879</v>
      </c>
      <c r="J5106" s="3">
        <v>27.522935779817001</v>
      </c>
      <c r="K5106" s="3">
        <v>6.5239551478079996</v>
      </c>
      <c r="L5106" s="3">
        <v>3.9755351681960001</v>
      </c>
      <c r="M5106" s="3">
        <v>10.091743119266001</v>
      </c>
      <c r="N5106" s="3">
        <v>6.3200815494390001</v>
      </c>
      <c r="O5106" s="3">
        <v>1.7329255861370001</v>
      </c>
      <c r="P5106" s="3">
        <v>1.936799184506</v>
      </c>
      <c r="Q5106" s="3">
        <v>12.945973496432</v>
      </c>
      <c r="R5106" s="3">
        <v>1.3251783893989999</v>
      </c>
      <c r="S5106" s="3">
        <v>50.662589194699002</v>
      </c>
      <c r="T5106" s="3">
        <v>41.997961264015998</v>
      </c>
      <c r="U5106" s="8">
        <v>7.339449541284</v>
      </c>
    </row>
    <row r="5107" spans="3:21" x14ac:dyDescent="0.2">
      <c r="C5107" s="87"/>
      <c r="D5107" s="84"/>
      <c r="E5107" s="1" t="s">
        <v>88</v>
      </c>
      <c r="F5107" s="2"/>
      <c r="G5107" s="60">
        <v>525</v>
      </c>
      <c r="H5107" s="72" t="str">
        <f t="shared" si="85"/>
        <v xml:space="preserve"> </v>
      </c>
      <c r="I5107" s="11">
        <v>11.428571428571001</v>
      </c>
      <c r="J5107" s="3">
        <v>16.190476190476002</v>
      </c>
      <c r="K5107" s="3">
        <v>6.0952380952379999</v>
      </c>
      <c r="L5107" s="3">
        <v>2.666666666667</v>
      </c>
      <c r="M5107" s="3">
        <v>7.0476190476190004</v>
      </c>
      <c r="N5107" s="3">
        <v>2.666666666667</v>
      </c>
      <c r="O5107" s="3">
        <v>2.0952380952379999</v>
      </c>
      <c r="P5107" s="3">
        <v>1.333333333333</v>
      </c>
      <c r="Q5107" s="3">
        <v>8.1904761904759997</v>
      </c>
      <c r="R5107" s="3">
        <v>2.285714285714</v>
      </c>
      <c r="S5107" s="3">
        <v>39.047619047619001</v>
      </c>
      <c r="T5107" s="3">
        <v>49.904761904761997</v>
      </c>
      <c r="U5107" s="8">
        <v>11.047619047618999</v>
      </c>
    </row>
    <row r="5108" spans="3:21" x14ac:dyDescent="0.2">
      <c r="C5108" s="87"/>
      <c r="D5108" s="84"/>
      <c r="E5108" s="1" t="s">
        <v>89</v>
      </c>
      <c r="F5108" s="2"/>
      <c r="G5108" s="60">
        <v>113</v>
      </c>
      <c r="H5108" s="72" t="str">
        <f t="shared" si="85"/>
        <v xml:space="preserve"> </v>
      </c>
      <c r="I5108" s="11">
        <v>7.964601769912</v>
      </c>
      <c r="J5108" s="3">
        <v>6.194690265487</v>
      </c>
      <c r="K5108" s="3">
        <v>0.88495575221199996</v>
      </c>
      <c r="L5108" s="3">
        <v>0.88495575221199996</v>
      </c>
      <c r="M5108" s="3">
        <v>2.654867256637</v>
      </c>
      <c r="N5108" s="3">
        <v>1.769911504425</v>
      </c>
      <c r="O5108" s="3">
        <v>0.88495575221199996</v>
      </c>
      <c r="P5108" s="3">
        <v>0.88495575221199996</v>
      </c>
      <c r="Q5108" s="3">
        <v>6.194690265487</v>
      </c>
      <c r="R5108" s="3">
        <v>0.88495575221199996</v>
      </c>
      <c r="S5108" s="3">
        <v>19.469026548673</v>
      </c>
      <c r="T5108" s="3">
        <v>64.601769911503993</v>
      </c>
      <c r="U5108" s="8">
        <v>15.929203539823</v>
      </c>
    </row>
    <row r="5109" spans="3:21" x14ac:dyDescent="0.2">
      <c r="C5109" s="87"/>
      <c r="D5109" s="84"/>
      <c r="E5109" s="1" t="s">
        <v>32</v>
      </c>
      <c r="F5109" s="2"/>
      <c r="G5109" s="60">
        <v>8</v>
      </c>
      <c r="H5109" s="72" t="str">
        <f t="shared" si="85"/>
        <v>*</v>
      </c>
      <c r="I5109" s="11">
        <v>12.5</v>
      </c>
      <c r="J5109" s="3">
        <v>12.5</v>
      </c>
      <c r="K5109" s="7">
        <v>0</v>
      </c>
      <c r="L5109" s="7">
        <v>0</v>
      </c>
      <c r="M5109" s="7">
        <v>0</v>
      </c>
      <c r="N5109" s="7">
        <v>0</v>
      </c>
      <c r="O5109" s="7">
        <v>0</v>
      </c>
      <c r="P5109" s="7">
        <v>0</v>
      </c>
      <c r="Q5109" s="3">
        <v>12.5</v>
      </c>
      <c r="R5109" s="3">
        <v>12.5</v>
      </c>
      <c r="S5109" s="3">
        <v>25</v>
      </c>
      <c r="T5109" s="3">
        <v>62.5</v>
      </c>
      <c r="U5109" s="8">
        <v>12.5</v>
      </c>
    </row>
    <row r="5110" spans="3:21" ht="24" x14ac:dyDescent="0.2">
      <c r="C5110" s="88" t="s">
        <v>90</v>
      </c>
      <c r="D5110" s="83" t="s">
        <v>17</v>
      </c>
      <c r="E5110" s="6" t="s">
        <v>91</v>
      </c>
      <c r="F5110" s="5"/>
      <c r="G5110" s="59">
        <v>608</v>
      </c>
      <c r="H5110" s="71" t="str">
        <f t="shared" si="85"/>
        <v xml:space="preserve"> </v>
      </c>
      <c r="I5110" s="12">
        <v>15.625</v>
      </c>
      <c r="J5110" s="4">
        <v>25.493421052632002</v>
      </c>
      <c r="K5110" s="4">
        <v>4.7697368421049999</v>
      </c>
      <c r="L5110" s="4">
        <v>4.2763157894740003</v>
      </c>
      <c r="M5110" s="4">
        <v>5.2631578947369997</v>
      </c>
      <c r="N5110" s="4">
        <v>4.1118421052630003</v>
      </c>
      <c r="O5110" s="4">
        <v>1.8092105263160001</v>
      </c>
      <c r="P5110" s="4">
        <v>2.302631578947</v>
      </c>
      <c r="Q5110" s="4">
        <v>9.5394736842109999</v>
      </c>
      <c r="R5110" s="4">
        <v>1.973684210526</v>
      </c>
      <c r="S5110" s="4">
        <v>46.217105263157997</v>
      </c>
      <c r="T5110" s="4">
        <v>46.381578947367998</v>
      </c>
      <c r="U5110" s="13">
        <v>7.4013157894740003</v>
      </c>
    </row>
    <row r="5111" spans="3:21" ht="24" x14ac:dyDescent="0.2">
      <c r="C5111" s="87"/>
      <c r="D5111" s="84"/>
      <c r="E5111" s="1" t="s">
        <v>92</v>
      </c>
      <c r="F5111" s="2"/>
      <c r="G5111" s="60">
        <v>1036</v>
      </c>
      <c r="H5111" s="72" t="str">
        <f t="shared" si="85"/>
        <v xml:space="preserve"> </v>
      </c>
      <c r="I5111" s="11">
        <v>13.320463320463</v>
      </c>
      <c r="J5111" s="3">
        <v>27.509652509653002</v>
      </c>
      <c r="K5111" s="3">
        <v>6.1776061776060001</v>
      </c>
      <c r="L5111" s="3">
        <v>4.3436293436289999</v>
      </c>
      <c r="M5111" s="3">
        <v>9.65250965251</v>
      </c>
      <c r="N5111" s="3">
        <v>5.8880308880310004</v>
      </c>
      <c r="O5111" s="3">
        <v>2.220077220077</v>
      </c>
      <c r="P5111" s="3">
        <v>2.0270270270270001</v>
      </c>
      <c r="Q5111" s="3">
        <v>12.355212355212</v>
      </c>
      <c r="R5111" s="3">
        <v>1.640926640927</v>
      </c>
      <c r="S5111" s="3">
        <v>49.806949806950001</v>
      </c>
      <c r="T5111" s="3">
        <v>41.891891891892001</v>
      </c>
      <c r="U5111" s="8">
        <v>8.3011583011580008</v>
      </c>
    </row>
    <row r="5112" spans="3:21" ht="24" x14ac:dyDescent="0.2">
      <c r="C5112" s="87"/>
      <c r="D5112" s="84"/>
      <c r="E5112" s="1" t="s">
        <v>93</v>
      </c>
      <c r="F5112" s="2"/>
      <c r="G5112" s="60">
        <v>567</v>
      </c>
      <c r="H5112" s="72" t="str">
        <f t="shared" si="85"/>
        <v xml:space="preserve"> </v>
      </c>
      <c r="I5112" s="11">
        <v>14.638447971781</v>
      </c>
      <c r="J5112" s="3">
        <v>27.16049382716</v>
      </c>
      <c r="K5112" s="3">
        <v>8.4656084656079997</v>
      </c>
      <c r="L5112" s="3">
        <v>5.8201058201059999</v>
      </c>
      <c r="M5112" s="3">
        <v>13.756613756614</v>
      </c>
      <c r="N5112" s="3">
        <v>7.9365079365079998</v>
      </c>
      <c r="O5112" s="3">
        <v>2.645502645503</v>
      </c>
      <c r="P5112" s="3">
        <v>2.1164021164019999</v>
      </c>
      <c r="Q5112" s="3">
        <v>17.460317460317</v>
      </c>
      <c r="R5112" s="3">
        <v>2.9982363315699998</v>
      </c>
      <c r="S5112" s="3">
        <v>57.495590828924001</v>
      </c>
      <c r="T5112" s="3">
        <v>35.978835978836003</v>
      </c>
      <c r="U5112" s="8">
        <v>6.5255731922400004</v>
      </c>
    </row>
    <row r="5113" spans="3:21" x14ac:dyDescent="0.2">
      <c r="C5113" s="87"/>
      <c r="D5113" s="84"/>
      <c r="E5113" s="1" t="s">
        <v>94</v>
      </c>
      <c r="F5113" s="2"/>
      <c r="G5113" s="60">
        <v>224</v>
      </c>
      <c r="H5113" s="72" t="str">
        <f t="shared" si="85"/>
        <v xml:space="preserve"> </v>
      </c>
      <c r="I5113" s="11">
        <v>16.964285714286</v>
      </c>
      <c r="J5113" s="3">
        <v>22.767857142857</v>
      </c>
      <c r="K5113" s="3">
        <v>11.160714285714</v>
      </c>
      <c r="L5113" s="3">
        <v>2.6785714285709998</v>
      </c>
      <c r="M5113" s="3">
        <v>12.946428571428999</v>
      </c>
      <c r="N5113" s="3">
        <v>5.3571428571429998</v>
      </c>
      <c r="O5113" s="3">
        <v>3.125</v>
      </c>
      <c r="P5113" s="3">
        <v>1.785714285714</v>
      </c>
      <c r="Q5113" s="3">
        <v>12.053571428571001</v>
      </c>
      <c r="R5113" s="3">
        <v>2.2321428571430002</v>
      </c>
      <c r="S5113" s="3">
        <v>50.892857142856997</v>
      </c>
      <c r="T5113" s="3">
        <v>42.410714285714</v>
      </c>
      <c r="U5113" s="8">
        <v>6.6964285714290002</v>
      </c>
    </row>
    <row r="5114" spans="3:21" x14ac:dyDescent="0.2">
      <c r="C5114" s="88" t="s">
        <v>95</v>
      </c>
      <c r="D5114" s="83" t="s">
        <v>17</v>
      </c>
      <c r="E5114" s="6" t="s">
        <v>96</v>
      </c>
      <c r="F5114" s="5"/>
      <c r="G5114" s="59">
        <v>308</v>
      </c>
      <c r="H5114" s="71" t="str">
        <f t="shared" si="85"/>
        <v xml:space="preserve"> </v>
      </c>
      <c r="I5114" s="12">
        <v>12.012987012987001</v>
      </c>
      <c r="J5114" s="4">
        <v>25</v>
      </c>
      <c r="K5114" s="4">
        <v>4.8701298701300004</v>
      </c>
      <c r="L5114" s="4">
        <v>3.896103896104</v>
      </c>
      <c r="M5114" s="4">
        <v>10.714285714286</v>
      </c>
      <c r="N5114" s="4">
        <v>6.8181818181820004</v>
      </c>
      <c r="O5114" s="4">
        <v>3.2467532467529998</v>
      </c>
      <c r="P5114" s="4">
        <v>0.974025974026</v>
      </c>
      <c r="Q5114" s="4">
        <v>11.038961038961</v>
      </c>
      <c r="R5114" s="4">
        <v>1.6233766233769999</v>
      </c>
      <c r="S5114" s="4">
        <v>46.103896103895998</v>
      </c>
      <c r="T5114" s="4">
        <v>46.428571428570997</v>
      </c>
      <c r="U5114" s="13">
        <v>7.4675324675320001</v>
      </c>
    </row>
    <row r="5115" spans="3:21" x14ac:dyDescent="0.2">
      <c r="C5115" s="89"/>
      <c r="D5115" s="84"/>
      <c r="E5115" s="1" t="s">
        <v>97</v>
      </c>
      <c r="F5115" s="2"/>
      <c r="G5115" s="60">
        <v>728</v>
      </c>
      <c r="H5115" s="72" t="str">
        <f t="shared" si="85"/>
        <v xml:space="preserve"> </v>
      </c>
      <c r="I5115" s="11">
        <v>15.109890109889999</v>
      </c>
      <c r="J5115" s="3">
        <v>28.846153846153999</v>
      </c>
      <c r="K5115" s="3">
        <v>7.6923076923079998</v>
      </c>
      <c r="L5115" s="3">
        <v>3.983516483516</v>
      </c>
      <c r="M5115" s="3">
        <v>7.967032967033</v>
      </c>
      <c r="N5115" s="3">
        <v>5.9065934065930001</v>
      </c>
      <c r="O5115" s="3">
        <v>1.923076923077</v>
      </c>
      <c r="P5115" s="3">
        <v>1.923076923077</v>
      </c>
      <c r="Q5115" s="3">
        <v>10.576923076923</v>
      </c>
      <c r="R5115" s="3">
        <v>1.785714285714</v>
      </c>
      <c r="S5115" s="3">
        <v>51.785714285714</v>
      </c>
      <c r="T5115" s="3">
        <v>40.934065934065998</v>
      </c>
      <c r="U5115" s="8">
        <v>7.2802197802200004</v>
      </c>
    </row>
    <row r="5116" spans="3:21" ht="24" x14ac:dyDescent="0.2">
      <c r="C5116" s="89"/>
      <c r="D5116" s="84"/>
      <c r="E5116" s="1" t="s">
        <v>98</v>
      </c>
      <c r="F5116" s="2"/>
      <c r="G5116" s="60">
        <v>474</v>
      </c>
      <c r="H5116" s="72" t="str">
        <f t="shared" si="85"/>
        <v xml:space="preserve"> </v>
      </c>
      <c r="I5116" s="11">
        <v>15.822784810127001</v>
      </c>
      <c r="J5116" s="3">
        <v>26.371308016878</v>
      </c>
      <c r="K5116" s="3">
        <v>8.6497890295360005</v>
      </c>
      <c r="L5116" s="3">
        <v>6.540084388186</v>
      </c>
      <c r="M5116" s="3">
        <v>10.126582278480999</v>
      </c>
      <c r="N5116" s="3">
        <v>7.1729957805910001</v>
      </c>
      <c r="O5116" s="3">
        <v>2.3206751054849999</v>
      </c>
      <c r="P5116" s="3">
        <v>2.9535864978899999</v>
      </c>
      <c r="Q5116" s="3">
        <v>15.400843881857</v>
      </c>
      <c r="R5116" s="3">
        <v>2.9535864978899999</v>
      </c>
      <c r="S5116" s="3">
        <v>54.430379746835001</v>
      </c>
      <c r="T5116" s="3">
        <v>38.185654008439002</v>
      </c>
      <c r="U5116" s="8">
        <v>7.3839662447260004</v>
      </c>
    </row>
    <row r="5117" spans="3:21" x14ac:dyDescent="0.2">
      <c r="C5117" s="89"/>
      <c r="D5117" s="84"/>
      <c r="E5117" s="1" t="s">
        <v>99</v>
      </c>
      <c r="F5117" s="2"/>
      <c r="G5117" s="60">
        <v>402</v>
      </c>
      <c r="H5117" s="72" t="str">
        <f t="shared" si="85"/>
        <v xml:space="preserve"> </v>
      </c>
      <c r="I5117" s="11">
        <v>13.18407960199</v>
      </c>
      <c r="J5117" s="3">
        <v>26.616915422885999</v>
      </c>
      <c r="K5117" s="3">
        <v>6.2189054726370001</v>
      </c>
      <c r="L5117" s="3">
        <v>2.4875621890550002</v>
      </c>
      <c r="M5117" s="3">
        <v>8.9552238805969999</v>
      </c>
      <c r="N5117" s="3">
        <v>3.9800995024880002</v>
      </c>
      <c r="O5117" s="3">
        <v>1.7412935323380001</v>
      </c>
      <c r="P5117" s="3">
        <v>3.4825870646769999</v>
      </c>
      <c r="Q5117" s="3">
        <v>11.691542288557001</v>
      </c>
      <c r="R5117" s="3">
        <v>2.7363184079599998</v>
      </c>
      <c r="S5117" s="3">
        <v>48.258706467662002</v>
      </c>
      <c r="T5117" s="3">
        <v>43.283582089551999</v>
      </c>
      <c r="U5117" s="8">
        <v>8.4577114427859996</v>
      </c>
    </row>
    <row r="5118" spans="3:21" x14ac:dyDescent="0.2">
      <c r="C5118" s="89"/>
      <c r="D5118" s="84"/>
      <c r="E5118" s="1" t="s">
        <v>100</v>
      </c>
      <c r="F5118" s="2"/>
      <c r="G5118" s="60">
        <v>231</v>
      </c>
      <c r="H5118" s="72" t="str">
        <f t="shared" si="85"/>
        <v xml:space="preserve"> </v>
      </c>
      <c r="I5118" s="11">
        <v>16.883116883117001</v>
      </c>
      <c r="J5118" s="3">
        <v>24.242424242424001</v>
      </c>
      <c r="K5118" s="3">
        <v>6.0606060606060002</v>
      </c>
      <c r="L5118" s="3">
        <v>5.6277056277059998</v>
      </c>
      <c r="M5118" s="3">
        <v>12.121212121212</v>
      </c>
      <c r="N5118" s="3">
        <v>5.6277056277059998</v>
      </c>
      <c r="O5118" s="3">
        <v>2.1645021645020002</v>
      </c>
      <c r="P5118" s="3">
        <v>0.86580086580100002</v>
      </c>
      <c r="Q5118" s="3">
        <v>17.316017316017</v>
      </c>
      <c r="R5118" s="3">
        <v>1.731601731602</v>
      </c>
      <c r="S5118" s="3">
        <v>53.246753246753002</v>
      </c>
      <c r="T5118" s="3">
        <v>40.692640692641</v>
      </c>
      <c r="U5118" s="8">
        <v>6.0606060606060002</v>
      </c>
    </row>
    <row r="5119" spans="3:21" x14ac:dyDescent="0.2">
      <c r="C5119" s="90"/>
      <c r="D5119" s="85"/>
      <c r="E5119" s="29" t="s">
        <v>101</v>
      </c>
      <c r="F5119" s="28"/>
      <c r="G5119" s="61">
        <v>292</v>
      </c>
      <c r="H5119" s="73" t="str">
        <f t="shared" si="85"/>
        <v xml:space="preserve"> </v>
      </c>
      <c r="I5119" s="35">
        <v>13.698630136986001</v>
      </c>
      <c r="J5119" s="16">
        <v>23.972602739726</v>
      </c>
      <c r="K5119" s="16">
        <v>5.1369863013700003</v>
      </c>
      <c r="L5119" s="16">
        <v>5.1369863013700003</v>
      </c>
      <c r="M5119" s="16">
        <v>12.328767123287999</v>
      </c>
      <c r="N5119" s="16">
        <v>5.4794520547949999</v>
      </c>
      <c r="O5119" s="16">
        <v>3.0821917808219998</v>
      </c>
      <c r="P5119" s="16">
        <v>1.369863013699</v>
      </c>
      <c r="Q5119" s="16">
        <v>14.041095890411</v>
      </c>
      <c r="R5119" s="16">
        <v>1.369863013699</v>
      </c>
      <c r="S5119" s="16">
        <v>48.972602739726</v>
      </c>
      <c r="T5119" s="16">
        <v>42.808219178081998</v>
      </c>
      <c r="U5119" s="36">
        <v>8.2191780821920002</v>
      </c>
    </row>
    <row r="5120" spans="3:21" x14ac:dyDescent="0.2">
      <c r="G5120" s="62"/>
      <c r="H5120" s="74"/>
    </row>
    <row r="5121" spans="2:18" x14ac:dyDescent="0.2">
      <c r="B5121" s="25" t="str">
        <f xml:space="preserve"> HYPERLINK("#'目次'!B50", "[44]")</f>
        <v>[44]</v>
      </c>
      <c r="C5121" s="17" t="s">
        <v>413</v>
      </c>
      <c r="G5121" s="62"/>
      <c r="H5121" s="74"/>
    </row>
    <row r="5122" spans="2:18" x14ac:dyDescent="0.2">
      <c r="C5122" s="47" t="s">
        <v>414</v>
      </c>
      <c r="G5122" s="62"/>
      <c r="H5122" s="74"/>
    </row>
    <row r="5123" spans="2:18" x14ac:dyDescent="0.2">
      <c r="G5123" s="62"/>
      <c r="H5123" s="74"/>
    </row>
    <row r="5124" spans="2:18" x14ac:dyDescent="0.2">
      <c r="C5124" s="17" t="s">
        <v>12</v>
      </c>
      <c r="G5124" s="62"/>
      <c r="H5124" s="74"/>
    </row>
    <row r="5125" spans="2:18" ht="48" x14ac:dyDescent="0.2">
      <c r="C5125" s="91"/>
      <c r="D5125" s="92"/>
      <c r="E5125" s="92"/>
      <c r="F5125" s="92"/>
      <c r="G5125" s="56" t="s">
        <v>13</v>
      </c>
      <c r="H5125" s="68"/>
      <c r="I5125" s="22" t="s">
        <v>415</v>
      </c>
      <c r="J5125" s="10" t="s">
        <v>416</v>
      </c>
      <c r="K5125" s="10" t="s">
        <v>417</v>
      </c>
      <c r="L5125" s="10" t="s">
        <v>418</v>
      </c>
      <c r="M5125" s="10" t="s">
        <v>419</v>
      </c>
      <c r="N5125" s="10" t="s">
        <v>420</v>
      </c>
      <c r="O5125" s="10" t="s">
        <v>421</v>
      </c>
      <c r="P5125" s="10" t="s">
        <v>46</v>
      </c>
      <c r="Q5125" s="10" t="s">
        <v>271</v>
      </c>
      <c r="R5125" s="23" t="s">
        <v>32</v>
      </c>
    </row>
    <row r="5126" spans="2:18" x14ac:dyDescent="0.2">
      <c r="C5126" s="93"/>
      <c r="D5126" s="94"/>
      <c r="E5126" s="94"/>
      <c r="F5126" s="94"/>
      <c r="G5126" s="57"/>
      <c r="H5126" s="69"/>
      <c r="I5126" s="26"/>
      <c r="J5126" s="9"/>
      <c r="K5126" s="9"/>
      <c r="L5126" s="9"/>
      <c r="M5126" s="9"/>
      <c r="N5126" s="9"/>
      <c r="O5126" s="9"/>
      <c r="P5126" s="9"/>
      <c r="Q5126" s="9"/>
      <c r="R5126" s="24"/>
    </row>
    <row r="5127" spans="2:18" x14ac:dyDescent="0.2">
      <c r="C5127" s="31"/>
      <c r="D5127" s="33"/>
      <c r="E5127" s="32" t="s">
        <v>13</v>
      </c>
      <c r="F5127" s="30"/>
      <c r="G5127" s="58">
        <v>1237</v>
      </c>
      <c r="H5127" s="70" t="str">
        <f t="shared" ref="H5127:H5190" si="86">IF(G5127&lt;49,"*"," ")</f>
        <v xml:space="preserve"> </v>
      </c>
      <c r="I5127" s="15">
        <v>47.857720291027</v>
      </c>
      <c r="J5127" s="15">
        <v>22.87793047696</v>
      </c>
      <c r="K5127" s="15">
        <v>36.459175424413999</v>
      </c>
      <c r="L5127" s="15">
        <v>12.287793047696001</v>
      </c>
      <c r="M5127" s="15">
        <v>33.063864187550998</v>
      </c>
      <c r="N5127" s="15">
        <v>26.030719482618998</v>
      </c>
      <c r="O5127" s="15">
        <v>31.608730800322999</v>
      </c>
      <c r="P5127" s="15">
        <v>1.212611156023</v>
      </c>
      <c r="Q5127" s="15">
        <v>5.6588520614390001</v>
      </c>
      <c r="R5127" s="34">
        <v>2.9911075181890001</v>
      </c>
    </row>
    <row r="5128" spans="2:18" x14ac:dyDescent="0.2">
      <c r="C5128" s="86" t="s">
        <v>16</v>
      </c>
      <c r="D5128" s="83" t="s">
        <v>17</v>
      </c>
      <c r="E5128" s="6" t="s">
        <v>14</v>
      </c>
      <c r="F5128" s="5"/>
      <c r="G5128" s="59">
        <v>643</v>
      </c>
      <c r="H5128" s="71" t="str">
        <f t="shared" si="86"/>
        <v xml:space="preserve"> </v>
      </c>
      <c r="I5128" s="12">
        <v>42.146189735614001</v>
      </c>
      <c r="J5128" s="4">
        <v>24.105754276827</v>
      </c>
      <c r="K5128" s="4">
        <v>32.192846034215002</v>
      </c>
      <c r="L5128" s="4">
        <v>14.618973561431</v>
      </c>
      <c r="M5128" s="4">
        <v>27.682737169517999</v>
      </c>
      <c r="N5128" s="4">
        <v>26.594090202177</v>
      </c>
      <c r="O5128" s="4">
        <v>40.902021772939001</v>
      </c>
      <c r="P5128" s="4">
        <v>1.399688958009</v>
      </c>
      <c r="Q5128" s="4">
        <v>7.1539657853809997</v>
      </c>
      <c r="R5128" s="13">
        <v>2.6438569206840001</v>
      </c>
    </row>
    <row r="5129" spans="2:18" x14ac:dyDescent="0.2">
      <c r="C5129" s="87"/>
      <c r="D5129" s="84"/>
      <c r="E5129" s="1" t="s">
        <v>15</v>
      </c>
      <c r="F5129" s="2"/>
      <c r="G5129" s="60">
        <v>594</v>
      </c>
      <c r="H5129" s="72" t="str">
        <f t="shared" si="86"/>
        <v xml:space="preserve"> </v>
      </c>
      <c r="I5129" s="11">
        <v>54.040404040403999</v>
      </c>
      <c r="J5129" s="3">
        <v>21.548821548822001</v>
      </c>
      <c r="K5129" s="3">
        <v>41.077441077441001</v>
      </c>
      <c r="L5129" s="3">
        <v>9.7643097643099992</v>
      </c>
      <c r="M5129" s="3">
        <v>38.888888888888999</v>
      </c>
      <c r="N5129" s="3">
        <v>25.420875420874999</v>
      </c>
      <c r="O5129" s="3">
        <v>21.548821548822001</v>
      </c>
      <c r="P5129" s="3">
        <v>1.010101010101</v>
      </c>
      <c r="Q5129" s="3">
        <v>4.0404040404039998</v>
      </c>
      <c r="R5129" s="8">
        <v>3.367003367003</v>
      </c>
    </row>
    <row r="5130" spans="2:18" x14ac:dyDescent="0.2">
      <c r="C5130" s="88" t="s">
        <v>18</v>
      </c>
      <c r="D5130" s="88" t="s">
        <v>19</v>
      </c>
      <c r="E5130" s="6" t="s">
        <v>20</v>
      </c>
      <c r="F5130" s="5"/>
      <c r="G5130" s="59">
        <v>180</v>
      </c>
      <c r="H5130" s="71" t="str">
        <f t="shared" si="86"/>
        <v xml:space="preserve"> </v>
      </c>
      <c r="I5130" s="12">
        <v>42.222222222222001</v>
      </c>
      <c r="J5130" s="4">
        <v>25</v>
      </c>
      <c r="K5130" s="4">
        <v>21.111111111111001</v>
      </c>
      <c r="L5130" s="4">
        <v>10</v>
      </c>
      <c r="M5130" s="4">
        <v>23.888888888888999</v>
      </c>
      <c r="N5130" s="4">
        <v>16.666666666666998</v>
      </c>
      <c r="O5130" s="4">
        <v>27.222222222222001</v>
      </c>
      <c r="P5130" s="4">
        <v>1.1111111111109999</v>
      </c>
      <c r="Q5130" s="4">
        <v>11.666666666667</v>
      </c>
      <c r="R5130" s="13">
        <v>2.2222222222219998</v>
      </c>
    </row>
    <row r="5131" spans="2:18" x14ac:dyDescent="0.2">
      <c r="C5131" s="87"/>
      <c r="D5131" s="89"/>
      <c r="E5131" s="1" t="s">
        <v>21</v>
      </c>
      <c r="F5131" s="2"/>
      <c r="G5131" s="60">
        <v>242</v>
      </c>
      <c r="H5131" s="72" t="str">
        <f t="shared" si="86"/>
        <v xml:space="preserve"> </v>
      </c>
      <c r="I5131" s="11">
        <v>47.107438016529002</v>
      </c>
      <c r="J5131" s="3">
        <v>23.140495867769001</v>
      </c>
      <c r="K5131" s="3">
        <v>32.231404958677999</v>
      </c>
      <c r="L5131" s="3">
        <v>14.462809917355001</v>
      </c>
      <c r="M5131" s="3">
        <v>25.619834710744001</v>
      </c>
      <c r="N5131" s="3">
        <v>23.140495867769001</v>
      </c>
      <c r="O5131" s="3">
        <v>41.322314049587</v>
      </c>
      <c r="P5131" s="3">
        <v>1.6528925619829999</v>
      </c>
      <c r="Q5131" s="3">
        <v>3.305785123967</v>
      </c>
      <c r="R5131" s="8">
        <v>1.6528925619829999</v>
      </c>
    </row>
    <row r="5132" spans="2:18" x14ac:dyDescent="0.2">
      <c r="C5132" s="87"/>
      <c r="D5132" s="89"/>
      <c r="E5132" s="1" t="s">
        <v>22</v>
      </c>
      <c r="F5132" s="2"/>
      <c r="G5132" s="60">
        <v>340</v>
      </c>
      <c r="H5132" s="72" t="str">
        <f t="shared" si="86"/>
        <v xml:space="preserve"> </v>
      </c>
      <c r="I5132" s="11">
        <v>49.705882352941003</v>
      </c>
      <c r="J5132" s="3">
        <v>22.941176470588001</v>
      </c>
      <c r="K5132" s="3">
        <v>35.882352941176002</v>
      </c>
      <c r="L5132" s="3">
        <v>11.764705882353001</v>
      </c>
      <c r="M5132" s="3">
        <v>36.470588235294002</v>
      </c>
      <c r="N5132" s="3">
        <v>26.176470588234999</v>
      </c>
      <c r="O5132" s="3">
        <v>31.176470588234999</v>
      </c>
      <c r="P5132" s="3">
        <v>1.1764705882349999</v>
      </c>
      <c r="Q5132" s="3">
        <v>5.2941176470590001</v>
      </c>
      <c r="R5132" s="8">
        <v>3.2352941176469998</v>
      </c>
    </row>
    <row r="5133" spans="2:18" x14ac:dyDescent="0.2">
      <c r="C5133" s="87"/>
      <c r="D5133" s="89"/>
      <c r="E5133" s="1" t="s">
        <v>23</v>
      </c>
      <c r="F5133" s="2"/>
      <c r="G5133" s="60">
        <v>229</v>
      </c>
      <c r="H5133" s="72" t="str">
        <f t="shared" si="86"/>
        <v xml:space="preserve"> </v>
      </c>
      <c r="I5133" s="11">
        <v>49.344978165938997</v>
      </c>
      <c r="J5133" s="3">
        <v>23.144104803493001</v>
      </c>
      <c r="K5133" s="3">
        <v>44.978165938864997</v>
      </c>
      <c r="L5133" s="3">
        <v>15.28384279476</v>
      </c>
      <c r="M5133" s="3">
        <v>40.174672489083001</v>
      </c>
      <c r="N5133" s="3">
        <v>30.56768558952</v>
      </c>
      <c r="O5133" s="3">
        <v>34.061135371178999</v>
      </c>
      <c r="P5133" s="3">
        <v>0.87336244541499997</v>
      </c>
      <c r="Q5133" s="3">
        <v>4.366812227074</v>
      </c>
      <c r="R5133" s="8">
        <v>2.183406113537</v>
      </c>
    </row>
    <row r="5134" spans="2:18" x14ac:dyDescent="0.2">
      <c r="C5134" s="87"/>
      <c r="D5134" s="89"/>
      <c r="E5134" s="1" t="s">
        <v>24</v>
      </c>
      <c r="F5134" s="2"/>
      <c r="G5134" s="60">
        <v>246</v>
      </c>
      <c r="H5134" s="72" t="str">
        <f t="shared" si="86"/>
        <v xml:space="preserve"> </v>
      </c>
      <c r="I5134" s="11">
        <v>48.780487804878</v>
      </c>
      <c r="J5134" s="3">
        <v>20.731707317072999</v>
      </c>
      <c r="K5134" s="3">
        <v>44.715447154472002</v>
      </c>
      <c r="L5134" s="3">
        <v>9.7560975609760003</v>
      </c>
      <c r="M5134" s="3">
        <v>35.772357723577002</v>
      </c>
      <c r="N5134" s="3">
        <v>31.30081300813</v>
      </c>
      <c r="O5134" s="3">
        <v>23.577235772358001</v>
      </c>
      <c r="P5134" s="3">
        <v>1.219512195122</v>
      </c>
      <c r="Q5134" s="3">
        <v>5.2845528455280002</v>
      </c>
      <c r="R5134" s="8">
        <v>5.2845528455280002</v>
      </c>
    </row>
    <row r="5135" spans="2:18" x14ac:dyDescent="0.2">
      <c r="C5135" s="87"/>
      <c r="D5135" s="89"/>
      <c r="E5135" s="1" t="s">
        <v>25</v>
      </c>
      <c r="F5135" s="2"/>
      <c r="G5135" s="60">
        <v>1057</v>
      </c>
      <c r="H5135" s="72" t="str">
        <f t="shared" si="86"/>
        <v xml:space="preserve"> </v>
      </c>
      <c r="I5135" s="11">
        <v>48.817407757805</v>
      </c>
      <c r="J5135" s="3">
        <v>22.516556291391002</v>
      </c>
      <c r="K5135" s="3">
        <v>39.072847682118997</v>
      </c>
      <c r="L5135" s="3">
        <v>12.677388836328999</v>
      </c>
      <c r="M5135" s="3">
        <v>34.626300851465999</v>
      </c>
      <c r="N5135" s="3">
        <v>27.625354777673</v>
      </c>
      <c r="O5135" s="3">
        <v>32.355723746452</v>
      </c>
      <c r="P5135" s="3">
        <v>1.2298959318830001</v>
      </c>
      <c r="Q5135" s="3">
        <v>4.6357615894039998</v>
      </c>
      <c r="R5135" s="8">
        <v>3.122043519395</v>
      </c>
    </row>
    <row r="5136" spans="2:18" x14ac:dyDescent="0.2">
      <c r="C5136" s="87"/>
      <c r="D5136" s="89"/>
      <c r="E5136" s="1" t="s">
        <v>26</v>
      </c>
      <c r="F5136" s="2"/>
      <c r="G5136" s="60">
        <v>475</v>
      </c>
      <c r="H5136" s="72" t="str">
        <f t="shared" si="86"/>
        <v xml:space="preserve"> </v>
      </c>
      <c r="I5136" s="11">
        <v>49.052631578947</v>
      </c>
      <c r="J5136" s="3">
        <v>21.894736842105001</v>
      </c>
      <c r="K5136" s="3">
        <v>44.842105263157997</v>
      </c>
      <c r="L5136" s="3">
        <v>12.421052631579</v>
      </c>
      <c r="M5136" s="3">
        <v>37.894736842104997</v>
      </c>
      <c r="N5136" s="3">
        <v>30.947368421053</v>
      </c>
      <c r="O5136" s="3">
        <v>28.631578947367998</v>
      </c>
      <c r="P5136" s="3">
        <v>1.052631578947</v>
      </c>
      <c r="Q5136" s="3">
        <v>4.8421052631580004</v>
      </c>
      <c r="R5136" s="8">
        <v>3.7894736842109999</v>
      </c>
    </row>
    <row r="5137" spans="3:18" x14ac:dyDescent="0.2">
      <c r="C5137" s="87"/>
      <c r="D5137" s="88" t="s">
        <v>14</v>
      </c>
      <c r="E5137" s="6" t="s">
        <v>20</v>
      </c>
      <c r="F5137" s="5"/>
      <c r="G5137" s="59">
        <v>102</v>
      </c>
      <c r="H5137" s="71" t="str">
        <f t="shared" si="86"/>
        <v xml:space="preserve"> </v>
      </c>
      <c r="I5137" s="12">
        <v>30.392156862745001</v>
      </c>
      <c r="J5137" s="4">
        <v>23.529411764706001</v>
      </c>
      <c r="K5137" s="4">
        <v>14.705882352941</v>
      </c>
      <c r="L5137" s="4">
        <v>9.8039215686270005</v>
      </c>
      <c r="M5137" s="4">
        <v>16.666666666666998</v>
      </c>
      <c r="N5137" s="4">
        <v>19.607843137254999</v>
      </c>
      <c r="O5137" s="4">
        <v>35.294117647058997</v>
      </c>
      <c r="P5137" s="4">
        <v>1.9607843137250001</v>
      </c>
      <c r="Q5137" s="4">
        <v>15.686274509804001</v>
      </c>
      <c r="R5137" s="13">
        <v>2.9411764705880001</v>
      </c>
    </row>
    <row r="5138" spans="3:18" x14ac:dyDescent="0.2">
      <c r="C5138" s="87"/>
      <c r="D5138" s="89"/>
      <c r="E5138" s="1" t="s">
        <v>21</v>
      </c>
      <c r="F5138" s="2"/>
      <c r="G5138" s="60">
        <v>133</v>
      </c>
      <c r="H5138" s="72" t="str">
        <f t="shared" si="86"/>
        <v xml:space="preserve"> </v>
      </c>
      <c r="I5138" s="11">
        <v>45.864661654134999</v>
      </c>
      <c r="J5138" s="3">
        <v>21.804511278195001</v>
      </c>
      <c r="K5138" s="3">
        <v>31.578947368421002</v>
      </c>
      <c r="L5138" s="3">
        <v>19.548872180450999</v>
      </c>
      <c r="M5138" s="3">
        <v>22.556390977444</v>
      </c>
      <c r="N5138" s="3">
        <v>22.556390977444</v>
      </c>
      <c r="O5138" s="3">
        <v>50.375939849623997</v>
      </c>
      <c r="P5138" s="3">
        <v>1.503759398496</v>
      </c>
      <c r="Q5138" s="3">
        <v>3.0075187969920001</v>
      </c>
      <c r="R5138" s="8">
        <v>0.75187969924800002</v>
      </c>
    </row>
    <row r="5139" spans="3:18" x14ac:dyDescent="0.2">
      <c r="C5139" s="87"/>
      <c r="D5139" s="89"/>
      <c r="E5139" s="1" t="s">
        <v>22</v>
      </c>
      <c r="F5139" s="2"/>
      <c r="G5139" s="60">
        <v>173</v>
      </c>
      <c r="H5139" s="72" t="str">
        <f t="shared" si="86"/>
        <v xml:space="preserve"> </v>
      </c>
      <c r="I5139" s="11">
        <v>41.040462427746</v>
      </c>
      <c r="J5139" s="3">
        <v>24.85549132948</v>
      </c>
      <c r="K5139" s="3">
        <v>31.213872832370001</v>
      </c>
      <c r="L5139" s="3">
        <v>15.028901734104</v>
      </c>
      <c r="M5139" s="3">
        <v>32.369942196532001</v>
      </c>
      <c r="N5139" s="3">
        <v>28.901734104046</v>
      </c>
      <c r="O5139" s="3">
        <v>41.618497109826997</v>
      </c>
      <c r="P5139" s="3">
        <v>2.3121387283239998</v>
      </c>
      <c r="Q5139" s="3">
        <v>7.514450867052</v>
      </c>
      <c r="R5139" s="8">
        <v>2.3121387283239998</v>
      </c>
    </row>
    <row r="5140" spans="3:18" x14ac:dyDescent="0.2">
      <c r="C5140" s="87"/>
      <c r="D5140" s="89"/>
      <c r="E5140" s="1" t="s">
        <v>23</v>
      </c>
      <c r="F5140" s="2"/>
      <c r="G5140" s="60">
        <v>126</v>
      </c>
      <c r="H5140" s="72" t="str">
        <f t="shared" si="86"/>
        <v xml:space="preserve"> </v>
      </c>
      <c r="I5140" s="11">
        <v>47.619047619047997</v>
      </c>
      <c r="J5140" s="3">
        <v>26.190476190476002</v>
      </c>
      <c r="K5140" s="3">
        <v>42.063492063491999</v>
      </c>
      <c r="L5140" s="3">
        <v>15.079365079364999</v>
      </c>
      <c r="M5140" s="3">
        <v>30.952380952380999</v>
      </c>
      <c r="N5140" s="3">
        <v>31.746031746031999</v>
      </c>
      <c r="O5140" s="3">
        <v>39.682539682540003</v>
      </c>
      <c r="P5140" s="3">
        <v>0.793650793651</v>
      </c>
      <c r="Q5140" s="3">
        <v>4.7619047619049999</v>
      </c>
      <c r="R5140" s="8">
        <v>3.1746031746029999</v>
      </c>
    </row>
    <row r="5141" spans="3:18" x14ac:dyDescent="0.2">
      <c r="C5141" s="87"/>
      <c r="D5141" s="89"/>
      <c r="E5141" s="1" t="s">
        <v>24</v>
      </c>
      <c r="F5141" s="2"/>
      <c r="G5141" s="60">
        <v>109</v>
      </c>
      <c r="H5141" s="72" t="str">
        <f t="shared" si="86"/>
        <v xml:space="preserve"> </v>
      </c>
      <c r="I5141" s="11">
        <v>44.036697247706002</v>
      </c>
      <c r="J5141" s="3">
        <v>23.853211009174</v>
      </c>
      <c r="K5141" s="3">
        <v>39.449541284403999</v>
      </c>
      <c r="L5141" s="3">
        <v>11.926605504587</v>
      </c>
      <c r="M5141" s="3">
        <v>33.027522935779999</v>
      </c>
      <c r="N5141" s="3">
        <v>28.440366972477001</v>
      </c>
      <c r="O5141" s="3">
        <v>34.862385321101002</v>
      </c>
      <c r="P5141" s="7">
        <v>0</v>
      </c>
      <c r="Q5141" s="3">
        <v>6.4220183486240003</v>
      </c>
      <c r="R5141" s="8">
        <v>4.5871559633030001</v>
      </c>
    </row>
    <row r="5142" spans="3:18" x14ac:dyDescent="0.2">
      <c r="C5142" s="87"/>
      <c r="D5142" s="89"/>
      <c r="E5142" s="1" t="s">
        <v>25</v>
      </c>
      <c r="F5142" s="2"/>
      <c r="G5142" s="60">
        <v>541</v>
      </c>
      <c r="H5142" s="72" t="str">
        <f t="shared" si="86"/>
        <v xml:space="preserve"> </v>
      </c>
      <c r="I5142" s="11">
        <v>44.362292051756</v>
      </c>
      <c r="J5142" s="3">
        <v>24.214417744917</v>
      </c>
      <c r="K5142" s="3">
        <v>35.489833641404999</v>
      </c>
      <c r="L5142" s="3">
        <v>15.526802218115</v>
      </c>
      <c r="M5142" s="3">
        <v>29.759704251386001</v>
      </c>
      <c r="N5142" s="3">
        <v>27.911275415896</v>
      </c>
      <c r="O5142" s="3">
        <v>41.959334565619002</v>
      </c>
      <c r="P5142" s="3">
        <v>1.2939001848430001</v>
      </c>
      <c r="Q5142" s="3">
        <v>5.5452865064700001</v>
      </c>
      <c r="R5142" s="8">
        <v>2.5878003696860001</v>
      </c>
    </row>
    <row r="5143" spans="3:18" x14ac:dyDescent="0.2">
      <c r="C5143" s="87"/>
      <c r="D5143" s="89"/>
      <c r="E5143" s="1" t="s">
        <v>26</v>
      </c>
      <c r="F5143" s="2"/>
      <c r="G5143" s="60">
        <v>235</v>
      </c>
      <c r="H5143" s="72" t="str">
        <f t="shared" si="86"/>
        <v xml:space="preserve"> </v>
      </c>
      <c r="I5143" s="11">
        <v>45.957446808511001</v>
      </c>
      <c r="J5143" s="3">
        <v>25.106382978723001</v>
      </c>
      <c r="K5143" s="3">
        <v>40.851063829787002</v>
      </c>
      <c r="L5143" s="3">
        <v>13.617021276596001</v>
      </c>
      <c r="M5143" s="3">
        <v>31.914893617021001</v>
      </c>
      <c r="N5143" s="3">
        <v>30.212765957447001</v>
      </c>
      <c r="O5143" s="3">
        <v>37.446808510638</v>
      </c>
      <c r="P5143" s="3">
        <v>0.425531914894</v>
      </c>
      <c r="Q5143" s="3">
        <v>5.5319148936170004</v>
      </c>
      <c r="R5143" s="8">
        <v>3.8297872340430001</v>
      </c>
    </row>
    <row r="5144" spans="3:18" x14ac:dyDescent="0.2">
      <c r="C5144" s="87"/>
      <c r="D5144" s="88" t="s">
        <v>15</v>
      </c>
      <c r="E5144" s="6" t="s">
        <v>20</v>
      </c>
      <c r="F5144" s="5"/>
      <c r="G5144" s="59">
        <v>78</v>
      </c>
      <c r="H5144" s="71" t="str">
        <f t="shared" si="86"/>
        <v xml:space="preserve"> </v>
      </c>
      <c r="I5144" s="12">
        <v>57.692307692307999</v>
      </c>
      <c r="J5144" s="4">
        <v>26.923076923077002</v>
      </c>
      <c r="K5144" s="4">
        <v>29.487179487178999</v>
      </c>
      <c r="L5144" s="4">
        <v>10.25641025641</v>
      </c>
      <c r="M5144" s="4">
        <v>33.333333333333002</v>
      </c>
      <c r="N5144" s="4">
        <v>12.820512820513001</v>
      </c>
      <c r="O5144" s="4">
        <v>16.666666666666998</v>
      </c>
      <c r="P5144" s="20">
        <v>0</v>
      </c>
      <c r="Q5144" s="4">
        <v>6.4102564102560002</v>
      </c>
      <c r="R5144" s="13">
        <v>1.2820512820509999</v>
      </c>
    </row>
    <row r="5145" spans="3:18" x14ac:dyDescent="0.2">
      <c r="C5145" s="87"/>
      <c r="D5145" s="89"/>
      <c r="E5145" s="1" t="s">
        <v>21</v>
      </c>
      <c r="F5145" s="2"/>
      <c r="G5145" s="60">
        <v>109</v>
      </c>
      <c r="H5145" s="72" t="str">
        <f t="shared" si="86"/>
        <v xml:space="preserve"> </v>
      </c>
      <c r="I5145" s="11">
        <v>48.623853211008999</v>
      </c>
      <c r="J5145" s="3">
        <v>24.770642201834999</v>
      </c>
      <c r="K5145" s="3">
        <v>33.027522935779999</v>
      </c>
      <c r="L5145" s="3">
        <v>8.2568807339449997</v>
      </c>
      <c r="M5145" s="3">
        <v>29.357798165138</v>
      </c>
      <c r="N5145" s="3">
        <v>23.853211009174</v>
      </c>
      <c r="O5145" s="3">
        <v>30.275229357798001</v>
      </c>
      <c r="P5145" s="3">
        <v>1.834862385321</v>
      </c>
      <c r="Q5145" s="3">
        <v>3.669724770642</v>
      </c>
      <c r="R5145" s="8">
        <v>2.7522935779819999</v>
      </c>
    </row>
    <row r="5146" spans="3:18" x14ac:dyDescent="0.2">
      <c r="C5146" s="87"/>
      <c r="D5146" s="89"/>
      <c r="E5146" s="1" t="s">
        <v>22</v>
      </c>
      <c r="F5146" s="2"/>
      <c r="G5146" s="60">
        <v>167</v>
      </c>
      <c r="H5146" s="72" t="str">
        <f t="shared" si="86"/>
        <v xml:space="preserve"> </v>
      </c>
      <c r="I5146" s="11">
        <v>58.682634730539</v>
      </c>
      <c r="J5146" s="3">
        <v>20.958083832334999</v>
      </c>
      <c r="K5146" s="3">
        <v>40.718562874250999</v>
      </c>
      <c r="L5146" s="3">
        <v>8.3832335329339998</v>
      </c>
      <c r="M5146" s="3">
        <v>40.718562874250999</v>
      </c>
      <c r="N5146" s="3">
        <v>23.353293413174001</v>
      </c>
      <c r="O5146" s="3">
        <v>20.359281437126</v>
      </c>
      <c r="P5146" s="7">
        <v>0</v>
      </c>
      <c r="Q5146" s="3">
        <v>2.9940119760480002</v>
      </c>
      <c r="R5146" s="8">
        <v>4.1916167664669999</v>
      </c>
    </row>
    <row r="5147" spans="3:18" x14ac:dyDescent="0.2">
      <c r="C5147" s="87"/>
      <c r="D5147" s="89"/>
      <c r="E5147" s="1" t="s">
        <v>23</v>
      </c>
      <c r="F5147" s="2"/>
      <c r="G5147" s="60">
        <v>103</v>
      </c>
      <c r="H5147" s="72" t="str">
        <f t="shared" si="86"/>
        <v xml:space="preserve"> </v>
      </c>
      <c r="I5147" s="11">
        <v>51.456310679612002</v>
      </c>
      <c r="J5147" s="3">
        <v>19.417475728155001</v>
      </c>
      <c r="K5147" s="3">
        <v>48.543689320387998</v>
      </c>
      <c r="L5147" s="3">
        <v>15.533980582524</v>
      </c>
      <c r="M5147" s="3">
        <v>51.456310679612002</v>
      </c>
      <c r="N5147" s="3">
        <v>29.126213592233</v>
      </c>
      <c r="O5147" s="3">
        <v>27.184466019416998</v>
      </c>
      <c r="P5147" s="3">
        <v>0.97087378640800004</v>
      </c>
      <c r="Q5147" s="3">
        <v>3.8834951456310001</v>
      </c>
      <c r="R5147" s="8">
        <v>0.97087378640800004</v>
      </c>
    </row>
    <row r="5148" spans="3:18" x14ac:dyDescent="0.2">
      <c r="C5148" s="87"/>
      <c r="D5148" s="89"/>
      <c r="E5148" s="1" t="s">
        <v>24</v>
      </c>
      <c r="F5148" s="2"/>
      <c r="G5148" s="60">
        <v>137</v>
      </c>
      <c r="H5148" s="72" t="str">
        <f t="shared" si="86"/>
        <v xml:space="preserve"> </v>
      </c>
      <c r="I5148" s="11">
        <v>52.554744525547001</v>
      </c>
      <c r="J5148" s="3">
        <v>18.248175182482001</v>
      </c>
      <c r="K5148" s="3">
        <v>48.905109489051</v>
      </c>
      <c r="L5148" s="3">
        <v>8.0291970802920005</v>
      </c>
      <c r="M5148" s="3">
        <v>37.956204379562003</v>
      </c>
      <c r="N5148" s="3">
        <v>33.576642335766003</v>
      </c>
      <c r="O5148" s="3">
        <v>14.598540145985</v>
      </c>
      <c r="P5148" s="3">
        <v>2.1897810218979998</v>
      </c>
      <c r="Q5148" s="3">
        <v>4.3795620437959997</v>
      </c>
      <c r="R5148" s="8">
        <v>5.8394160583939998</v>
      </c>
    </row>
    <row r="5149" spans="3:18" x14ac:dyDescent="0.2">
      <c r="C5149" s="87"/>
      <c r="D5149" s="89"/>
      <c r="E5149" s="1" t="s">
        <v>25</v>
      </c>
      <c r="F5149" s="2"/>
      <c r="G5149" s="60">
        <v>516</v>
      </c>
      <c r="H5149" s="72" t="str">
        <f t="shared" si="86"/>
        <v xml:space="preserve"> </v>
      </c>
      <c r="I5149" s="11">
        <v>53.488372093023003</v>
      </c>
      <c r="J5149" s="3">
        <v>20.736434108527</v>
      </c>
      <c r="K5149" s="3">
        <v>42.829457364341003</v>
      </c>
      <c r="L5149" s="3">
        <v>9.6899224806199999</v>
      </c>
      <c r="M5149" s="3">
        <v>39.728682170543003</v>
      </c>
      <c r="N5149" s="3">
        <v>27.325581395349001</v>
      </c>
      <c r="O5149" s="3">
        <v>22.286821705426</v>
      </c>
      <c r="P5149" s="3">
        <v>1.1627906976739999</v>
      </c>
      <c r="Q5149" s="3">
        <v>3.6821705426359999</v>
      </c>
      <c r="R5149" s="8">
        <v>3.6821705426359999</v>
      </c>
    </row>
    <row r="5150" spans="3:18" x14ac:dyDescent="0.2">
      <c r="C5150" s="87"/>
      <c r="D5150" s="89"/>
      <c r="E5150" s="1" t="s">
        <v>26</v>
      </c>
      <c r="F5150" s="2"/>
      <c r="G5150" s="60">
        <v>240</v>
      </c>
      <c r="H5150" s="72" t="str">
        <f t="shared" si="86"/>
        <v xml:space="preserve"> </v>
      </c>
      <c r="I5150" s="11">
        <v>52.083333333333002</v>
      </c>
      <c r="J5150" s="3">
        <v>18.75</v>
      </c>
      <c r="K5150" s="3">
        <v>48.75</v>
      </c>
      <c r="L5150" s="3">
        <v>11.25</v>
      </c>
      <c r="M5150" s="3">
        <v>43.75</v>
      </c>
      <c r="N5150" s="3">
        <v>31.666666666666998</v>
      </c>
      <c r="O5150" s="3">
        <v>20</v>
      </c>
      <c r="P5150" s="3">
        <v>1.666666666667</v>
      </c>
      <c r="Q5150" s="3">
        <v>4.166666666667</v>
      </c>
      <c r="R5150" s="8">
        <v>3.75</v>
      </c>
    </row>
    <row r="5151" spans="3:18" x14ac:dyDescent="0.2">
      <c r="C5151" s="88" t="s">
        <v>27</v>
      </c>
      <c r="D5151" s="88" t="s">
        <v>19</v>
      </c>
      <c r="E5151" s="6" t="s">
        <v>28</v>
      </c>
      <c r="F5151" s="5"/>
      <c r="G5151" s="59">
        <v>53</v>
      </c>
      <c r="H5151" s="71" t="str">
        <f t="shared" si="86"/>
        <v xml:space="preserve"> </v>
      </c>
      <c r="I5151" s="12">
        <v>45.283018867925001</v>
      </c>
      <c r="J5151" s="4">
        <v>28.301886792453001</v>
      </c>
      <c r="K5151" s="4">
        <v>26.415094339623</v>
      </c>
      <c r="L5151" s="4">
        <v>15.094339622642</v>
      </c>
      <c r="M5151" s="4">
        <v>26.415094339623</v>
      </c>
      <c r="N5151" s="4">
        <v>26.415094339623</v>
      </c>
      <c r="O5151" s="4">
        <v>26.415094339623</v>
      </c>
      <c r="P5151" s="4">
        <v>5.660377358491</v>
      </c>
      <c r="Q5151" s="4">
        <v>7.547169811321</v>
      </c>
      <c r="R5151" s="13">
        <v>3.7735849056599999</v>
      </c>
    </row>
    <row r="5152" spans="3:18" ht="24" x14ac:dyDescent="0.2">
      <c r="C5152" s="87"/>
      <c r="D5152" s="89"/>
      <c r="E5152" s="1" t="s">
        <v>29</v>
      </c>
      <c r="F5152" s="2"/>
      <c r="G5152" s="60">
        <v>920</v>
      </c>
      <c r="H5152" s="72" t="str">
        <f t="shared" si="86"/>
        <v xml:space="preserve"> </v>
      </c>
      <c r="I5152" s="11">
        <v>48.043478260870003</v>
      </c>
      <c r="J5152" s="3">
        <v>23.478260869564998</v>
      </c>
      <c r="K5152" s="3">
        <v>36.195652173912997</v>
      </c>
      <c r="L5152" s="3">
        <v>13.478260869565</v>
      </c>
      <c r="M5152" s="3">
        <v>32.173913043478002</v>
      </c>
      <c r="N5152" s="3">
        <v>26.521739130435002</v>
      </c>
      <c r="O5152" s="3">
        <v>35.543478260870003</v>
      </c>
      <c r="P5152" s="3">
        <v>0.97826086956500002</v>
      </c>
      <c r="Q5152" s="3">
        <v>5</v>
      </c>
      <c r="R5152" s="8">
        <v>2.5</v>
      </c>
    </row>
    <row r="5153" spans="3:18" ht="24" x14ac:dyDescent="0.2">
      <c r="C5153" s="87"/>
      <c r="D5153" s="89"/>
      <c r="E5153" s="1" t="s">
        <v>30</v>
      </c>
      <c r="F5153" s="2"/>
      <c r="G5153" s="60">
        <v>55</v>
      </c>
      <c r="H5153" s="72" t="str">
        <f t="shared" si="86"/>
        <v xml:space="preserve"> </v>
      </c>
      <c r="I5153" s="11">
        <v>41.818181818181998</v>
      </c>
      <c r="J5153" s="3">
        <v>27.272727272727</v>
      </c>
      <c r="K5153" s="3">
        <v>29.090909090909001</v>
      </c>
      <c r="L5153" s="3">
        <v>3.636363636364</v>
      </c>
      <c r="M5153" s="3">
        <v>27.272727272727</v>
      </c>
      <c r="N5153" s="3">
        <v>5.4545454545450003</v>
      </c>
      <c r="O5153" s="3">
        <v>16.363636363636001</v>
      </c>
      <c r="P5153" s="3">
        <v>1.818181818182</v>
      </c>
      <c r="Q5153" s="3">
        <v>12.727272727273</v>
      </c>
      <c r="R5153" s="8">
        <v>3.636363636364</v>
      </c>
    </row>
    <row r="5154" spans="3:18" ht="24" x14ac:dyDescent="0.2">
      <c r="C5154" s="87"/>
      <c r="D5154" s="89"/>
      <c r="E5154" s="1" t="s">
        <v>31</v>
      </c>
      <c r="F5154" s="2"/>
      <c r="G5154" s="60">
        <v>208</v>
      </c>
      <c r="H5154" s="72" t="str">
        <f t="shared" si="86"/>
        <v xml:space="preserve"> </v>
      </c>
      <c r="I5154" s="11">
        <v>49.519230769231001</v>
      </c>
      <c r="J5154" s="3">
        <v>17.788461538461998</v>
      </c>
      <c r="K5154" s="3">
        <v>41.826923076923002</v>
      </c>
      <c r="L5154" s="3">
        <v>8.6538461538460005</v>
      </c>
      <c r="M5154" s="3">
        <v>40.384615384615003</v>
      </c>
      <c r="N5154" s="3">
        <v>29.326923076922998</v>
      </c>
      <c r="O5154" s="3">
        <v>19.711538461538002</v>
      </c>
      <c r="P5154" s="3">
        <v>0.96153846153800004</v>
      </c>
      <c r="Q5154" s="3">
        <v>6.25</v>
      </c>
      <c r="R5154" s="8">
        <v>4.8076923076920002</v>
      </c>
    </row>
    <row r="5155" spans="3:18" x14ac:dyDescent="0.2">
      <c r="C5155" s="87"/>
      <c r="D5155" s="89"/>
      <c r="E5155" s="1" t="s">
        <v>32</v>
      </c>
      <c r="F5155" s="2"/>
      <c r="G5155" s="60">
        <v>1</v>
      </c>
      <c r="H5155" s="72" t="str">
        <f t="shared" si="86"/>
        <v>*</v>
      </c>
      <c r="I5155" s="21">
        <v>0</v>
      </c>
      <c r="J5155" s="7">
        <v>0</v>
      </c>
      <c r="K5155" s="3">
        <v>100</v>
      </c>
      <c r="L5155" s="7">
        <v>0</v>
      </c>
      <c r="M5155" s="7">
        <v>0</v>
      </c>
      <c r="N5155" s="7">
        <v>0</v>
      </c>
      <c r="O5155" s="7">
        <v>0</v>
      </c>
      <c r="P5155" s="7">
        <v>0</v>
      </c>
      <c r="Q5155" s="7">
        <v>0</v>
      </c>
      <c r="R5155" s="14">
        <v>0</v>
      </c>
    </row>
    <row r="5156" spans="3:18" x14ac:dyDescent="0.2">
      <c r="C5156" s="87"/>
      <c r="D5156" s="88" t="s">
        <v>14</v>
      </c>
      <c r="E5156" s="6" t="s">
        <v>28</v>
      </c>
      <c r="F5156" s="5"/>
      <c r="G5156" s="59">
        <v>32</v>
      </c>
      <c r="H5156" s="71" t="str">
        <f t="shared" si="86"/>
        <v>*</v>
      </c>
      <c r="I5156" s="12">
        <v>40.625</v>
      </c>
      <c r="J5156" s="4">
        <v>31.25</v>
      </c>
      <c r="K5156" s="4">
        <v>25</v>
      </c>
      <c r="L5156" s="4">
        <v>21.875</v>
      </c>
      <c r="M5156" s="4">
        <v>21.875</v>
      </c>
      <c r="N5156" s="4">
        <v>25</v>
      </c>
      <c r="O5156" s="4">
        <v>31.25</v>
      </c>
      <c r="P5156" s="4">
        <v>9.375</v>
      </c>
      <c r="Q5156" s="4">
        <v>9.375</v>
      </c>
      <c r="R5156" s="13">
        <v>6.25</v>
      </c>
    </row>
    <row r="5157" spans="3:18" ht="24" x14ac:dyDescent="0.2">
      <c r="C5157" s="87"/>
      <c r="D5157" s="89"/>
      <c r="E5157" s="1" t="s">
        <v>29</v>
      </c>
      <c r="F5157" s="2"/>
      <c r="G5157" s="60">
        <v>538</v>
      </c>
      <c r="H5157" s="72" t="str">
        <f t="shared" si="86"/>
        <v xml:space="preserve"> </v>
      </c>
      <c r="I5157" s="11">
        <v>42.379182156134</v>
      </c>
      <c r="J5157" s="3">
        <v>23.420074349442</v>
      </c>
      <c r="K5157" s="3">
        <v>31.598513011152001</v>
      </c>
      <c r="L5157" s="3">
        <v>15.055762081784</v>
      </c>
      <c r="M5157" s="3">
        <v>27.323420074348999</v>
      </c>
      <c r="N5157" s="3">
        <v>28.066914498140999</v>
      </c>
      <c r="O5157" s="3">
        <v>43.494423791822001</v>
      </c>
      <c r="P5157" s="3">
        <v>0.92936802973999999</v>
      </c>
      <c r="Q5157" s="3">
        <v>6.6914498141259999</v>
      </c>
      <c r="R5157" s="8">
        <v>2.416356877323</v>
      </c>
    </row>
    <row r="5158" spans="3:18" ht="24" x14ac:dyDescent="0.2">
      <c r="C5158" s="87"/>
      <c r="D5158" s="89"/>
      <c r="E5158" s="1" t="s">
        <v>30</v>
      </c>
      <c r="F5158" s="2"/>
      <c r="G5158" s="60">
        <v>29</v>
      </c>
      <c r="H5158" s="72" t="str">
        <f t="shared" si="86"/>
        <v>*</v>
      </c>
      <c r="I5158" s="11">
        <v>34.482758620689999</v>
      </c>
      <c r="J5158" s="3">
        <v>37.931034482759003</v>
      </c>
      <c r="K5158" s="3">
        <v>31.034482758620999</v>
      </c>
      <c r="L5158" s="3">
        <v>3.4482758620689999</v>
      </c>
      <c r="M5158" s="3">
        <v>24.137931034483</v>
      </c>
      <c r="N5158" s="3">
        <v>6.8965517241379999</v>
      </c>
      <c r="O5158" s="3">
        <v>17.241379310345</v>
      </c>
      <c r="P5158" s="3">
        <v>3.4482758620689999</v>
      </c>
      <c r="Q5158" s="3">
        <v>10.344827586207</v>
      </c>
      <c r="R5158" s="8">
        <v>3.4482758620689999</v>
      </c>
    </row>
    <row r="5159" spans="3:18" ht="24" x14ac:dyDescent="0.2">
      <c r="C5159" s="87"/>
      <c r="D5159" s="89"/>
      <c r="E5159" s="1" t="s">
        <v>31</v>
      </c>
      <c r="F5159" s="2"/>
      <c r="G5159" s="60">
        <v>44</v>
      </c>
      <c r="H5159" s="72" t="str">
        <f t="shared" si="86"/>
        <v>*</v>
      </c>
      <c r="I5159" s="11">
        <v>45.454545454544999</v>
      </c>
      <c r="J5159" s="3">
        <v>18.181818181817999</v>
      </c>
      <c r="K5159" s="3">
        <v>45.454545454544999</v>
      </c>
      <c r="L5159" s="3">
        <v>11.363636363635999</v>
      </c>
      <c r="M5159" s="3">
        <v>38.636363636364003</v>
      </c>
      <c r="N5159" s="3">
        <v>22.727272727273</v>
      </c>
      <c r="O5159" s="3">
        <v>31.818181818182001</v>
      </c>
      <c r="P5159" s="7">
        <v>0</v>
      </c>
      <c r="Q5159" s="3">
        <v>9.0909090909089993</v>
      </c>
      <c r="R5159" s="8">
        <v>2.2727272727269998</v>
      </c>
    </row>
    <row r="5160" spans="3:18" x14ac:dyDescent="0.2">
      <c r="C5160" s="87"/>
      <c r="D5160" s="89"/>
      <c r="E5160" s="1" t="s">
        <v>32</v>
      </c>
      <c r="F5160" s="2"/>
      <c r="G5160" s="60">
        <v>0</v>
      </c>
      <c r="H5160" s="72" t="str">
        <f t="shared" si="86"/>
        <v>*</v>
      </c>
      <c r="I5160" s="21">
        <v>0</v>
      </c>
      <c r="J5160" s="7">
        <v>0</v>
      </c>
      <c r="K5160" s="7">
        <v>0</v>
      </c>
      <c r="L5160" s="7">
        <v>0</v>
      </c>
      <c r="M5160" s="7">
        <v>0</v>
      </c>
      <c r="N5160" s="7">
        <v>0</v>
      </c>
      <c r="O5160" s="7">
        <v>0</v>
      </c>
      <c r="P5160" s="7">
        <v>0</v>
      </c>
      <c r="Q5160" s="7">
        <v>0</v>
      </c>
      <c r="R5160" s="14">
        <v>0</v>
      </c>
    </row>
    <row r="5161" spans="3:18" x14ac:dyDescent="0.2">
      <c r="C5161" s="87"/>
      <c r="D5161" s="88" t="s">
        <v>15</v>
      </c>
      <c r="E5161" s="6" t="s">
        <v>28</v>
      </c>
      <c r="F5161" s="5"/>
      <c r="G5161" s="59">
        <v>21</v>
      </c>
      <c r="H5161" s="71" t="str">
        <f t="shared" si="86"/>
        <v>*</v>
      </c>
      <c r="I5161" s="12">
        <v>52.380952380952003</v>
      </c>
      <c r="J5161" s="4">
        <v>23.809523809523998</v>
      </c>
      <c r="K5161" s="4">
        <v>28.571428571428999</v>
      </c>
      <c r="L5161" s="4">
        <v>4.7619047619049999</v>
      </c>
      <c r="M5161" s="4">
        <v>33.333333333333002</v>
      </c>
      <c r="N5161" s="4">
        <v>28.571428571428999</v>
      </c>
      <c r="O5161" s="4">
        <v>19.047619047619001</v>
      </c>
      <c r="P5161" s="20">
        <v>0</v>
      </c>
      <c r="Q5161" s="4">
        <v>4.7619047619049999</v>
      </c>
      <c r="R5161" s="27">
        <v>0</v>
      </c>
    </row>
    <row r="5162" spans="3:18" ht="24" x14ac:dyDescent="0.2">
      <c r="C5162" s="87"/>
      <c r="D5162" s="89"/>
      <c r="E5162" s="1" t="s">
        <v>29</v>
      </c>
      <c r="F5162" s="2"/>
      <c r="G5162" s="60">
        <v>382</v>
      </c>
      <c r="H5162" s="72" t="str">
        <f t="shared" si="86"/>
        <v xml:space="preserve"> </v>
      </c>
      <c r="I5162" s="11">
        <v>56.020942408377003</v>
      </c>
      <c r="J5162" s="3">
        <v>23.560209424084</v>
      </c>
      <c r="K5162" s="3">
        <v>42.670157068062998</v>
      </c>
      <c r="L5162" s="3">
        <v>11.256544502618</v>
      </c>
      <c r="M5162" s="3">
        <v>39.005235602093997</v>
      </c>
      <c r="N5162" s="3">
        <v>24.345549738220001</v>
      </c>
      <c r="O5162" s="3">
        <v>24.345549738220001</v>
      </c>
      <c r="P5162" s="3">
        <v>1.0471204188479999</v>
      </c>
      <c r="Q5162" s="3">
        <v>2.6178010471199999</v>
      </c>
      <c r="R5162" s="8">
        <v>2.6178010471199999</v>
      </c>
    </row>
    <row r="5163" spans="3:18" ht="24" x14ac:dyDescent="0.2">
      <c r="C5163" s="87"/>
      <c r="D5163" s="89"/>
      <c r="E5163" s="1" t="s">
        <v>30</v>
      </c>
      <c r="F5163" s="2"/>
      <c r="G5163" s="60">
        <v>26</v>
      </c>
      <c r="H5163" s="72" t="str">
        <f t="shared" si="86"/>
        <v>*</v>
      </c>
      <c r="I5163" s="11">
        <v>50</v>
      </c>
      <c r="J5163" s="3">
        <v>15.384615384615</v>
      </c>
      <c r="K5163" s="3">
        <v>26.923076923077002</v>
      </c>
      <c r="L5163" s="3">
        <v>3.8461538461539999</v>
      </c>
      <c r="M5163" s="3">
        <v>30.769230769231001</v>
      </c>
      <c r="N5163" s="3">
        <v>3.8461538461539999</v>
      </c>
      <c r="O5163" s="3">
        <v>15.384615384615</v>
      </c>
      <c r="P5163" s="7">
        <v>0</v>
      </c>
      <c r="Q5163" s="3">
        <v>15.384615384615</v>
      </c>
      <c r="R5163" s="8">
        <v>3.8461538461539999</v>
      </c>
    </row>
    <row r="5164" spans="3:18" ht="24" x14ac:dyDescent="0.2">
      <c r="C5164" s="87"/>
      <c r="D5164" s="89"/>
      <c r="E5164" s="1" t="s">
        <v>31</v>
      </c>
      <c r="F5164" s="2"/>
      <c r="G5164" s="60">
        <v>164</v>
      </c>
      <c r="H5164" s="72" t="str">
        <f t="shared" si="86"/>
        <v xml:space="preserve"> </v>
      </c>
      <c r="I5164" s="11">
        <v>50.609756097560997</v>
      </c>
      <c r="J5164" s="3">
        <v>17.682926829267998</v>
      </c>
      <c r="K5164" s="3">
        <v>40.853658536585002</v>
      </c>
      <c r="L5164" s="3">
        <v>7.9268292682929999</v>
      </c>
      <c r="M5164" s="3">
        <v>40.853658536585002</v>
      </c>
      <c r="N5164" s="3">
        <v>31.097560975610001</v>
      </c>
      <c r="O5164" s="3">
        <v>16.463414634146002</v>
      </c>
      <c r="P5164" s="3">
        <v>1.219512195122</v>
      </c>
      <c r="Q5164" s="3">
        <v>5.4878048780490003</v>
      </c>
      <c r="R5164" s="8">
        <v>5.4878048780490003</v>
      </c>
    </row>
    <row r="5165" spans="3:18" x14ac:dyDescent="0.2">
      <c r="C5165" s="87"/>
      <c r="D5165" s="89"/>
      <c r="E5165" s="1" t="s">
        <v>32</v>
      </c>
      <c r="F5165" s="2"/>
      <c r="G5165" s="60">
        <v>1</v>
      </c>
      <c r="H5165" s="72" t="str">
        <f t="shared" si="86"/>
        <v>*</v>
      </c>
      <c r="I5165" s="21">
        <v>0</v>
      </c>
      <c r="J5165" s="7">
        <v>0</v>
      </c>
      <c r="K5165" s="3">
        <v>100</v>
      </c>
      <c r="L5165" s="7">
        <v>0</v>
      </c>
      <c r="M5165" s="7">
        <v>0</v>
      </c>
      <c r="N5165" s="7">
        <v>0</v>
      </c>
      <c r="O5165" s="7">
        <v>0</v>
      </c>
      <c r="P5165" s="7">
        <v>0</v>
      </c>
      <c r="Q5165" s="7">
        <v>0</v>
      </c>
      <c r="R5165" s="14">
        <v>0</v>
      </c>
    </row>
    <row r="5166" spans="3:18" x14ac:dyDescent="0.2">
      <c r="C5166" s="88" t="s">
        <v>33</v>
      </c>
      <c r="D5166" s="83" t="s">
        <v>17</v>
      </c>
      <c r="E5166" s="6" t="s">
        <v>34</v>
      </c>
      <c r="F5166" s="5"/>
      <c r="G5166" s="59">
        <v>149</v>
      </c>
      <c r="H5166" s="71" t="str">
        <f t="shared" si="86"/>
        <v xml:space="preserve"> </v>
      </c>
      <c r="I5166" s="12">
        <v>40.268456375839001</v>
      </c>
      <c r="J5166" s="4">
        <v>23.489932885906001</v>
      </c>
      <c r="K5166" s="4">
        <v>36.241610738254998</v>
      </c>
      <c r="L5166" s="4">
        <v>14.765100671141001</v>
      </c>
      <c r="M5166" s="4">
        <v>36.241610738254998</v>
      </c>
      <c r="N5166" s="4">
        <v>32.214765100671002</v>
      </c>
      <c r="O5166" s="4">
        <v>32.214765100671002</v>
      </c>
      <c r="P5166" s="4">
        <v>0.67114093959700005</v>
      </c>
      <c r="Q5166" s="4">
        <v>4.6979865771810001</v>
      </c>
      <c r="R5166" s="13">
        <v>4.0268456375839996</v>
      </c>
    </row>
    <row r="5167" spans="3:18" x14ac:dyDescent="0.2">
      <c r="C5167" s="87"/>
      <c r="D5167" s="84"/>
      <c r="E5167" s="1" t="s">
        <v>35</v>
      </c>
      <c r="F5167" s="2"/>
      <c r="G5167" s="60">
        <v>638</v>
      </c>
      <c r="H5167" s="72" t="str">
        <f t="shared" si="86"/>
        <v xml:space="preserve"> </v>
      </c>
      <c r="I5167" s="11">
        <v>47.648902821317002</v>
      </c>
      <c r="J5167" s="3">
        <v>22.570532915360999</v>
      </c>
      <c r="K5167" s="3">
        <v>39.655172413792997</v>
      </c>
      <c r="L5167" s="3">
        <v>11.912225705329</v>
      </c>
      <c r="M5167" s="3">
        <v>32.445141065831002</v>
      </c>
      <c r="N5167" s="3">
        <v>24.294670846395</v>
      </c>
      <c r="O5167" s="3">
        <v>30.564263322883999</v>
      </c>
      <c r="P5167" s="3">
        <v>1.4106583072100001</v>
      </c>
      <c r="Q5167" s="3">
        <v>5.7993730407520001</v>
      </c>
      <c r="R5167" s="8">
        <v>2.6645768025079999</v>
      </c>
    </row>
    <row r="5168" spans="3:18" ht="24" x14ac:dyDescent="0.2">
      <c r="C5168" s="87"/>
      <c r="D5168" s="84"/>
      <c r="E5168" s="1" t="s">
        <v>36</v>
      </c>
      <c r="F5168" s="2"/>
      <c r="G5168" s="60">
        <v>333</v>
      </c>
      <c r="H5168" s="72" t="str">
        <f t="shared" si="86"/>
        <v xml:space="preserve"> </v>
      </c>
      <c r="I5168" s="11">
        <v>51.651651651652003</v>
      </c>
      <c r="J5168" s="3">
        <v>22.522522522523001</v>
      </c>
      <c r="K5168" s="3">
        <v>34.534534534534998</v>
      </c>
      <c r="L5168" s="3">
        <v>12.312312312312001</v>
      </c>
      <c r="M5168" s="3">
        <v>33.333333333333002</v>
      </c>
      <c r="N5168" s="3">
        <v>26.726726726727001</v>
      </c>
      <c r="O5168" s="3">
        <v>35.435435435434997</v>
      </c>
      <c r="P5168" s="3">
        <v>0.30030030029999999</v>
      </c>
      <c r="Q5168" s="3">
        <v>3.6036036036039998</v>
      </c>
      <c r="R5168" s="8">
        <v>3.0030030030030002</v>
      </c>
    </row>
    <row r="5169" spans="3:18" x14ac:dyDescent="0.2">
      <c r="C5169" s="87"/>
      <c r="D5169" s="84"/>
      <c r="E5169" s="1" t="s">
        <v>37</v>
      </c>
      <c r="F5169" s="2"/>
      <c r="G5169" s="60">
        <v>109</v>
      </c>
      <c r="H5169" s="72" t="str">
        <f t="shared" si="86"/>
        <v xml:space="preserve"> </v>
      </c>
      <c r="I5169" s="11">
        <v>49.541284403669998</v>
      </c>
      <c r="J5169" s="3">
        <v>25.688073394494999</v>
      </c>
      <c r="K5169" s="3">
        <v>26.605504587155998</v>
      </c>
      <c r="L5169" s="3">
        <v>11.926605504587</v>
      </c>
      <c r="M5169" s="3">
        <v>32.110091743119</v>
      </c>
      <c r="N5169" s="3">
        <v>25.688073394494999</v>
      </c>
      <c r="O5169" s="3">
        <v>24.770642201834999</v>
      </c>
      <c r="P5169" s="3">
        <v>3.669724770642</v>
      </c>
      <c r="Q5169" s="3">
        <v>11.009174311927</v>
      </c>
      <c r="R5169" s="8">
        <v>3.669724770642</v>
      </c>
    </row>
    <row r="5170" spans="3:18" x14ac:dyDescent="0.2">
      <c r="C5170" s="87"/>
      <c r="D5170" s="84"/>
      <c r="E5170" s="1" t="s">
        <v>32</v>
      </c>
      <c r="F5170" s="2"/>
      <c r="G5170" s="60">
        <v>8</v>
      </c>
      <c r="H5170" s="72" t="str">
        <f t="shared" si="86"/>
        <v>*</v>
      </c>
      <c r="I5170" s="11">
        <v>25</v>
      </c>
      <c r="J5170" s="3">
        <v>12.5</v>
      </c>
      <c r="K5170" s="7">
        <v>0</v>
      </c>
      <c r="L5170" s="7">
        <v>0</v>
      </c>
      <c r="M5170" s="3">
        <v>25</v>
      </c>
      <c r="N5170" s="3">
        <v>25</v>
      </c>
      <c r="O5170" s="3">
        <v>37.5</v>
      </c>
      <c r="P5170" s="7">
        <v>0</v>
      </c>
      <c r="Q5170" s="3">
        <v>25</v>
      </c>
      <c r="R5170" s="14">
        <v>0</v>
      </c>
    </row>
    <row r="5171" spans="3:18" x14ac:dyDescent="0.2">
      <c r="C5171" s="88" t="s">
        <v>38</v>
      </c>
      <c r="D5171" s="83" t="s">
        <v>17</v>
      </c>
      <c r="E5171" s="6" t="s">
        <v>39</v>
      </c>
      <c r="F5171" s="5"/>
      <c r="G5171" s="59">
        <v>163</v>
      </c>
      <c r="H5171" s="71" t="str">
        <f t="shared" si="86"/>
        <v xml:space="preserve"> </v>
      </c>
      <c r="I5171" s="12">
        <v>49.693251533742</v>
      </c>
      <c r="J5171" s="4">
        <v>22.085889570551998</v>
      </c>
      <c r="K5171" s="4">
        <v>35.582822085890001</v>
      </c>
      <c r="L5171" s="4">
        <v>7.9754601226990003</v>
      </c>
      <c r="M5171" s="4">
        <v>31.288343558282001</v>
      </c>
      <c r="N5171" s="4">
        <v>23.312883435583</v>
      </c>
      <c r="O5171" s="4">
        <v>21.472392638037</v>
      </c>
      <c r="P5171" s="4">
        <v>3.0674846625769998</v>
      </c>
      <c r="Q5171" s="4">
        <v>9.2024539877299993</v>
      </c>
      <c r="R5171" s="13">
        <v>4.2944785276069997</v>
      </c>
    </row>
    <row r="5172" spans="3:18" x14ac:dyDescent="0.2">
      <c r="C5172" s="87"/>
      <c r="D5172" s="84"/>
      <c r="E5172" s="1" t="s">
        <v>40</v>
      </c>
      <c r="F5172" s="2"/>
      <c r="G5172" s="60">
        <v>870</v>
      </c>
      <c r="H5172" s="72" t="str">
        <f t="shared" si="86"/>
        <v xml:space="preserve"> </v>
      </c>
      <c r="I5172" s="11">
        <v>47.701149425286999</v>
      </c>
      <c r="J5172" s="3">
        <v>22.988505747125998</v>
      </c>
      <c r="K5172" s="3">
        <v>36.321839080460002</v>
      </c>
      <c r="L5172" s="3">
        <v>13.218390804598</v>
      </c>
      <c r="M5172" s="3">
        <v>31.954022988506001</v>
      </c>
      <c r="N5172" s="3">
        <v>26.436781609194998</v>
      </c>
      <c r="O5172" s="3">
        <v>35.287356321838999</v>
      </c>
      <c r="P5172" s="3">
        <v>0.91954022988499995</v>
      </c>
      <c r="Q5172" s="3">
        <v>5.1724137931029999</v>
      </c>
      <c r="R5172" s="8">
        <v>2.528735632184</v>
      </c>
    </row>
    <row r="5173" spans="3:18" x14ac:dyDescent="0.2">
      <c r="C5173" s="87"/>
      <c r="D5173" s="84"/>
      <c r="E5173" s="1" t="s">
        <v>41</v>
      </c>
      <c r="F5173" s="2"/>
      <c r="G5173" s="60">
        <v>85</v>
      </c>
      <c r="H5173" s="72" t="str">
        <f t="shared" si="86"/>
        <v xml:space="preserve"> </v>
      </c>
      <c r="I5173" s="11">
        <v>48.235294117647001</v>
      </c>
      <c r="J5173" s="3">
        <v>23.529411764706001</v>
      </c>
      <c r="K5173" s="3">
        <v>27.058823529411999</v>
      </c>
      <c r="L5173" s="3">
        <v>20</v>
      </c>
      <c r="M5173" s="3">
        <v>25.882352941175998</v>
      </c>
      <c r="N5173" s="3">
        <v>25.882352941175998</v>
      </c>
      <c r="O5173" s="3">
        <v>47.058823529412003</v>
      </c>
      <c r="P5173" s="7">
        <v>0</v>
      </c>
      <c r="Q5173" s="3">
        <v>8.2352941176469994</v>
      </c>
      <c r="R5173" s="8">
        <v>1.1764705882349999</v>
      </c>
    </row>
    <row r="5174" spans="3:18" x14ac:dyDescent="0.2">
      <c r="C5174" s="87"/>
      <c r="D5174" s="84"/>
      <c r="E5174" s="1" t="s">
        <v>42</v>
      </c>
      <c r="F5174" s="2"/>
      <c r="G5174" s="60">
        <v>435</v>
      </c>
      <c r="H5174" s="72" t="str">
        <f t="shared" si="86"/>
        <v xml:space="preserve"> </v>
      </c>
      <c r="I5174" s="11">
        <v>48.965517241378997</v>
      </c>
      <c r="J5174" s="3">
        <v>23.218390804597998</v>
      </c>
      <c r="K5174" s="3">
        <v>34.252873563218003</v>
      </c>
      <c r="L5174" s="3">
        <v>14.022988505747</v>
      </c>
      <c r="M5174" s="3">
        <v>34.942528735632003</v>
      </c>
      <c r="N5174" s="3">
        <v>28.965517241379001</v>
      </c>
      <c r="O5174" s="3">
        <v>34.022988505747001</v>
      </c>
      <c r="P5174" s="3">
        <v>0.45977011494300002</v>
      </c>
      <c r="Q5174" s="3">
        <v>4.1379310344829996</v>
      </c>
      <c r="R5174" s="8">
        <v>2.7586206896549998</v>
      </c>
    </row>
    <row r="5175" spans="3:18" x14ac:dyDescent="0.2">
      <c r="C5175" s="87"/>
      <c r="D5175" s="84"/>
      <c r="E5175" s="1" t="s">
        <v>43</v>
      </c>
      <c r="F5175" s="2"/>
      <c r="G5175" s="60">
        <v>106</v>
      </c>
      <c r="H5175" s="72" t="str">
        <f t="shared" si="86"/>
        <v xml:space="preserve"> </v>
      </c>
      <c r="I5175" s="11">
        <v>48.113207547169999</v>
      </c>
      <c r="J5175" s="3">
        <v>23.584905660377</v>
      </c>
      <c r="K5175" s="3">
        <v>37.735849056604003</v>
      </c>
      <c r="L5175" s="3">
        <v>15.094339622642</v>
      </c>
      <c r="M5175" s="3">
        <v>36.792452830188999</v>
      </c>
      <c r="N5175" s="3">
        <v>32.075471698112999</v>
      </c>
      <c r="O5175" s="3">
        <v>34.905660377357997</v>
      </c>
      <c r="P5175" s="7">
        <v>0</v>
      </c>
      <c r="Q5175" s="3">
        <v>3.7735849056599999</v>
      </c>
      <c r="R5175" s="8">
        <v>6.6037735849060004</v>
      </c>
    </row>
    <row r="5176" spans="3:18" x14ac:dyDescent="0.2">
      <c r="C5176" s="87"/>
      <c r="D5176" s="84"/>
      <c r="E5176" s="1" t="s">
        <v>44</v>
      </c>
      <c r="F5176" s="2"/>
      <c r="G5176" s="60">
        <v>129</v>
      </c>
      <c r="H5176" s="72" t="str">
        <f t="shared" si="86"/>
        <v xml:space="preserve"> </v>
      </c>
      <c r="I5176" s="11">
        <v>48.062015503875998</v>
      </c>
      <c r="J5176" s="3">
        <v>18.604651162791001</v>
      </c>
      <c r="K5176" s="3">
        <v>34.108527131782999</v>
      </c>
      <c r="L5176" s="3">
        <v>13.178294573643001</v>
      </c>
      <c r="M5176" s="3">
        <v>39.534883720929997</v>
      </c>
      <c r="N5176" s="3">
        <v>27.906976744186</v>
      </c>
      <c r="O5176" s="3">
        <v>31.782945736434002</v>
      </c>
      <c r="P5176" s="7">
        <v>0</v>
      </c>
      <c r="Q5176" s="3">
        <v>6.2015503875969999</v>
      </c>
      <c r="R5176" s="8">
        <v>4.6511627906979998</v>
      </c>
    </row>
    <row r="5177" spans="3:18" x14ac:dyDescent="0.2">
      <c r="C5177" s="87"/>
      <c r="D5177" s="84"/>
      <c r="E5177" s="1" t="s">
        <v>45</v>
      </c>
      <c r="F5177" s="2"/>
      <c r="G5177" s="60">
        <v>25</v>
      </c>
      <c r="H5177" s="72" t="str">
        <f t="shared" si="86"/>
        <v>*</v>
      </c>
      <c r="I5177" s="11">
        <v>32</v>
      </c>
      <c r="J5177" s="3">
        <v>20</v>
      </c>
      <c r="K5177" s="3">
        <v>28</v>
      </c>
      <c r="L5177" s="3">
        <v>12</v>
      </c>
      <c r="M5177" s="3">
        <v>24</v>
      </c>
      <c r="N5177" s="3">
        <v>32</v>
      </c>
      <c r="O5177" s="3">
        <v>28</v>
      </c>
      <c r="P5177" s="7">
        <v>0</v>
      </c>
      <c r="Q5177" s="3">
        <v>16</v>
      </c>
      <c r="R5177" s="8">
        <v>4</v>
      </c>
    </row>
    <row r="5178" spans="3:18" x14ac:dyDescent="0.2">
      <c r="C5178" s="87"/>
      <c r="D5178" s="84"/>
      <c r="E5178" s="1" t="s">
        <v>46</v>
      </c>
      <c r="F5178" s="2"/>
      <c r="G5178" s="60">
        <v>9</v>
      </c>
      <c r="H5178" s="72" t="str">
        <f t="shared" si="86"/>
        <v>*</v>
      </c>
      <c r="I5178" s="11">
        <v>33.333333333333002</v>
      </c>
      <c r="J5178" s="3">
        <v>22.222222222222001</v>
      </c>
      <c r="K5178" s="3">
        <v>22.222222222222001</v>
      </c>
      <c r="L5178" s="3">
        <v>11.111111111111001</v>
      </c>
      <c r="M5178" s="3">
        <v>33.333333333333002</v>
      </c>
      <c r="N5178" s="3">
        <v>33.333333333333002</v>
      </c>
      <c r="O5178" s="7">
        <v>0</v>
      </c>
      <c r="P5178" s="7">
        <v>0</v>
      </c>
      <c r="Q5178" s="7">
        <v>0</v>
      </c>
      <c r="R5178" s="8">
        <v>11.111111111111001</v>
      </c>
    </row>
    <row r="5179" spans="3:18" x14ac:dyDescent="0.2">
      <c r="C5179" s="87"/>
      <c r="D5179" s="84"/>
      <c r="E5179" s="1" t="s">
        <v>32</v>
      </c>
      <c r="F5179" s="2"/>
      <c r="G5179" s="60">
        <v>23</v>
      </c>
      <c r="H5179" s="72" t="str">
        <f t="shared" si="86"/>
        <v>*</v>
      </c>
      <c r="I5179" s="11">
        <v>47.826086956521998</v>
      </c>
      <c r="J5179" s="3">
        <v>21.739130434783</v>
      </c>
      <c r="K5179" s="3">
        <v>60.869565217390999</v>
      </c>
      <c r="L5179" s="3">
        <v>26.086956521739001</v>
      </c>
      <c r="M5179" s="3">
        <v>47.826086956521998</v>
      </c>
      <c r="N5179" s="3">
        <v>13.04347826087</v>
      </c>
      <c r="O5179" s="3">
        <v>21.739130434783</v>
      </c>
      <c r="P5179" s="3">
        <v>4.3478260869570002</v>
      </c>
      <c r="Q5179" s="3">
        <v>4.3478260869570002</v>
      </c>
      <c r="R5179" s="8">
        <v>4.3478260869570002</v>
      </c>
    </row>
    <row r="5180" spans="3:18" ht="24" x14ac:dyDescent="0.2">
      <c r="C5180" s="88" t="s">
        <v>47</v>
      </c>
      <c r="D5180" s="83" t="s">
        <v>17</v>
      </c>
      <c r="E5180" s="6" t="s">
        <v>48</v>
      </c>
      <c r="F5180" s="5"/>
      <c r="G5180" s="59">
        <v>71</v>
      </c>
      <c r="H5180" s="71" t="str">
        <f t="shared" si="86"/>
        <v xml:space="preserve"> </v>
      </c>
      <c r="I5180" s="12">
        <v>46.478873239437</v>
      </c>
      <c r="J5180" s="4">
        <v>28.169014084507001</v>
      </c>
      <c r="K5180" s="4">
        <v>25.352112676055999</v>
      </c>
      <c r="L5180" s="4">
        <v>19.718309859154999</v>
      </c>
      <c r="M5180" s="4">
        <v>30.985915492958</v>
      </c>
      <c r="N5180" s="4">
        <v>35.211267605633999</v>
      </c>
      <c r="O5180" s="4">
        <v>39.436619718309998</v>
      </c>
      <c r="P5180" s="20">
        <v>0</v>
      </c>
      <c r="Q5180" s="4">
        <v>5.6338028169010004</v>
      </c>
      <c r="R5180" s="13">
        <v>2.8169014084509998</v>
      </c>
    </row>
    <row r="5181" spans="3:18" ht="24" x14ac:dyDescent="0.2">
      <c r="C5181" s="87"/>
      <c r="D5181" s="84"/>
      <c r="E5181" s="1" t="s">
        <v>49</v>
      </c>
      <c r="F5181" s="2"/>
      <c r="G5181" s="60">
        <v>81</v>
      </c>
      <c r="H5181" s="72" t="str">
        <f t="shared" si="86"/>
        <v xml:space="preserve"> </v>
      </c>
      <c r="I5181" s="11">
        <v>40.740740740741003</v>
      </c>
      <c r="J5181" s="3">
        <v>23.456790123457001</v>
      </c>
      <c r="K5181" s="3">
        <v>35.802469135801999</v>
      </c>
      <c r="L5181" s="3">
        <v>13.58024691358</v>
      </c>
      <c r="M5181" s="3">
        <v>19.753086419753</v>
      </c>
      <c r="N5181" s="3">
        <v>25.925925925925998</v>
      </c>
      <c r="O5181" s="3">
        <v>37.037037037037003</v>
      </c>
      <c r="P5181" s="3">
        <v>1.2345679012349999</v>
      </c>
      <c r="Q5181" s="3">
        <v>6.1728395061730001</v>
      </c>
      <c r="R5181" s="8">
        <v>4.9382716049380004</v>
      </c>
    </row>
    <row r="5182" spans="3:18" x14ac:dyDescent="0.2">
      <c r="C5182" s="87"/>
      <c r="D5182" s="84"/>
      <c r="E5182" s="1" t="s">
        <v>50</v>
      </c>
      <c r="F5182" s="2"/>
      <c r="G5182" s="60">
        <v>85</v>
      </c>
      <c r="H5182" s="72" t="str">
        <f t="shared" si="86"/>
        <v xml:space="preserve"> </v>
      </c>
      <c r="I5182" s="11">
        <v>41.176470588234999</v>
      </c>
      <c r="J5182" s="3">
        <v>20</v>
      </c>
      <c r="K5182" s="3">
        <v>25.882352941175998</v>
      </c>
      <c r="L5182" s="3">
        <v>16.470588235293999</v>
      </c>
      <c r="M5182" s="3">
        <v>21.176470588234999</v>
      </c>
      <c r="N5182" s="3">
        <v>18.823529411765001</v>
      </c>
      <c r="O5182" s="3">
        <v>43.529411764705998</v>
      </c>
      <c r="P5182" s="3">
        <v>3.5294117647059999</v>
      </c>
      <c r="Q5182" s="3">
        <v>7.0588235294119999</v>
      </c>
      <c r="R5182" s="8">
        <v>2.352941176471</v>
      </c>
    </row>
    <row r="5183" spans="3:18" x14ac:dyDescent="0.2">
      <c r="C5183" s="87"/>
      <c r="D5183" s="84"/>
      <c r="E5183" s="1" t="s">
        <v>51</v>
      </c>
      <c r="F5183" s="2"/>
      <c r="G5183" s="60">
        <v>84</v>
      </c>
      <c r="H5183" s="72" t="str">
        <f t="shared" si="86"/>
        <v xml:space="preserve"> </v>
      </c>
      <c r="I5183" s="11">
        <v>42.857142857143003</v>
      </c>
      <c r="J5183" s="3">
        <v>27.380952380951999</v>
      </c>
      <c r="K5183" s="3">
        <v>26.190476190476002</v>
      </c>
      <c r="L5183" s="3">
        <v>14.285714285714</v>
      </c>
      <c r="M5183" s="3">
        <v>25</v>
      </c>
      <c r="N5183" s="3">
        <v>21.428571428571001</v>
      </c>
      <c r="O5183" s="3">
        <v>35.714285714286</v>
      </c>
      <c r="P5183" s="7">
        <v>0</v>
      </c>
      <c r="Q5183" s="3">
        <v>9.5238095238099998</v>
      </c>
      <c r="R5183" s="8">
        <v>2.3809523809519999</v>
      </c>
    </row>
    <row r="5184" spans="3:18" ht="24" x14ac:dyDescent="0.2">
      <c r="C5184" s="87"/>
      <c r="D5184" s="84"/>
      <c r="E5184" s="1" t="s">
        <v>52</v>
      </c>
      <c r="F5184" s="2"/>
      <c r="G5184" s="60">
        <v>182</v>
      </c>
      <c r="H5184" s="72" t="str">
        <f t="shared" si="86"/>
        <v xml:space="preserve"> </v>
      </c>
      <c r="I5184" s="11">
        <v>45.604395604395997</v>
      </c>
      <c r="J5184" s="3">
        <v>28.021978021978001</v>
      </c>
      <c r="K5184" s="3">
        <v>29.120879120879</v>
      </c>
      <c r="L5184" s="3">
        <v>12.637362637362999</v>
      </c>
      <c r="M5184" s="3">
        <v>30.219780219779999</v>
      </c>
      <c r="N5184" s="3">
        <v>25.274725274725</v>
      </c>
      <c r="O5184" s="3">
        <v>39.010989010989</v>
      </c>
      <c r="P5184" s="3">
        <v>1.098901098901</v>
      </c>
      <c r="Q5184" s="3">
        <v>6.0439560439560003</v>
      </c>
      <c r="R5184" s="8">
        <v>2.7472527472529999</v>
      </c>
    </row>
    <row r="5185" spans="3:18" ht="24" x14ac:dyDescent="0.2">
      <c r="C5185" s="87"/>
      <c r="D5185" s="84"/>
      <c r="E5185" s="1" t="s">
        <v>53</v>
      </c>
      <c r="F5185" s="2"/>
      <c r="G5185" s="60">
        <v>503</v>
      </c>
      <c r="H5185" s="72" t="str">
        <f t="shared" si="86"/>
        <v xml:space="preserve"> </v>
      </c>
      <c r="I5185" s="11">
        <v>43.737574552684002</v>
      </c>
      <c r="J5185" s="3">
        <v>25.844930417495</v>
      </c>
      <c r="K5185" s="3">
        <v>28.628230616302002</v>
      </c>
      <c r="L5185" s="3">
        <v>14.711729622266001</v>
      </c>
      <c r="M5185" s="3">
        <v>26.24254473161</v>
      </c>
      <c r="N5185" s="3">
        <v>25.049701789263999</v>
      </c>
      <c r="O5185" s="3">
        <v>38.966202783299998</v>
      </c>
      <c r="P5185" s="3">
        <v>1.1928429423460001</v>
      </c>
      <c r="Q5185" s="3">
        <v>6.7594433399599998</v>
      </c>
      <c r="R5185" s="8">
        <v>2.9821073558650002</v>
      </c>
    </row>
    <row r="5186" spans="3:18" ht="24" x14ac:dyDescent="0.2">
      <c r="C5186" s="87"/>
      <c r="D5186" s="84"/>
      <c r="E5186" s="1" t="s">
        <v>54</v>
      </c>
      <c r="F5186" s="2"/>
      <c r="G5186" s="60">
        <v>712</v>
      </c>
      <c r="H5186" s="72" t="str">
        <f t="shared" si="86"/>
        <v xml:space="preserve"> </v>
      </c>
      <c r="I5186" s="11">
        <v>50.561797752808999</v>
      </c>
      <c r="J5186" s="3">
        <v>20.926966292134999</v>
      </c>
      <c r="K5186" s="3">
        <v>41.573033707865001</v>
      </c>
      <c r="L5186" s="3">
        <v>10.674157303371</v>
      </c>
      <c r="M5186" s="3">
        <v>37.780898876404002</v>
      </c>
      <c r="N5186" s="3">
        <v>26.544943820225001</v>
      </c>
      <c r="O5186" s="3">
        <v>26.966292134831001</v>
      </c>
      <c r="P5186" s="3">
        <v>1.2640449438200001</v>
      </c>
      <c r="Q5186" s="3">
        <v>4.9157303370790002</v>
      </c>
      <c r="R5186" s="8">
        <v>3.0898876404490001</v>
      </c>
    </row>
    <row r="5187" spans="3:18" x14ac:dyDescent="0.2">
      <c r="C5187" s="87"/>
      <c r="D5187" s="84"/>
      <c r="E5187" s="1" t="s">
        <v>32</v>
      </c>
      <c r="F5187" s="2"/>
      <c r="G5187" s="60">
        <v>22</v>
      </c>
      <c r="H5187" s="72" t="str">
        <f t="shared" si="86"/>
        <v>*</v>
      </c>
      <c r="I5187" s="11">
        <v>54.545454545455001</v>
      </c>
      <c r="J5187" s="3">
        <v>18.181818181817999</v>
      </c>
      <c r="K5187" s="3">
        <v>50</v>
      </c>
      <c r="L5187" s="3">
        <v>9.0909090909089993</v>
      </c>
      <c r="M5187" s="3">
        <v>36.363636363635997</v>
      </c>
      <c r="N5187" s="3">
        <v>31.818181818182001</v>
      </c>
      <c r="O5187" s="3">
        <v>13.636363636364001</v>
      </c>
      <c r="P5187" s="7">
        <v>0</v>
      </c>
      <c r="Q5187" s="3">
        <v>4.5454545454549997</v>
      </c>
      <c r="R5187" s="14">
        <v>0</v>
      </c>
    </row>
    <row r="5188" spans="3:18" ht="24" x14ac:dyDescent="0.2">
      <c r="C5188" s="88" t="s">
        <v>55</v>
      </c>
      <c r="D5188" s="83" t="s">
        <v>17</v>
      </c>
      <c r="E5188" s="6" t="s">
        <v>48</v>
      </c>
      <c r="F5188" s="5"/>
      <c r="G5188" s="59">
        <v>58</v>
      </c>
      <c r="H5188" s="71" t="str">
        <f t="shared" si="86"/>
        <v xml:space="preserve"> </v>
      </c>
      <c r="I5188" s="12">
        <v>46.551724137930997</v>
      </c>
      <c r="J5188" s="4">
        <v>27.586206896552</v>
      </c>
      <c r="K5188" s="4">
        <v>37.931034482759003</v>
      </c>
      <c r="L5188" s="4">
        <v>15.517241379310001</v>
      </c>
      <c r="M5188" s="4">
        <v>41.379310344827999</v>
      </c>
      <c r="N5188" s="4">
        <v>32.758620689654997</v>
      </c>
      <c r="O5188" s="4">
        <v>18.965517241379001</v>
      </c>
      <c r="P5188" s="20">
        <v>0</v>
      </c>
      <c r="Q5188" s="4">
        <v>3.4482758620689999</v>
      </c>
      <c r="R5188" s="13">
        <v>5.1724137931029999</v>
      </c>
    </row>
    <row r="5189" spans="3:18" ht="24" x14ac:dyDescent="0.2">
      <c r="C5189" s="87"/>
      <c r="D5189" s="84"/>
      <c r="E5189" s="1" t="s">
        <v>49</v>
      </c>
      <c r="F5189" s="2"/>
      <c r="G5189" s="60">
        <v>131</v>
      </c>
      <c r="H5189" s="72" t="str">
        <f t="shared" si="86"/>
        <v xml:space="preserve"> </v>
      </c>
      <c r="I5189" s="11">
        <v>39.694656488550002</v>
      </c>
      <c r="J5189" s="3">
        <v>22.137404580153</v>
      </c>
      <c r="K5189" s="3">
        <v>35.114503816793999</v>
      </c>
      <c r="L5189" s="3">
        <v>12.977099236640999</v>
      </c>
      <c r="M5189" s="3">
        <v>31.297709923664002</v>
      </c>
      <c r="N5189" s="3">
        <v>25.190839694655999</v>
      </c>
      <c r="O5189" s="3">
        <v>32.061068702290001</v>
      </c>
      <c r="P5189" s="3">
        <v>1.526717557252</v>
      </c>
      <c r="Q5189" s="3">
        <v>3.8167938931299998</v>
      </c>
      <c r="R5189" s="8">
        <v>6.1068702290079999</v>
      </c>
    </row>
    <row r="5190" spans="3:18" x14ac:dyDescent="0.2">
      <c r="C5190" s="87"/>
      <c r="D5190" s="84"/>
      <c r="E5190" s="1" t="s">
        <v>50</v>
      </c>
      <c r="F5190" s="2"/>
      <c r="G5190" s="60">
        <v>272</v>
      </c>
      <c r="H5190" s="72" t="str">
        <f t="shared" si="86"/>
        <v xml:space="preserve"> </v>
      </c>
      <c r="I5190" s="11">
        <v>46.323529411765001</v>
      </c>
      <c r="J5190" s="3">
        <v>24.632352941175998</v>
      </c>
      <c r="K5190" s="3">
        <v>35.661764705882</v>
      </c>
      <c r="L5190" s="3">
        <v>12.132352941176</v>
      </c>
      <c r="M5190" s="3">
        <v>28.308823529411999</v>
      </c>
      <c r="N5190" s="3">
        <v>25.735294117647001</v>
      </c>
      <c r="O5190" s="3">
        <v>35.661764705882</v>
      </c>
      <c r="P5190" s="3">
        <v>1.102941176471</v>
      </c>
      <c r="Q5190" s="3">
        <v>9.9264705882350004</v>
      </c>
      <c r="R5190" s="8">
        <v>0.73529411764700003</v>
      </c>
    </row>
    <row r="5191" spans="3:18" x14ac:dyDescent="0.2">
      <c r="C5191" s="87"/>
      <c r="D5191" s="84"/>
      <c r="E5191" s="1" t="s">
        <v>51</v>
      </c>
      <c r="F5191" s="2"/>
      <c r="G5191" s="60">
        <v>487</v>
      </c>
      <c r="H5191" s="72" t="str">
        <f t="shared" ref="H5191:H5238" si="87">IF(G5191&lt;49,"*"," ")</f>
        <v xml:space="preserve"> </v>
      </c>
      <c r="I5191" s="11">
        <v>49.691991786448</v>
      </c>
      <c r="J5191" s="3">
        <v>22.997946611909999</v>
      </c>
      <c r="K5191" s="3">
        <v>34.086242299795003</v>
      </c>
      <c r="L5191" s="3">
        <v>13.552361396304001</v>
      </c>
      <c r="M5191" s="3">
        <v>30.800821355236</v>
      </c>
      <c r="N5191" s="3">
        <v>27.104722792608001</v>
      </c>
      <c r="O5191" s="3">
        <v>37.782340862422998</v>
      </c>
      <c r="P5191" s="3">
        <v>0.82135523613999994</v>
      </c>
      <c r="Q5191" s="3">
        <v>4.9281314168380002</v>
      </c>
      <c r="R5191" s="8">
        <v>2.0533880903489998</v>
      </c>
    </row>
    <row r="5192" spans="3:18" ht="24" x14ac:dyDescent="0.2">
      <c r="C5192" s="87"/>
      <c r="D5192" s="84"/>
      <c r="E5192" s="1" t="s">
        <v>52</v>
      </c>
      <c r="F5192" s="2"/>
      <c r="G5192" s="60">
        <v>136</v>
      </c>
      <c r="H5192" s="72" t="str">
        <f t="shared" si="87"/>
        <v xml:space="preserve"> </v>
      </c>
      <c r="I5192" s="11">
        <v>50.735294117647001</v>
      </c>
      <c r="J5192" s="3">
        <v>19.117647058824002</v>
      </c>
      <c r="K5192" s="3">
        <v>44.117647058823998</v>
      </c>
      <c r="L5192" s="3">
        <v>9.5588235294120008</v>
      </c>
      <c r="M5192" s="3">
        <v>36.764705882352999</v>
      </c>
      <c r="N5192" s="3">
        <v>22.058823529411999</v>
      </c>
      <c r="O5192" s="3">
        <v>21.323529411765001</v>
      </c>
      <c r="P5192" s="3">
        <v>1.4705882352940001</v>
      </c>
      <c r="Q5192" s="3">
        <v>6.6176470588239997</v>
      </c>
      <c r="R5192" s="8">
        <v>4.4117647058819998</v>
      </c>
    </row>
    <row r="5193" spans="3:18" x14ac:dyDescent="0.2">
      <c r="C5193" s="87"/>
      <c r="D5193" s="84"/>
      <c r="E5193" s="1" t="s">
        <v>56</v>
      </c>
      <c r="F5193" s="2"/>
      <c r="G5193" s="60">
        <v>124</v>
      </c>
      <c r="H5193" s="72" t="str">
        <f t="shared" si="87"/>
        <v xml:space="preserve"> </v>
      </c>
      <c r="I5193" s="11">
        <v>52.419354838709999</v>
      </c>
      <c r="J5193" s="3">
        <v>21.774193548387</v>
      </c>
      <c r="K5193" s="3">
        <v>37.096774193548001</v>
      </c>
      <c r="L5193" s="3">
        <v>8.0645161290320004</v>
      </c>
      <c r="M5193" s="3">
        <v>44.354838709676997</v>
      </c>
      <c r="N5193" s="3">
        <v>25</v>
      </c>
      <c r="O5193" s="3">
        <v>18.548387096774</v>
      </c>
      <c r="P5193" s="3">
        <v>2.4193548387099999</v>
      </c>
      <c r="Q5193" s="3">
        <v>0.80645161290300005</v>
      </c>
      <c r="R5193" s="8">
        <v>4.8387096774189997</v>
      </c>
    </row>
    <row r="5194" spans="3:18" x14ac:dyDescent="0.2">
      <c r="C5194" s="87"/>
      <c r="D5194" s="84"/>
      <c r="E5194" s="1" t="s">
        <v>57</v>
      </c>
      <c r="F5194" s="2"/>
      <c r="G5194" s="60">
        <v>8</v>
      </c>
      <c r="H5194" s="72" t="str">
        <f t="shared" si="87"/>
        <v>*</v>
      </c>
      <c r="I5194" s="11">
        <v>12.5</v>
      </c>
      <c r="J5194" s="3">
        <v>25</v>
      </c>
      <c r="K5194" s="3">
        <v>62.5</v>
      </c>
      <c r="L5194" s="3">
        <v>12.5</v>
      </c>
      <c r="M5194" s="3">
        <v>50</v>
      </c>
      <c r="N5194" s="3">
        <v>12.5</v>
      </c>
      <c r="O5194" s="3">
        <v>12.5</v>
      </c>
      <c r="P5194" s="3">
        <v>12.5</v>
      </c>
      <c r="Q5194" s="7">
        <v>0</v>
      </c>
      <c r="R5194" s="14">
        <v>0</v>
      </c>
    </row>
    <row r="5195" spans="3:18" x14ac:dyDescent="0.2">
      <c r="C5195" s="87"/>
      <c r="D5195" s="84"/>
      <c r="E5195" s="1" t="s">
        <v>32</v>
      </c>
      <c r="F5195" s="2"/>
      <c r="G5195" s="60">
        <v>21</v>
      </c>
      <c r="H5195" s="72" t="str">
        <f t="shared" si="87"/>
        <v>*</v>
      </c>
      <c r="I5195" s="11">
        <v>47.619047619047997</v>
      </c>
      <c r="J5195" s="3">
        <v>19.047619047619001</v>
      </c>
      <c r="K5195" s="3">
        <v>42.857142857143003</v>
      </c>
      <c r="L5195" s="3">
        <v>14.285714285714</v>
      </c>
      <c r="M5195" s="3">
        <v>38.095238095238003</v>
      </c>
      <c r="N5195" s="3">
        <v>28.571428571428999</v>
      </c>
      <c r="O5195" s="3">
        <v>19.047619047619001</v>
      </c>
      <c r="P5195" s="7">
        <v>0</v>
      </c>
      <c r="Q5195" s="3">
        <v>9.5238095238099998</v>
      </c>
      <c r="R5195" s="8">
        <v>9.5238095238099998</v>
      </c>
    </row>
    <row r="5196" spans="3:18" x14ac:dyDescent="0.2">
      <c r="C5196" s="88" t="s">
        <v>58</v>
      </c>
      <c r="D5196" s="83" t="s">
        <v>17</v>
      </c>
      <c r="E5196" s="6" t="s">
        <v>59</v>
      </c>
      <c r="F5196" s="5"/>
      <c r="G5196" s="59">
        <v>973</v>
      </c>
      <c r="H5196" s="71" t="str">
        <f t="shared" si="87"/>
        <v xml:space="preserve"> </v>
      </c>
      <c r="I5196" s="12">
        <v>46.659815005139002</v>
      </c>
      <c r="J5196" s="4">
        <v>22.507708119219</v>
      </c>
      <c r="K5196" s="4">
        <v>35.765673175745</v>
      </c>
      <c r="L5196" s="4">
        <v>12.846865364851</v>
      </c>
      <c r="M5196" s="4">
        <v>33.093525179856002</v>
      </c>
      <c r="N5196" s="4">
        <v>28.365878725590999</v>
      </c>
      <c r="O5196" s="4">
        <v>34.737923946556997</v>
      </c>
      <c r="P5196" s="4">
        <v>1.130524152107</v>
      </c>
      <c r="Q5196" s="4">
        <v>5.447070914697</v>
      </c>
      <c r="R5196" s="13">
        <v>2.877697841727</v>
      </c>
    </row>
    <row r="5197" spans="3:18" ht="24" x14ac:dyDescent="0.2">
      <c r="C5197" s="87"/>
      <c r="D5197" s="84"/>
      <c r="E5197" s="1" t="s">
        <v>60</v>
      </c>
      <c r="F5197" s="2"/>
      <c r="G5197" s="60">
        <v>160</v>
      </c>
      <c r="H5197" s="72" t="str">
        <f t="shared" si="87"/>
        <v xml:space="preserve"> </v>
      </c>
      <c r="I5197" s="11">
        <v>57.5</v>
      </c>
      <c r="J5197" s="3">
        <v>25</v>
      </c>
      <c r="K5197" s="3">
        <v>43.125</v>
      </c>
      <c r="L5197" s="3">
        <v>11.25</v>
      </c>
      <c r="M5197" s="3">
        <v>36.25</v>
      </c>
      <c r="N5197" s="3">
        <v>19.375</v>
      </c>
      <c r="O5197" s="3">
        <v>19.375</v>
      </c>
      <c r="P5197" s="3">
        <v>1.875</v>
      </c>
      <c r="Q5197" s="3">
        <v>6.875</v>
      </c>
      <c r="R5197" s="8">
        <v>3.125</v>
      </c>
    </row>
    <row r="5198" spans="3:18" x14ac:dyDescent="0.2">
      <c r="C5198" s="87"/>
      <c r="D5198" s="84"/>
      <c r="E5198" s="1" t="s">
        <v>61</v>
      </c>
      <c r="F5198" s="2"/>
      <c r="G5198" s="60">
        <v>15</v>
      </c>
      <c r="H5198" s="72" t="str">
        <f t="shared" si="87"/>
        <v>*</v>
      </c>
      <c r="I5198" s="11">
        <v>33.333333333333002</v>
      </c>
      <c r="J5198" s="3">
        <v>33.333333333333002</v>
      </c>
      <c r="K5198" s="3">
        <v>40</v>
      </c>
      <c r="L5198" s="3">
        <v>13.333333333333</v>
      </c>
      <c r="M5198" s="3">
        <v>33.333333333333002</v>
      </c>
      <c r="N5198" s="3">
        <v>6.666666666667</v>
      </c>
      <c r="O5198" s="3">
        <v>33.333333333333002</v>
      </c>
      <c r="P5198" s="7">
        <v>0</v>
      </c>
      <c r="Q5198" s="7">
        <v>0</v>
      </c>
      <c r="R5198" s="8">
        <v>6.666666666667</v>
      </c>
    </row>
    <row r="5199" spans="3:18" ht="36" x14ac:dyDescent="0.2">
      <c r="C5199" s="87"/>
      <c r="D5199" s="84"/>
      <c r="E5199" s="1" t="s">
        <v>62</v>
      </c>
      <c r="F5199" s="2"/>
      <c r="G5199" s="60">
        <v>73</v>
      </c>
      <c r="H5199" s="72" t="str">
        <f t="shared" si="87"/>
        <v xml:space="preserve"> </v>
      </c>
      <c r="I5199" s="11">
        <v>49.315068493151003</v>
      </c>
      <c r="J5199" s="3">
        <v>23.287671232876999</v>
      </c>
      <c r="K5199" s="3">
        <v>34.246575342466002</v>
      </c>
      <c r="L5199" s="3">
        <v>9.5890410958899999</v>
      </c>
      <c r="M5199" s="3">
        <v>26.027397260274</v>
      </c>
      <c r="N5199" s="3">
        <v>13.698630136986001</v>
      </c>
      <c r="O5199" s="3">
        <v>19.178082191781002</v>
      </c>
      <c r="P5199" s="3">
        <v>1.369863013699</v>
      </c>
      <c r="Q5199" s="3">
        <v>5.4794520547949999</v>
      </c>
      <c r="R5199" s="8">
        <v>2.7397260273969999</v>
      </c>
    </row>
    <row r="5200" spans="3:18" ht="24" x14ac:dyDescent="0.2">
      <c r="C5200" s="87"/>
      <c r="D5200" s="84"/>
      <c r="E5200" s="1" t="s">
        <v>63</v>
      </c>
      <c r="F5200" s="2"/>
      <c r="G5200" s="60">
        <v>6</v>
      </c>
      <c r="H5200" s="72" t="str">
        <f t="shared" si="87"/>
        <v>*</v>
      </c>
      <c r="I5200" s="11">
        <v>33.333333333333002</v>
      </c>
      <c r="J5200" s="7">
        <v>0</v>
      </c>
      <c r="K5200" s="3">
        <v>16.666666666666998</v>
      </c>
      <c r="L5200" s="7">
        <v>0</v>
      </c>
      <c r="M5200" s="3">
        <v>16.666666666666998</v>
      </c>
      <c r="N5200" s="7">
        <v>0</v>
      </c>
      <c r="O5200" s="3">
        <v>50</v>
      </c>
      <c r="P5200" s="7">
        <v>0</v>
      </c>
      <c r="Q5200" s="3">
        <v>16.666666666666998</v>
      </c>
      <c r="R5200" s="14">
        <v>0</v>
      </c>
    </row>
    <row r="5201" spans="3:18" x14ac:dyDescent="0.2">
      <c r="C5201" s="87"/>
      <c r="D5201" s="84"/>
      <c r="E5201" s="1" t="s">
        <v>64</v>
      </c>
      <c r="F5201" s="2"/>
      <c r="G5201" s="60">
        <v>4</v>
      </c>
      <c r="H5201" s="72" t="str">
        <f t="shared" si="87"/>
        <v>*</v>
      </c>
      <c r="I5201" s="11">
        <v>50</v>
      </c>
      <c r="J5201" s="7">
        <v>0</v>
      </c>
      <c r="K5201" s="7">
        <v>0</v>
      </c>
      <c r="L5201" s="7">
        <v>0</v>
      </c>
      <c r="M5201" s="3">
        <v>50</v>
      </c>
      <c r="N5201" s="3">
        <v>25</v>
      </c>
      <c r="O5201" s="7">
        <v>0</v>
      </c>
      <c r="P5201" s="7">
        <v>0</v>
      </c>
      <c r="Q5201" s="3">
        <v>25</v>
      </c>
      <c r="R5201" s="14">
        <v>0</v>
      </c>
    </row>
    <row r="5202" spans="3:18" x14ac:dyDescent="0.2">
      <c r="C5202" s="87"/>
      <c r="D5202" s="84"/>
      <c r="E5202" s="1" t="s">
        <v>46</v>
      </c>
      <c r="F5202" s="2"/>
      <c r="G5202" s="60">
        <v>5</v>
      </c>
      <c r="H5202" s="72" t="str">
        <f t="shared" si="87"/>
        <v>*</v>
      </c>
      <c r="I5202" s="11">
        <v>20</v>
      </c>
      <c r="J5202" s="3">
        <v>40</v>
      </c>
      <c r="K5202" s="3">
        <v>20</v>
      </c>
      <c r="L5202" s="7">
        <v>0</v>
      </c>
      <c r="M5202" s="3">
        <v>40</v>
      </c>
      <c r="N5202" s="3">
        <v>40</v>
      </c>
      <c r="O5202" s="7">
        <v>0</v>
      </c>
      <c r="P5202" s="7">
        <v>0</v>
      </c>
      <c r="Q5202" s="7">
        <v>0</v>
      </c>
      <c r="R5202" s="8">
        <v>20</v>
      </c>
    </row>
    <row r="5203" spans="3:18" x14ac:dyDescent="0.2">
      <c r="C5203" s="87"/>
      <c r="D5203" s="84"/>
      <c r="E5203" s="1" t="s">
        <v>32</v>
      </c>
      <c r="F5203" s="2"/>
      <c r="G5203" s="60">
        <v>1</v>
      </c>
      <c r="H5203" s="72" t="str">
        <f t="shared" si="87"/>
        <v>*</v>
      </c>
      <c r="I5203" s="21">
        <v>0</v>
      </c>
      <c r="J5203" s="7">
        <v>0</v>
      </c>
      <c r="K5203" s="3">
        <v>100</v>
      </c>
      <c r="L5203" s="7">
        <v>0</v>
      </c>
      <c r="M5203" s="7">
        <v>0</v>
      </c>
      <c r="N5203" s="3">
        <v>100</v>
      </c>
      <c r="O5203" s="7">
        <v>0</v>
      </c>
      <c r="P5203" s="7">
        <v>0</v>
      </c>
      <c r="Q5203" s="7">
        <v>0</v>
      </c>
      <c r="R5203" s="14">
        <v>0</v>
      </c>
    </row>
    <row r="5204" spans="3:18" x14ac:dyDescent="0.2">
      <c r="C5204" s="87"/>
      <c r="D5204" s="84"/>
      <c r="E5204" s="1" t="s">
        <v>65</v>
      </c>
      <c r="F5204" s="2"/>
      <c r="G5204" s="60">
        <v>1133</v>
      </c>
      <c r="H5204" s="72" t="str">
        <f t="shared" si="87"/>
        <v xml:space="preserve"> </v>
      </c>
      <c r="I5204" s="11">
        <v>48.190644307149</v>
      </c>
      <c r="J5204" s="3">
        <v>22.859664607237001</v>
      </c>
      <c r="K5204" s="3">
        <v>36.804942630185003</v>
      </c>
      <c r="L5204" s="3">
        <v>12.621359223301001</v>
      </c>
      <c r="M5204" s="3">
        <v>33.539276257723003</v>
      </c>
      <c r="N5204" s="3">
        <v>27.096204766107999</v>
      </c>
      <c r="O5204" s="3">
        <v>32.568402471314997</v>
      </c>
      <c r="P5204" s="3">
        <v>1.2356575463370001</v>
      </c>
      <c r="Q5204" s="3">
        <v>5.6487202118270003</v>
      </c>
      <c r="R5204" s="8">
        <v>2.9126213592229999</v>
      </c>
    </row>
    <row r="5205" spans="3:18" x14ac:dyDescent="0.2">
      <c r="C5205" s="87"/>
      <c r="D5205" s="84"/>
      <c r="E5205" s="1" t="s">
        <v>66</v>
      </c>
      <c r="F5205" s="2"/>
      <c r="G5205" s="60">
        <v>88</v>
      </c>
      <c r="H5205" s="72" t="str">
        <f t="shared" si="87"/>
        <v xml:space="preserve"> </v>
      </c>
      <c r="I5205" s="11">
        <v>46.590909090909001</v>
      </c>
      <c r="J5205" s="3">
        <v>25</v>
      </c>
      <c r="K5205" s="3">
        <v>35.227272727272997</v>
      </c>
      <c r="L5205" s="3">
        <v>10.227272727273</v>
      </c>
      <c r="M5205" s="3">
        <v>27.272727272727</v>
      </c>
      <c r="N5205" s="3">
        <v>12.5</v>
      </c>
      <c r="O5205" s="3">
        <v>21.590909090909001</v>
      </c>
      <c r="P5205" s="3">
        <v>1.136363636364</v>
      </c>
      <c r="Q5205" s="3">
        <v>4.5454545454549997</v>
      </c>
      <c r="R5205" s="8">
        <v>3.4090909090910002</v>
      </c>
    </row>
    <row r="5206" spans="3:18" ht="24" x14ac:dyDescent="0.2">
      <c r="C5206" s="88" t="s">
        <v>67</v>
      </c>
      <c r="D5206" s="83" t="s">
        <v>17</v>
      </c>
      <c r="E5206" s="6" t="s">
        <v>68</v>
      </c>
      <c r="F5206" s="5"/>
      <c r="G5206" s="59">
        <v>172</v>
      </c>
      <c r="H5206" s="71" t="str">
        <f t="shared" si="87"/>
        <v xml:space="preserve"> </v>
      </c>
      <c r="I5206" s="12">
        <v>52.906976744185997</v>
      </c>
      <c r="J5206" s="4">
        <v>26.162790697674001</v>
      </c>
      <c r="K5206" s="4">
        <v>36.046511627907002</v>
      </c>
      <c r="L5206" s="4">
        <v>15.116279069767</v>
      </c>
      <c r="M5206" s="4">
        <v>36.046511627907002</v>
      </c>
      <c r="N5206" s="4">
        <v>22.674418604650999</v>
      </c>
      <c r="O5206" s="4">
        <v>27.906976744186</v>
      </c>
      <c r="P5206" s="4">
        <v>2.3255813953489999</v>
      </c>
      <c r="Q5206" s="4">
        <v>4.0697674418599998</v>
      </c>
      <c r="R5206" s="13">
        <v>1.744186046512</v>
      </c>
    </row>
    <row r="5207" spans="3:18" ht="36" x14ac:dyDescent="0.2">
      <c r="C5207" s="87"/>
      <c r="D5207" s="84"/>
      <c r="E5207" s="1" t="s">
        <v>69</v>
      </c>
      <c r="F5207" s="2"/>
      <c r="G5207" s="60">
        <v>743</v>
      </c>
      <c r="H5207" s="72" t="str">
        <f t="shared" si="87"/>
        <v xml:space="preserve"> </v>
      </c>
      <c r="I5207" s="11">
        <v>50.336473755047002</v>
      </c>
      <c r="J5207" s="3">
        <v>21.399730820996002</v>
      </c>
      <c r="K5207" s="3">
        <v>38.223418573350997</v>
      </c>
      <c r="L5207" s="3">
        <v>12.113055181696</v>
      </c>
      <c r="M5207" s="3">
        <v>33.378196500672999</v>
      </c>
      <c r="N5207" s="3">
        <v>25.437415881561002</v>
      </c>
      <c r="O5207" s="3">
        <v>31.897711978465999</v>
      </c>
      <c r="P5207" s="3">
        <v>1.2113055181700001</v>
      </c>
      <c r="Q5207" s="3">
        <v>5.2489905787350004</v>
      </c>
      <c r="R5207" s="8">
        <v>3.0955585464330002</v>
      </c>
    </row>
    <row r="5208" spans="3:18" ht="24" x14ac:dyDescent="0.2">
      <c r="C5208" s="87"/>
      <c r="D5208" s="84"/>
      <c r="E5208" s="1" t="s">
        <v>70</v>
      </c>
      <c r="F5208" s="2"/>
      <c r="G5208" s="60">
        <v>260</v>
      </c>
      <c r="H5208" s="72" t="str">
        <f t="shared" si="87"/>
        <v xml:space="preserve"> </v>
      </c>
      <c r="I5208" s="11">
        <v>40.769230769231001</v>
      </c>
      <c r="J5208" s="3">
        <v>24.615384615385</v>
      </c>
      <c r="K5208" s="3">
        <v>33.076923076923002</v>
      </c>
      <c r="L5208" s="3">
        <v>10.384615384615</v>
      </c>
      <c r="M5208" s="3">
        <v>32.692307692307999</v>
      </c>
      <c r="N5208" s="3">
        <v>30.384615384615</v>
      </c>
      <c r="O5208" s="3">
        <v>34.615384615384997</v>
      </c>
      <c r="P5208" s="7">
        <v>0</v>
      </c>
      <c r="Q5208" s="3">
        <v>6.1538461538459996</v>
      </c>
      <c r="R5208" s="8">
        <v>2.6923076923079998</v>
      </c>
    </row>
    <row r="5209" spans="3:18" ht="24" x14ac:dyDescent="0.2">
      <c r="C5209" s="87"/>
      <c r="D5209" s="84"/>
      <c r="E5209" s="1" t="s">
        <v>71</v>
      </c>
      <c r="F5209" s="2"/>
      <c r="G5209" s="60">
        <v>60</v>
      </c>
      <c r="H5209" s="72" t="str">
        <f t="shared" si="87"/>
        <v xml:space="preserve"> </v>
      </c>
      <c r="I5209" s="11">
        <v>35</v>
      </c>
      <c r="J5209" s="3">
        <v>25</v>
      </c>
      <c r="K5209" s="3">
        <v>31.666666666666998</v>
      </c>
      <c r="L5209" s="3">
        <v>15</v>
      </c>
      <c r="M5209" s="3">
        <v>21.666666666666998</v>
      </c>
      <c r="N5209" s="3">
        <v>25</v>
      </c>
      <c r="O5209" s="3">
        <v>26.666666666666998</v>
      </c>
      <c r="P5209" s="3">
        <v>3.333333333333</v>
      </c>
      <c r="Q5209" s="3">
        <v>11.666666666667</v>
      </c>
      <c r="R5209" s="8">
        <v>6.666666666667</v>
      </c>
    </row>
    <row r="5210" spans="3:18" x14ac:dyDescent="0.2">
      <c r="C5210" s="87"/>
      <c r="D5210" s="84"/>
      <c r="E5210" s="1" t="s">
        <v>32</v>
      </c>
      <c r="F5210" s="2"/>
      <c r="G5210" s="60">
        <v>2</v>
      </c>
      <c r="H5210" s="72" t="str">
        <f t="shared" si="87"/>
        <v>*</v>
      </c>
      <c r="I5210" s="21">
        <v>0</v>
      </c>
      <c r="J5210" s="7">
        <v>0</v>
      </c>
      <c r="K5210" s="7">
        <v>0</v>
      </c>
      <c r="L5210" s="7">
        <v>0</v>
      </c>
      <c r="M5210" s="3">
        <v>50</v>
      </c>
      <c r="N5210" s="7">
        <v>0</v>
      </c>
      <c r="O5210" s="7">
        <v>0</v>
      </c>
      <c r="P5210" s="7">
        <v>0</v>
      </c>
      <c r="Q5210" s="3">
        <v>50</v>
      </c>
      <c r="R5210" s="14">
        <v>0</v>
      </c>
    </row>
    <row r="5211" spans="3:18" ht="24" x14ac:dyDescent="0.2">
      <c r="C5211" s="88" t="s">
        <v>72</v>
      </c>
      <c r="D5211" s="83" t="s">
        <v>17</v>
      </c>
      <c r="E5211" s="6" t="s">
        <v>73</v>
      </c>
      <c r="F5211" s="5"/>
      <c r="G5211" s="59">
        <v>19</v>
      </c>
      <c r="H5211" s="71" t="str">
        <f t="shared" si="87"/>
        <v>*</v>
      </c>
      <c r="I5211" s="12">
        <v>26.315789473683999</v>
      </c>
      <c r="J5211" s="4">
        <v>15.789473684211</v>
      </c>
      <c r="K5211" s="4">
        <v>42.105263157895003</v>
      </c>
      <c r="L5211" s="4">
        <v>21.052631578947</v>
      </c>
      <c r="M5211" s="4">
        <v>42.105263157895003</v>
      </c>
      <c r="N5211" s="4">
        <v>47.368421052632002</v>
      </c>
      <c r="O5211" s="4">
        <v>10.526315789473999</v>
      </c>
      <c r="P5211" s="4">
        <v>5.2631578947369997</v>
      </c>
      <c r="Q5211" s="20">
        <v>0</v>
      </c>
      <c r="R5211" s="27">
        <v>0</v>
      </c>
    </row>
    <row r="5212" spans="3:18" ht="36" x14ac:dyDescent="0.2">
      <c r="C5212" s="87"/>
      <c r="D5212" s="84"/>
      <c r="E5212" s="1" t="s">
        <v>74</v>
      </c>
      <c r="F5212" s="2"/>
      <c r="G5212" s="60">
        <v>65</v>
      </c>
      <c r="H5212" s="72" t="str">
        <f t="shared" si="87"/>
        <v xml:space="preserve"> </v>
      </c>
      <c r="I5212" s="11">
        <v>35.384615384615003</v>
      </c>
      <c r="J5212" s="3">
        <v>24.615384615385</v>
      </c>
      <c r="K5212" s="3">
        <v>38.461538461537998</v>
      </c>
      <c r="L5212" s="3">
        <v>7.6923076923079998</v>
      </c>
      <c r="M5212" s="3">
        <v>35.384615384615003</v>
      </c>
      <c r="N5212" s="3">
        <v>20</v>
      </c>
      <c r="O5212" s="3">
        <v>18.461538461538002</v>
      </c>
      <c r="P5212" s="3">
        <v>1.538461538462</v>
      </c>
      <c r="Q5212" s="3">
        <v>9.2307692307690008</v>
      </c>
      <c r="R5212" s="8">
        <v>3.0769230769229998</v>
      </c>
    </row>
    <row r="5213" spans="3:18" ht="36" x14ac:dyDescent="0.2">
      <c r="C5213" s="87"/>
      <c r="D5213" s="84"/>
      <c r="E5213" s="1" t="s">
        <v>75</v>
      </c>
      <c r="F5213" s="2"/>
      <c r="G5213" s="60">
        <v>151</v>
      </c>
      <c r="H5213" s="72" t="str">
        <f t="shared" si="87"/>
        <v xml:space="preserve"> </v>
      </c>
      <c r="I5213" s="11">
        <v>44.370860927152002</v>
      </c>
      <c r="J5213" s="3">
        <v>23.841059602649</v>
      </c>
      <c r="K5213" s="3">
        <v>33.774834437086</v>
      </c>
      <c r="L5213" s="3">
        <v>7.9470198675499999</v>
      </c>
      <c r="M5213" s="3">
        <v>27.814569536423999</v>
      </c>
      <c r="N5213" s="3">
        <v>27.814569536423999</v>
      </c>
      <c r="O5213" s="3">
        <v>26.490066225166</v>
      </c>
      <c r="P5213" s="3">
        <v>0.66225165562900001</v>
      </c>
      <c r="Q5213" s="3">
        <v>7.2847682119210004</v>
      </c>
      <c r="R5213" s="8">
        <v>6.622516556291</v>
      </c>
    </row>
    <row r="5214" spans="3:18" ht="36" x14ac:dyDescent="0.2">
      <c r="C5214" s="87"/>
      <c r="D5214" s="84"/>
      <c r="E5214" s="1" t="s">
        <v>76</v>
      </c>
      <c r="F5214" s="2"/>
      <c r="G5214" s="60">
        <v>202</v>
      </c>
      <c r="H5214" s="72" t="str">
        <f t="shared" si="87"/>
        <v xml:space="preserve"> </v>
      </c>
      <c r="I5214" s="11">
        <v>41.089108910890999</v>
      </c>
      <c r="J5214" s="3">
        <v>17.821782178218001</v>
      </c>
      <c r="K5214" s="3">
        <v>36.138613861385998</v>
      </c>
      <c r="L5214" s="3">
        <v>11.881188118812</v>
      </c>
      <c r="M5214" s="3">
        <v>33.663366336633999</v>
      </c>
      <c r="N5214" s="3">
        <v>26.237623762376</v>
      </c>
      <c r="O5214" s="3">
        <v>29.207920792079001</v>
      </c>
      <c r="P5214" s="3">
        <v>0.49504950495</v>
      </c>
      <c r="Q5214" s="3">
        <v>6.9306930693069999</v>
      </c>
      <c r="R5214" s="8">
        <v>4.9504950495050002</v>
      </c>
    </row>
    <row r="5215" spans="3:18" ht="36" x14ac:dyDescent="0.2">
      <c r="C5215" s="87"/>
      <c r="D5215" s="84"/>
      <c r="E5215" s="1" t="s">
        <v>77</v>
      </c>
      <c r="F5215" s="2"/>
      <c r="G5215" s="60">
        <v>225</v>
      </c>
      <c r="H5215" s="72" t="str">
        <f t="shared" si="87"/>
        <v xml:space="preserve"> </v>
      </c>
      <c r="I5215" s="11">
        <v>51.555555555555998</v>
      </c>
      <c r="J5215" s="3">
        <v>28.888888888888999</v>
      </c>
      <c r="K5215" s="3">
        <v>35.555555555555998</v>
      </c>
      <c r="L5215" s="3">
        <v>12</v>
      </c>
      <c r="M5215" s="3">
        <v>37.333333333333002</v>
      </c>
      <c r="N5215" s="3">
        <v>25.777777777777999</v>
      </c>
      <c r="O5215" s="3">
        <v>35.111111111111001</v>
      </c>
      <c r="P5215" s="3">
        <v>1.333333333333</v>
      </c>
      <c r="Q5215" s="3">
        <v>4</v>
      </c>
      <c r="R5215" s="8">
        <v>0.88888888888899997</v>
      </c>
    </row>
    <row r="5216" spans="3:18" ht="36" x14ac:dyDescent="0.2">
      <c r="C5216" s="87"/>
      <c r="D5216" s="84"/>
      <c r="E5216" s="1" t="s">
        <v>78</v>
      </c>
      <c r="F5216" s="2"/>
      <c r="G5216" s="60">
        <v>199</v>
      </c>
      <c r="H5216" s="72" t="str">
        <f t="shared" si="87"/>
        <v xml:space="preserve"> </v>
      </c>
      <c r="I5216" s="11">
        <v>47.738693467337001</v>
      </c>
      <c r="J5216" s="3">
        <v>21.608040201005</v>
      </c>
      <c r="K5216" s="3">
        <v>40.201005025126001</v>
      </c>
      <c r="L5216" s="3">
        <v>14.070351758794001</v>
      </c>
      <c r="M5216" s="3">
        <v>35.678391959799001</v>
      </c>
      <c r="N5216" s="3">
        <v>27.135678391959999</v>
      </c>
      <c r="O5216" s="3">
        <v>36.180904522612998</v>
      </c>
      <c r="P5216" s="3">
        <v>1.0050251256280001</v>
      </c>
      <c r="Q5216" s="3">
        <v>5.5276381909549999</v>
      </c>
      <c r="R5216" s="8">
        <v>1.0050251256280001</v>
      </c>
    </row>
    <row r="5217" spans="3:18" ht="36" x14ac:dyDescent="0.2">
      <c r="C5217" s="87"/>
      <c r="D5217" s="84"/>
      <c r="E5217" s="1" t="s">
        <v>79</v>
      </c>
      <c r="F5217" s="2"/>
      <c r="G5217" s="60">
        <v>172</v>
      </c>
      <c r="H5217" s="72" t="str">
        <f t="shared" si="87"/>
        <v xml:space="preserve"> </v>
      </c>
      <c r="I5217" s="11">
        <v>57.558139534883999</v>
      </c>
      <c r="J5217" s="3">
        <v>20.348837209302001</v>
      </c>
      <c r="K5217" s="3">
        <v>39.534883720929997</v>
      </c>
      <c r="L5217" s="3">
        <v>11.046511627907</v>
      </c>
      <c r="M5217" s="3">
        <v>31.395348837208999</v>
      </c>
      <c r="N5217" s="3">
        <v>26.744186046511999</v>
      </c>
      <c r="O5217" s="3">
        <v>31.395348837208999</v>
      </c>
      <c r="P5217" s="3">
        <v>1.1627906976739999</v>
      </c>
      <c r="Q5217" s="3">
        <v>4.0697674418599998</v>
      </c>
      <c r="R5217" s="8">
        <v>2.3255813953489999</v>
      </c>
    </row>
    <row r="5218" spans="3:18" ht="36" x14ac:dyDescent="0.2">
      <c r="C5218" s="87"/>
      <c r="D5218" s="84"/>
      <c r="E5218" s="1" t="s">
        <v>80</v>
      </c>
      <c r="F5218" s="2"/>
      <c r="G5218" s="60">
        <v>103</v>
      </c>
      <c r="H5218" s="72" t="str">
        <f t="shared" si="87"/>
        <v xml:space="preserve"> </v>
      </c>
      <c r="I5218" s="11">
        <v>48.543689320387998</v>
      </c>
      <c r="J5218" s="3">
        <v>24.271844660193999</v>
      </c>
      <c r="K5218" s="3">
        <v>31.067961165048999</v>
      </c>
      <c r="L5218" s="3">
        <v>16.504854368932001</v>
      </c>
      <c r="M5218" s="3">
        <v>24.271844660193999</v>
      </c>
      <c r="N5218" s="3">
        <v>26.213592233010001</v>
      </c>
      <c r="O5218" s="3">
        <v>38.834951456311003</v>
      </c>
      <c r="P5218" s="3">
        <v>1.9417475728160001</v>
      </c>
      <c r="Q5218" s="3">
        <v>5.8252427184469999</v>
      </c>
      <c r="R5218" s="8">
        <v>1.9417475728160001</v>
      </c>
    </row>
    <row r="5219" spans="3:18" ht="36" x14ac:dyDescent="0.2">
      <c r="C5219" s="87"/>
      <c r="D5219" s="84"/>
      <c r="E5219" s="1" t="s">
        <v>81</v>
      </c>
      <c r="F5219" s="2"/>
      <c r="G5219" s="60">
        <v>29</v>
      </c>
      <c r="H5219" s="72" t="str">
        <f t="shared" si="87"/>
        <v>*</v>
      </c>
      <c r="I5219" s="11">
        <v>51.724137931034001</v>
      </c>
      <c r="J5219" s="3">
        <v>37.931034482759003</v>
      </c>
      <c r="K5219" s="3">
        <v>34.482758620689999</v>
      </c>
      <c r="L5219" s="3">
        <v>20.689655172414</v>
      </c>
      <c r="M5219" s="3">
        <v>27.586206896552</v>
      </c>
      <c r="N5219" s="3">
        <v>20.689655172414</v>
      </c>
      <c r="O5219" s="3">
        <v>37.931034482759003</v>
      </c>
      <c r="P5219" s="7">
        <v>0</v>
      </c>
      <c r="Q5219" s="3">
        <v>6.8965517241379999</v>
      </c>
      <c r="R5219" s="8">
        <v>3.4482758620689999</v>
      </c>
    </row>
    <row r="5220" spans="3:18" ht="24" x14ac:dyDescent="0.2">
      <c r="C5220" s="87"/>
      <c r="D5220" s="84"/>
      <c r="E5220" s="1" t="s">
        <v>82</v>
      </c>
      <c r="F5220" s="2"/>
      <c r="G5220" s="60">
        <v>26</v>
      </c>
      <c r="H5220" s="72" t="str">
        <f t="shared" si="87"/>
        <v>*</v>
      </c>
      <c r="I5220" s="11">
        <v>65.384615384615003</v>
      </c>
      <c r="J5220" s="3">
        <v>26.923076923077002</v>
      </c>
      <c r="K5220" s="3">
        <v>26.923076923077002</v>
      </c>
      <c r="L5220" s="3">
        <v>15.384615384615</v>
      </c>
      <c r="M5220" s="3">
        <v>46.153846153845997</v>
      </c>
      <c r="N5220" s="3">
        <v>11.538461538462</v>
      </c>
      <c r="O5220" s="3">
        <v>38.461538461537998</v>
      </c>
      <c r="P5220" s="7">
        <v>0</v>
      </c>
      <c r="Q5220" s="7">
        <v>0</v>
      </c>
      <c r="R5220" s="14">
        <v>0</v>
      </c>
    </row>
    <row r="5221" spans="3:18" x14ac:dyDescent="0.2">
      <c r="C5221" s="87"/>
      <c r="D5221" s="84"/>
      <c r="E5221" s="1" t="s">
        <v>83</v>
      </c>
      <c r="F5221" s="2"/>
      <c r="G5221" s="60">
        <v>21</v>
      </c>
      <c r="H5221" s="72" t="str">
        <f t="shared" si="87"/>
        <v>*</v>
      </c>
      <c r="I5221" s="11">
        <v>52.380952380952003</v>
      </c>
      <c r="J5221" s="3">
        <v>14.285714285714</v>
      </c>
      <c r="K5221" s="3">
        <v>42.857142857143003</v>
      </c>
      <c r="L5221" s="3">
        <v>14.285714285714</v>
      </c>
      <c r="M5221" s="3">
        <v>23.809523809523998</v>
      </c>
      <c r="N5221" s="3">
        <v>38.095238095238003</v>
      </c>
      <c r="O5221" s="3">
        <v>23.809523809523998</v>
      </c>
      <c r="P5221" s="3">
        <v>4.7619047619049999</v>
      </c>
      <c r="Q5221" s="3">
        <v>9.5238095238099998</v>
      </c>
      <c r="R5221" s="8">
        <v>4.7619047619049999</v>
      </c>
    </row>
    <row r="5222" spans="3:18" x14ac:dyDescent="0.2">
      <c r="C5222" s="87"/>
      <c r="D5222" s="84"/>
      <c r="E5222" s="1" t="s">
        <v>32</v>
      </c>
      <c r="F5222" s="2"/>
      <c r="G5222" s="60">
        <v>25</v>
      </c>
      <c r="H5222" s="72" t="str">
        <f t="shared" si="87"/>
        <v>*</v>
      </c>
      <c r="I5222" s="11">
        <v>44</v>
      </c>
      <c r="J5222" s="3">
        <v>12</v>
      </c>
      <c r="K5222" s="3">
        <v>32</v>
      </c>
      <c r="L5222" s="3">
        <v>12</v>
      </c>
      <c r="M5222" s="3">
        <v>36</v>
      </c>
      <c r="N5222" s="3">
        <v>12</v>
      </c>
      <c r="O5222" s="3">
        <v>28</v>
      </c>
      <c r="P5222" s="3">
        <v>4</v>
      </c>
      <c r="Q5222" s="3">
        <v>8</v>
      </c>
      <c r="R5222" s="8">
        <v>12</v>
      </c>
    </row>
    <row r="5223" spans="3:18" x14ac:dyDescent="0.2">
      <c r="C5223" s="88" t="s">
        <v>84</v>
      </c>
      <c r="D5223" s="83" t="s">
        <v>17</v>
      </c>
      <c r="E5223" s="6" t="s">
        <v>85</v>
      </c>
      <c r="F5223" s="5"/>
      <c r="G5223" s="59">
        <v>201</v>
      </c>
      <c r="H5223" s="71" t="str">
        <f t="shared" si="87"/>
        <v xml:space="preserve"> </v>
      </c>
      <c r="I5223" s="12">
        <v>53.731343283582</v>
      </c>
      <c r="J5223" s="4">
        <v>26.865671641791</v>
      </c>
      <c r="K5223" s="4">
        <v>36.318407960199004</v>
      </c>
      <c r="L5223" s="4">
        <v>18.407960199005</v>
      </c>
      <c r="M5223" s="4">
        <v>42.786069651741002</v>
      </c>
      <c r="N5223" s="4">
        <v>24.378109452735998</v>
      </c>
      <c r="O5223" s="4">
        <v>26.865671641791</v>
      </c>
      <c r="P5223" s="4">
        <v>0.49751243781100002</v>
      </c>
      <c r="Q5223" s="4">
        <v>6.9651741293529996</v>
      </c>
      <c r="R5223" s="13">
        <v>1.492537313433</v>
      </c>
    </row>
    <row r="5224" spans="3:18" x14ac:dyDescent="0.2">
      <c r="C5224" s="87"/>
      <c r="D5224" s="84"/>
      <c r="E5224" s="1" t="s">
        <v>86</v>
      </c>
      <c r="F5224" s="2"/>
      <c r="G5224" s="60">
        <v>310</v>
      </c>
      <c r="H5224" s="72" t="str">
        <f t="shared" si="87"/>
        <v xml:space="preserve"> </v>
      </c>
      <c r="I5224" s="11">
        <v>51.612903225806001</v>
      </c>
      <c r="J5224" s="3">
        <v>23.870967741935001</v>
      </c>
      <c r="K5224" s="3">
        <v>39.032258064516</v>
      </c>
      <c r="L5224" s="3">
        <v>11.935483870968</v>
      </c>
      <c r="M5224" s="3">
        <v>34.838709677418997</v>
      </c>
      <c r="N5224" s="3">
        <v>29.032258064516</v>
      </c>
      <c r="O5224" s="3">
        <v>33.870967741934997</v>
      </c>
      <c r="P5224" s="3">
        <v>1.935483870968</v>
      </c>
      <c r="Q5224" s="3">
        <v>3.8709677419349999</v>
      </c>
      <c r="R5224" s="8">
        <v>1.6129032258060001</v>
      </c>
    </row>
    <row r="5225" spans="3:18" x14ac:dyDescent="0.2">
      <c r="C5225" s="87"/>
      <c r="D5225" s="84"/>
      <c r="E5225" s="1" t="s">
        <v>87</v>
      </c>
      <c r="F5225" s="2"/>
      <c r="G5225" s="60">
        <v>497</v>
      </c>
      <c r="H5225" s="72" t="str">
        <f t="shared" si="87"/>
        <v xml:space="preserve"> </v>
      </c>
      <c r="I5225" s="11">
        <v>46.680080482896997</v>
      </c>
      <c r="J5225" s="3">
        <v>21.327967806840999</v>
      </c>
      <c r="K5225" s="3">
        <v>35.412474849094998</v>
      </c>
      <c r="L5225" s="3">
        <v>11.670020120724001</v>
      </c>
      <c r="M5225" s="3">
        <v>34.406438631790998</v>
      </c>
      <c r="N5225" s="3">
        <v>24.547283702213001</v>
      </c>
      <c r="O5225" s="3">
        <v>34.004024144869</v>
      </c>
      <c r="P5225" s="3">
        <v>1.207243460765</v>
      </c>
      <c r="Q5225" s="3">
        <v>3.8229376257549998</v>
      </c>
      <c r="R5225" s="8">
        <v>4.2253521126760001</v>
      </c>
    </row>
    <row r="5226" spans="3:18" x14ac:dyDescent="0.2">
      <c r="C5226" s="87"/>
      <c r="D5226" s="84"/>
      <c r="E5226" s="1" t="s">
        <v>88</v>
      </c>
      <c r="F5226" s="2"/>
      <c r="G5226" s="60">
        <v>205</v>
      </c>
      <c r="H5226" s="72" t="str">
        <f t="shared" si="87"/>
        <v xml:space="preserve"> </v>
      </c>
      <c r="I5226" s="11">
        <v>42.926829268292998</v>
      </c>
      <c r="J5226" s="3">
        <v>21.463414634146002</v>
      </c>
      <c r="K5226" s="3">
        <v>37.073170731707002</v>
      </c>
      <c r="L5226" s="3">
        <v>7.80487804878</v>
      </c>
      <c r="M5226" s="3">
        <v>20.487804878049001</v>
      </c>
      <c r="N5226" s="3">
        <v>26.829268292683</v>
      </c>
      <c r="O5226" s="3">
        <v>26.829268292683</v>
      </c>
      <c r="P5226" s="3">
        <v>0.97560975609800005</v>
      </c>
      <c r="Q5226" s="3">
        <v>10.243902439024</v>
      </c>
      <c r="R5226" s="8">
        <v>3.4146341463410002</v>
      </c>
    </row>
    <row r="5227" spans="3:18" x14ac:dyDescent="0.2">
      <c r="C5227" s="87"/>
      <c r="D5227" s="84"/>
      <c r="E5227" s="1" t="s">
        <v>89</v>
      </c>
      <c r="F5227" s="2"/>
      <c r="G5227" s="60">
        <v>22</v>
      </c>
      <c r="H5227" s="72" t="str">
        <f t="shared" si="87"/>
        <v>*</v>
      </c>
      <c r="I5227" s="11">
        <v>13.636363636364001</v>
      </c>
      <c r="J5227" s="3">
        <v>18.181818181817999</v>
      </c>
      <c r="K5227" s="3">
        <v>18.181818181817999</v>
      </c>
      <c r="L5227" s="3">
        <v>13.636363636364001</v>
      </c>
      <c r="M5227" s="3">
        <v>9.0909090909089993</v>
      </c>
      <c r="N5227" s="3">
        <v>22.727272727273</v>
      </c>
      <c r="O5227" s="3">
        <v>27.272727272727</v>
      </c>
      <c r="P5227" s="7">
        <v>0</v>
      </c>
      <c r="Q5227" s="3">
        <v>18.181818181817999</v>
      </c>
      <c r="R5227" s="8">
        <v>4.5454545454549997</v>
      </c>
    </row>
    <row r="5228" spans="3:18" x14ac:dyDescent="0.2">
      <c r="C5228" s="87"/>
      <c r="D5228" s="84"/>
      <c r="E5228" s="1" t="s">
        <v>32</v>
      </c>
      <c r="F5228" s="2"/>
      <c r="G5228" s="60">
        <v>2</v>
      </c>
      <c r="H5228" s="72" t="str">
        <f t="shared" si="87"/>
        <v>*</v>
      </c>
      <c r="I5228" s="11">
        <v>50</v>
      </c>
      <c r="J5228" s="3">
        <v>50</v>
      </c>
      <c r="K5228" s="3">
        <v>50</v>
      </c>
      <c r="L5228" s="3">
        <v>50</v>
      </c>
      <c r="M5228" s="7">
        <v>0</v>
      </c>
      <c r="N5228" s="3">
        <v>50</v>
      </c>
      <c r="O5228" s="3">
        <v>100</v>
      </c>
      <c r="P5228" s="7">
        <v>0</v>
      </c>
      <c r="Q5228" s="7">
        <v>0</v>
      </c>
      <c r="R5228" s="14">
        <v>0</v>
      </c>
    </row>
    <row r="5229" spans="3:18" ht="24" x14ac:dyDescent="0.2">
      <c r="C5229" s="88" t="s">
        <v>90</v>
      </c>
      <c r="D5229" s="83" t="s">
        <v>17</v>
      </c>
      <c r="E5229" s="6" t="s">
        <v>91</v>
      </c>
      <c r="F5229" s="5"/>
      <c r="G5229" s="59">
        <v>281</v>
      </c>
      <c r="H5229" s="71" t="str">
        <f t="shared" si="87"/>
        <v xml:space="preserve"> </v>
      </c>
      <c r="I5229" s="12">
        <v>48.042704626335002</v>
      </c>
      <c r="J5229" s="4">
        <v>24.555160142348999</v>
      </c>
      <c r="K5229" s="4">
        <v>39.145907473309997</v>
      </c>
      <c r="L5229" s="4">
        <v>10.320284697509001</v>
      </c>
      <c r="M5229" s="4">
        <v>31.316725978648002</v>
      </c>
      <c r="N5229" s="4">
        <v>18.861209964413</v>
      </c>
      <c r="O5229" s="4">
        <v>29.181494661921999</v>
      </c>
      <c r="P5229" s="4">
        <v>2.4911032028469999</v>
      </c>
      <c r="Q5229" s="4">
        <v>5.338078291815</v>
      </c>
      <c r="R5229" s="13">
        <v>2.1352313167260002</v>
      </c>
    </row>
    <row r="5230" spans="3:18" ht="24" x14ac:dyDescent="0.2">
      <c r="C5230" s="87"/>
      <c r="D5230" s="84"/>
      <c r="E5230" s="1" t="s">
        <v>92</v>
      </c>
      <c r="F5230" s="2"/>
      <c r="G5230" s="60">
        <v>516</v>
      </c>
      <c r="H5230" s="72" t="str">
        <f t="shared" si="87"/>
        <v xml:space="preserve"> </v>
      </c>
      <c r="I5230" s="11">
        <v>49.806201550388003</v>
      </c>
      <c r="J5230" s="3">
        <v>22.093023255814</v>
      </c>
      <c r="K5230" s="3">
        <v>36.240310077518998</v>
      </c>
      <c r="L5230" s="3">
        <v>13.372093023255999</v>
      </c>
      <c r="M5230" s="3">
        <v>33.914728682171003</v>
      </c>
      <c r="N5230" s="3">
        <v>27.131782945735999</v>
      </c>
      <c r="O5230" s="3">
        <v>31.589147286822001</v>
      </c>
      <c r="P5230" s="3">
        <v>0.38759689922500001</v>
      </c>
      <c r="Q5230" s="3">
        <v>5.2325581395349996</v>
      </c>
      <c r="R5230" s="8">
        <v>2.9069767441860002</v>
      </c>
    </row>
    <row r="5231" spans="3:18" ht="24" x14ac:dyDescent="0.2">
      <c r="C5231" s="87"/>
      <c r="D5231" s="84"/>
      <c r="E5231" s="1" t="s">
        <v>93</v>
      </c>
      <c r="F5231" s="2"/>
      <c r="G5231" s="60">
        <v>326</v>
      </c>
      <c r="H5231" s="72" t="str">
        <f t="shared" si="87"/>
        <v xml:space="preserve"> </v>
      </c>
      <c r="I5231" s="11">
        <v>43.865030674846999</v>
      </c>
      <c r="J5231" s="3">
        <v>20.552147239263999</v>
      </c>
      <c r="K5231" s="3">
        <v>34.969325153374001</v>
      </c>
      <c r="L5231" s="3">
        <v>12.883435582822001</v>
      </c>
      <c r="M5231" s="3">
        <v>34.355828220859003</v>
      </c>
      <c r="N5231" s="3">
        <v>29.141104294479</v>
      </c>
      <c r="O5231" s="3">
        <v>33.435582822085998</v>
      </c>
      <c r="P5231" s="3">
        <v>1.2269938650309999</v>
      </c>
      <c r="Q5231" s="3">
        <v>7.3619631901840004</v>
      </c>
      <c r="R5231" s="8">
        <v>3.3742331288340002</v>
      </c>
    </row>
    <row r="5232" spans="3:18" x14ac:dyDescent="0.2">
      <c r="C5232" s="87"/>
      <c r="D5232" s="84"/>
      <c r="E5232" s="1" t="s">
        <v>94</v>
      </c>
      <c r="F5232" s="2"/>
      <c r="G5232" s="60">
        <v>114</v>
      </c>
      <c r="H5232" s="72" t="str">
        <f t="shared" si="87"/>
        <v xml:space="preserve"> </v>
      </c>
      <c r="I5232" s="11">
        <v>50</v>
      </c>
      <c r="J5232" s="3">
        <v>28.947368421053</v>
      </c>
      <c r="K5232" s="3">
        <v>35.087719298246</v>
      </c>
      <c r="L5232" s="3">
        <v>10.526315789473999</v>
      </c>
      <c r="M5232" s="3">
        <v>29.824561403509001</v>
      </c>
      <c r="N5232" s="3">
        <v>29.824561403509001</v>
      </c>
      <c r="O5232" s="3">
        <v>32.456140350877</v>
      </c>
      <c r="P5232" s="3">
        <v>1.7543859649119999</v>
      </c>
      <c r="Q5232" s="3">
        <v>3.508771929825</v>
      </c>
      <c r="R5232" s="8">
        <v>4.3859649122809996</v>
      </c>
    </row>
    <row r="5233" spans="2:18" x14ac:dyDescent="0.2">
      <c r="C5233" s="88" t="s">
        <v>95</v>
      </c>
      <c r="D5233" s="83" t="s">
        <v>17</v>
      </c>
      <c r="E5233" s="6" t="s">
        <v>96</v>
      </c>
      <c r="F5233" s="5"/>
      <c r="G5233" s="59">
        <v>142</v>
      </c>
      <c r="H5233" s="71" t="str">
        <f t="shared" si="87"/>
        <v xml:space="preserve"> </v>
      </c>
      <c r="I5233" s="12">
        <v>41.549295774648002</v>
      </c>
      <c r="J5233" s="4">
        <v>22.535211267606002</v>
      </c>
      <c r="K5233" s="4">
        <v>31.690140845070001</v>
      </c>
      <c r="L5233" s="4">
        <v>12.676056338027999</v>
      </c>
      <c r="M5233" s="4">
        <v>31.690140845070001</v>
      </c>
      <c r="N5233" s="4">
        <v>30.985915492958</v>
      </c>
      <c r="O5233" s="4">
        <v>37.323943661972002</v>
      </c>
      <c r="P5233" s="20">
        <v>0</v>
      </c>
      <c r="Q5233" s="4">
        <v>8.4507042253520002</v>
      </c>
      <c r="R5233" s="13">
        <v>2.112676056338</v>
      </c>
    </row>
    <row r="5234" spans="2:18" x14ac:dyDescent="0.2">
      <c r="C5234" s="89"/>
      <c r="D5234" s="84"/>
      <c r="E5234" s="1" t="s">
        <v>97</v>
      </c>
      <c r="F5234" s="2"/>
      <c r="G5234" s="60">
        <v>377</v>
      </c>
      <c r="H5234" s="72" t="str">
        <f t="shared" si="87"/>
        <v xml:space="preserve"> </v>
      </c>
      <c r="I5234" s="11">
        <v>52.785145888594002</v>
      </c>
      <c r="J5234" s="3">
        <v>24.933687002652999</v>
      </c>
      <c r="K5234" s="3">
        <v>37.135278514588997</v>
      </c>
      <c r="L5234" s="3">
        <v>12.997347480106001</v>
      </c>
      <c r="M5234" s="3">
        <v>33.421750663129998</v>
      </c>
      <c r="N5234" s="3">
        <v>22.281167108752999</v>
      </c>
      <c r="O5234" s="3">
        <v>28.381962864721</v>
      </c>
      <c r="P5234" s="3">
        <v>1.5915119363400001</v>
      </c>
      <c r="Q5234" s="3">
        <v>4.7745358090190004</v>
      </c>
      <c r="R5234" s="8">
        <v>3.4482758620689999</v>
      </c>
    </row>
    <row r="5235" spans="2:18" ht="24" x14ac:dyDescent="0.2">
      <c r="C5235" s="89"/>
      <c r="D5235" s="84"/>
      <c r="E5235" s="1" t="s">
        <v>98</v>
      </c>
      <c r="F5235" s="2"/>
      <c r="G5235" s="60">
        <v>258</v>
      </c>
      <c r="H5235" s="72" t="str">
        <f t="shared" si="87"/>
        <v xml:space="preserve"> </v>
      </c>
      <c r="I5235" s="11">
        <v>46.511627906976997</v>
      </c>
      <c r="J5235" s="3">
        <v>24.806201550388</v>
      </c>
      <c r="K5235" s="3">
        <v>37.209302325581</v>
      </c>
      <c r="L5235" s="3">
        <v>13.178294573643001</v>
      </c>
      <c r="M5235" s="3">
        <v>30.62015503876</v>
      </c>
      <c r="N5235" s="3">
        <v>27.131782945735999</v>
      </c>
      <c r="O5235" s="3">
        <v>31.395348837208999</v>
      </c>
      <c r="P5235" s="3">
        <v>1.1627906976739999</v>
      </c>
      <c r="Q5235" s="3">
        <v>4.6511627906979998</v>
      </c>
      <c r="R5235" s="8">
        <v>3.1007751937979999</v>
      </c>
    </row>
    <row r="5236" spans="2:18" x14ac:dyDescent="0.2">
      <c r="C5236" s="89"/>
      <c r="D5236" s="84"/>
      <c r="E5236" s="1" t="s">
        <v>99</v>
      </c>
      <c r="F5236" s="2"/>
      <c r="G5236" s="60">
        <v>194</v>
      </c>
      <c r="H5236" s="72" t="str">
        <f t="shared" si="87"/>
        <v xml:space="preserve"> </v>
      </c>
      <c r="I5236" s="11">
        <v>51.546391752577001</v>
      </c>
      <c r="J5236" s="3">
        <v>21.134020618556999</v>
      </c>
      <c r="K5236" s="3">
        <v>38.659793814433002</v>
      </c>
      <c r="L5236" s="3">
        <v>11.340206185567</v>
      </c>
      <c r="M5236" s="3">
        <v>39.690721649484999</v>
      </c>
      <c r="N5236" s="3">
        <v>22.164948453608002</v>
      </c>
      <c r="O5236" s="3">
        <v>28.865979381443001</v>
      </c>
      <c r="P5236" s="3">
        <v>1.5463917525769999</v>
      </c>
      <c r="Q5236" s="3">
        <v>4.639175257732</v>
      </c>
      <c r="R5236" s="8">
        <v>2.0618556701030002</v>
      </c>
    </row>
    <row r="5237" spans="2:18" x14ac:dyDescent="0.2">
      <c r="C5237" s="89"/>
      <c r="D5237" s="84"/>
      <c r="E5237" s="1" t="s">
        <v>100</v>
      </c>
      <c r="F5237" s="2"/>
      <c r="G5237" s="60">
        <v>123</v>
      </c>
      <c r="H5237" s="72" t="str">
        <f t="shared" si="87"/>
        <v xml:space="preserve"> </v>
      </c>
      <c r="I5237" s="11">
        <v>43.089430894308997</v>
      </c>
      <c r="J5237" s="3">
        <v>19.512195121950999</v>
      </c>
      <c r="K5237" s="3">
        <v>36.585365853658999</v>
      </c>
      <c r="L5237" s="3">
        <v>13.821138211381999</v>
      </c>
      <c r="M5237" s="3">
        <v>31.707317073171001</v>
      </c>
      <c r="N5237" s="3">
        <v>26.016260162601998</v>
      </c>
      <c r="O5237" s="3">
        <v>39.024390243901998</v>
      </c>
      <c r="P5237" s="3">
        <v>0.81300813008100004</v>
      </c>
      <c r="Q5237" s="3">
        <v>5.6910569105690003</v>
      </c>
      <c r="R5237" s="8">
        <v>4.8780487804880002</v>
      </c>
    </row>
    <row r="5238" spans="2:18" x14ac:dyDescent="0.2">
      <c r="C5238" s="90"/>
      <c r="D5238" s="85"/>
      <c r="E5238" s="29" t="s">
        <v>101</v>
      </c>
      <c r="F5238" s="28"/>
      <c r="G5238" s="61">
        <v>143</v>
      </c>
      <c r="H5238" s="73" t="str">
        <f t="shared" si="87"/>
        <v xml:space="preserve"> </v>
      </c>
      <c r="I5238" s="35">
        <v>42.657342657343001</v>
      </c>
      <c r="J5238" s="16">
        <v>19.580419580419999</v>
      </c>
      <c r="K5238" s="16">
        <v>34.965034965035002</v>
      </c>
      <c r="L5238" s="16">
        <v>8.3916083916080009</v>
      </c>
      <c r="M5238" s="16">
        <v>30.069930069929999</v>
      </c>
      <c r="N5238" s="16">
        <v>34.265734265733997</v>
      </c>
      <c r="O5238" s="16">
        <v>32.167832167832003</v>
      </c>
      <c r="P5238" s="16">
        <v>1.398601398601</v>
      </c>
      <c r="Q5238" s="16">
        <v>8.3916083916080009</v>
      </c>
      <c r="R5238" s="36">
        <v>2.0979020979020002</v>
      </c>
    </row>
    <row r="5239" spans="2:18" x14ac:dyDescent="0.2">
      <c r="G5239" s="62"/>
      <c r="H5239" s="74"/>
    </row>
    <row r="5240" spans="2:18" x14ac:dyDescent="0.2">
      <c r="B5240" s="25" t="str">
        <f xml:space="preserve"> HYPERLINK("#'目次'!B51", "[45]")</f>
        <v>[45]</v>
      </c>
      <c r="C5240" s="17" t="s">
        <v>425</v>
      </c>
      <c r="G5240" s="62"/>
      <c r="H5240" s="74"/>
    </row>
    <row r="5241" spans="2:18" x14ac:dyDescent="0.2">
      <c r="G5241" s="62"/>
      <c r="H5241" s="74"/>
    </row>
    <row r="5242" spans="2:18" x14ac:dyDescent="0.2">
      <c r="G5242" s="62"/>
      <c r="H5242" s="74"/>
    </row>
    <row r="5243" spans="2:18" x14ac:dyDescent="0.2">
      <c r="C5243" s="17" t="s">
        <v>12</v>
      </c>
      <c r="G5243" s="62"/>
      <c r="H5243" s="74"/>
    </row>
    <row r="5244" spans="2:18" ht="48" x14ac:dyDescent="0.2">
      <c r="C5244" s="91"/>
      <c r="D5244" s="92"/>
      <c r="E5244" s="92"/>
      <c r="F5244" s="92"/>
      <c r="G5244" s="56" t="s">
        <v>13</v>
      </c>
      <c r="H5244" s="68"/>
      <c r="I5244" s="22" t="s">
        <v>426</v>
      </c>
      <c r="J5244" s="10" t="s">
        <v>427</v>
      </c>
      <c r="K5244" s="10" t="s">
        <v>428</v>
      </c>
      <c r="L5244" s="10" t="s">
        <v>429</v>
      </c>
      <c r="M5244" s="10" t="s">
        <v>430</v>
      </c>
      <c r="N5244" s="10" t="s">
        <v>431</v>
      </c>
      <c r="O5244" s="10" t="s">
        <v>432</v>
      </c>
      <c r="P5244" s="10" t="s">
        <v>46</v>
      </c>
      <c r="Q5244" s="23" t="s">
        <v>32</v>
      </c>
    </row>
    <row r="5245" spans="2:18" x14ac:dyDescent="0.2">
      <c r="C5245" s="93"/>
      <c r="D5245" s="94"/>
      <c r="E5245" s="94"/>
      <c r="F5245" s="94"/>
      <c r="G5245" s="57"/>
      <c r="H5245" s="69"/>
      <c r="I5245" s="26"/>
      <c r="J5245" s="9"/>
      <c r="K5245" s="9"/>
      <c r="L5245" s="9"/>
      <c r="M5245" s="9"/>
      <c r="N5245" s="9"/>
      <c r="O5245" s="9"/>
      <c r="P5245" s="9"/>
      <c r="Q5245" s="24"/>
    </row>
    <row r="5246" spans="2:18" x14ac:dyDescent="0.2">
      <c r="C5246" s="31"/>
      <c r="D5246" s="33"/>
      <c r="E5246" s="32" t="s">
        <v>13</v>
      </c>
      <c r="F5246" s="30"/>
      <c r="G5246" s="58">
        <v>2435</v>
      </c>
      <c r="H5246" s="70" t="str">
        <f t="shared" ref="H5246:H5309" si="88">IF(G5246&lt;49,"*"," ")</f>
        <v xml:space="preserve"> </v>
      </c>
      <c r="I5246" s="15">
        <v>49.363449691992002</v>
      </c>
      <c r="J5246" s="15">
        <v>35.893223819302001</v>
      </c>
      <c r="K5246" s="15">
        <v>25.503080082136002</v>
      </c>
      <c r="L5246" s="15">
        <v>53.880903490759998</v>
      </c>
      <c r="M5246" s="15">
        <v>11.457905544148</v>
      </c>
      <c r="N5246" s="15">
        <v>20.985626283367999</v>
      </c>
      <c r="O5246" s="15">
        <v>36.550308008214003</v>
      </c>
      <c r="P5246" s="15">
        <v>4.4353182751539997</v>
      </c>
      <c r="Q5246" s="34">
        <v>6.1190965092400003</v>
      </c>
    </row>
    <row r="5247" spans="2:18" x14ac:dyDescent="0.2">
      <c r="C5247" s="86" t="s">
        <v>16</v>
      </c>
      <c r="D5247" s="83" t="s">
        <v>17</v>
      </c>
      <c r="E5247" s="6" t="s">
        <v>14</v>
      </c>
      <c r="F5247" s="5"/>
      <c r="G5247" s="59">
        <v>1188</v>
      </c>
      <c r="H5247" s="71" t="str">
        <f t="shared" si="88"/>
        <v xml:space="preserve"> </v>
      </c>
      <c r="I5247" s="12">
        <v>51.936026936026998</v>
      </c>
      <c r="J5247" s="4">
        <v>34.511784511785002</v>
      </c>
      <c r="K5247" s="4">
        <v>23.653198653198999</v>
      </c>
      <c r="L5247" s="4">
        <v>52.861952861953</v>
      </c>
      <c r="M5247" s="4">
        <v>13.888888888888999</v>
      </c>
      <c r="N5247" s="4">
        <v>19.781144781144999</v>
      </c>
      <c r="O5247" s="4">
        <v>36.447811447810999</v>
      </c>
      <c r="P5247" s="4">
        <v>4.7979797979800001</v>
      </c>
      <c r="Q5247" s="13">
        <v>3.9562289562289998</v>
      </c>
    </row>
    <row r="5248" spans="2:18" x14ac:dyDescent="0.2">
      <c r="C5248" s="87"/>
      <c r="D5248" s="84"/>
      <c r="E5248" s="1" t="s">
        <v>15</v>
      </c>
      <c r="F5248" s="2"/>
      <c r="G5248" s="60">
        <v>1247</v>
      </c>
      <c r="H5248" s="72" t="str">
        <f t="shared" si="88"/>
        <v xml:space="preserve"> </v>
      </c>
      <c r="I5248" s="11">
        <v>46.912590216520002</v>
      </c>
      <c r="J5248" s="3">
        <v>37.209302325581</v>
      </c>
      <c r="K5248" s="3">
        <v>27.265437048917001</v>
      </c>
      <c r="L5248" s="3">
        <v>54.851643945469</v>
      </c>
      <c r="M5248" s="3">
        <v>9.1419406575779991</v>
      </c>
      <c r="N5248" s="3">
        <v>22.133119486767999</v>
      </c>
      <c r="O5248" s="3">
        <v>36.647955092220997</v>
      </c>
      <c r="P5248" s="3">
        <v>4.0898155573380004</v>
      </c>
      <c r="Q5248" s="8">
        <v>8.1796311146750007</v>
      </c>
    </row>
    <row r="5249" spans="3:17" x14ac:dyDescent="0.2">
      <c r="C5249" s="88" t="s">
        <v>18</v>
      </c>
      <c r="D5249" s="88" t="s">
        <v>19</v>
      </c>
      <c r="E5249" s="6" t="s">
        <v>20</v>
      </c>
      <c r="F5249" s="5"/>
      <c r="G5249" s="59">
        <v>386</v>
      </c>
      <c r="H5249" s="71" t="str">
        <f t="shared" si="88"/>
        <v xml:space="preserve"> </v>
      </c>
      <c r="I5249" s="12">
        <v>65.025906735750993</v>
      </c>
      <c r="J5249" s="4">
        <v>35.233160621762003</v>
      </c>
      <c r="K5249" s="4">
        <v>23.056994818652999</v>
      </c>
      <c r="L5249" s="4">
        <v>49.222797927461002</v>
      </c>
      <c r="M5249" s="4">
        <v>12.176165803109001</v>
      </c>
      <c r="N5249" s="4">
        <v>19.948186528497001</v>
      </c>
      <c r="O5249" s="4">
        <v>58.031088082902002</v>
      </c>
      <c r="P5249" s="4">
        <v>1.554404145078</v>
      </c>
      <c r="Q5249" s="13">
        <v>0.77720207253899998</v>
      </c>
    </row>
    <row r="5250" spans="3:17" x14ac:dyDescent="0.2">
      <c r="C5250" s="87"/>
      <c r="D5250" s="89"/>
      <c r="E5250" s="1" t="s">
        <v>21</v>
      </c>
      <c r="F5250" s="2"/>
      <c r="G5250" s="60">
        <v>484</v>
      </c>
      <c r="H5250" s="72" t="str">
        <f t="shared" si="88"/>
        <v xml:space="preserve"> </v>
      </c>
      <c r="I5250" s="11">
        <v>55.371900826446002</v>
      </c>
      <c r="J5250" s="3">
        <v>34.917355371901003</v>
      </c>
      <c r="K5250" s="3">
        <v>26.859504132230999</v>
      </c>
      <c r="L5250" s="3">
        <v>56.611570247933997</v>
      </c>
      <c r="M5250" s="3">
        <v>11.570247933884</v>
      </c>
      <c r="N5250" s="3">
        <v>21.694214876033001</v>
      </c>
      <c r="O5250" s="3">
        <v>45.867768595040999</v>
      </c>
      <c r="P5250" s="3">
        <v>4.3388429752070001</v>
      </c>
      <c r="Q5250" s="8">
        <v>2.4793388429749998</v>
      </c>
    </row>
    <row r="5251" spans="3:17" x14ac:dyDescent="0.2">
      <c r="C5251" s="87"/>
      <c r="D5251" s="89"/>
      <c r="E5251" s="1" t="s">
        <v>22</v>
      </c>
      <c r="F5251" s="2"/>
      <c r="G5251" s="60">
        <v>626</v>
      </c>
      <c r="H5251" s="72" t="str">
        <f t="shared" si="88"/>
        <v xml:space="preserve"> </v>
      </c>
      <c r="I5251" s="11">
        <v>53.514376996804998</v>
      </c>
      <c r="J5251" s="3">
        <v>38.178913738018998</v>
      </c>
      <c r="K5251" s="3">
        <v>26.677316293930001</v>
      </c>
      <c r="L5251" s="3">
        <v>55.750798722044998</v>
      </c>
      <c r="M5251" s="3">
        <v>10.383386581470001</v>
      </c>
      <c r="N5251" s="3">
        <v>21.884984025559</v>
      </c>
      <c r="O5251" s="3">
        <v>34.664536741214</v>
      </c>
      <c r="P5251" s="3">
        <v>4.153354632588</v>
      </c>
      <c r="Q5251" s="8">
        <v>5.2715654952079998</v>
      </c>
    </row>
    <row r="5252" spans="3:17" x14ac:dyDescent="0.2">
      <c r="C5252" s="87"/>
      <c r="D5252" s="89"/>
      <c r="E5252" s="1" t="s">
        <v>23</v>
      </c>
      <c r="F5252" s="2"/>
      <c r="G5252" s="60">
        <v>400</v>
      </c>
      <c r="H5252" s="72" t="str">
        <f t="shared" si="88"/>
        <v xml:space="preserve"> </v>
      </c>
      <c r="I5252" s="11">
        <v>41</v>
      </c>
      <c r="J5252" s="3">
        <v>35.25</v>
      </c>
      <c r="K5252" s="3">
        <v>22.5</v>
      </c>
      <c r="L5252" s="3">
        <v>56.5</v>
      </c>
      <c r="M5252" s="3">
        <v>12.5</v>
      </c>
      <c r="N5252" s="3">
        <v>25</v>
      </c>
      <c r="O5252" s="3">
        <v>28.75</v>
      </c>
      <c r="P5252" s="3">
        <v>4.5</v>
      </c>
      <c r="Q5252" s="8">
        <v>7.25</v>
      </c>
    </row>
    <row r="5253" spans="3:17" x14ac:dyDescent="0.2">
      <c r="C5253" s="87"/>
      <c r="D5253" s="89"/>
      <c r="E5253" s="1" t="s">
        <v>24</v>
      </c>
      <c r="F5253" s="2"/>
      <c r="G5253" s="60">
        <v>539</v>
      </c>
      <c r="H5253" s="72" t="str">
        <f t="shared" si="88"/>
        <v xml:space="preserve"> </v>
      </c>
      <c r="I5253" s="11">
        <v>34.137291280147998</v>
      </c>
      <c r="J5253" s="3">
        <v>35.064935064935</v>
      </c>
      <c r="K5253" s="3">
        <v>26.901669758813</v>
      </c>
      <c r="L5253" s="3">
        <v>50.649350649351</v>
      </c>
      <c r="M5253" s="3">
        <v>11.317254174397</v>
      </c>
      <c r="N5253" s="3">
        <v>17.068645640073999</v>
      </c>
      <c r="O5253" s="3">
        <v>20.779220779220999</v>
      </c>
      <c r="P5253" s="3">
        <v>6.8645640074210004</v>
      </c>
      <c r="Q5253" s="8">
        <v>13.358070500927999</v>
      </c>
    </row>
    <row r="5254" spans="3:17" x14ac:dyDescent="0.2">
      <c r="C5254" s="87"/>
      <c r="D5254" s="89"/>
      <c r="E5254" s="1" t="s">
        <v>25</v>
      </c>
      <c r="F5254" s="2"/>
      <c r="G5254" s="60">
        <v>2049</v>
      </c>
      <c r="H5254" s="72" t="str">
        <f t="shared" si="88"/>
        <v xml:space="preserve"> </v>
      </c>
      <c r="I5254" s="11">
        <v>46.412884333820998</v>
      </c>
      <c r="J5254" s="3">
        <v>36.017569546120001</v>
      </c>
      <c r="K5254" s="3">
        <v>25.963884821863999</v>
      </c>
      <c r="L5254" s="3">
        <v>54.758418740849002</v>
      </c>
      <c r="M5254" s="3">
        <v>11.322596388481999</v>
      </c>
      <c r="N5254" s="3">
        <v>21.181063933626</v>
      </c>
      <c r="O5254" s="3">
        <v>32.503660322107997</v>
      </c>
      <c r="P5254" s="3">
        <v>4.97803806735</v>
      </c>
      <c r="Q5254" s="8">
        <v>7.1254270375789996</v>
      </c>
    </row>
    <row r="5255" spans="3:17" x14ac:dyDescent="0.2">
      <c r="C5255" s="87"/>
      <c r="D5255" s="89"/>
      <c r="E5255" s="1" t="s">
        <v>26</v>
      </c>
      <c r="F5255" s="2"/>
      <c r="G5255" s="60">
        <v>939</v>
      </c>
      <c r="H5255" s="72" t="str">
        <f t="shared" si="88"/>
        <v xml:space="preserve"> </v>
      </c>
      <c r="I5255" s="11">
        <v>37.060702875399002</v>
      </c>
      <c r="J5255" s="3">
        <v>35.143769968050997</v>
      </c>
      <c r="K5255" s="3">
        <v>25.026624068158</v>
      </c>
      <c r="L5255" s="3">
        <v>53.141640042599001</v>
      </c>
      <c r="M5255" s="3">
        <v>11.821086261981</v>
      </c>
      <c r="N5255" s="3">
        <v>20.447284345048001</v>
      </c>
      <c r="O5255" s="3">
        <v>24.174653887114001</v>
      </c>
      <c r="P5255" s="3">
        <v>5.8572949946749997</v>
      </c>
      <c r="Q5255" s="8">
        <v>10.756123535676</v>
      </c>
    </row>
    <row r="5256" spans="3:17" x14ac:dyDescent="0.2">
      <c r="C5256" s="87"/>
      <c r="D5256" s="88" t="s">
        <v>14</v>
      </c>
      <c r="E5256" s="6" t="s">
        <v>20</v>
      </c>
      <c r="F5256" s="5"/>
      <c r="G5256" s="59">
        <v>204</v>
      </c>
      <c r="H5256" s="71" t="str">
        <f t="shared" si="88"/>
        <v xml:space="preserve"> </v>
      </c>
      <c r="I5256" s="12">
        <v>65.686274509803994</v>
      </c>
      <c r="J5256" s="4">
        <v>30.392156862745001</v>
      </c>
      <c r="K5256" s="4">
        <v>23.529411764706001</v>
      </c>
      <c r="L5256" s="4">
        <v>45.098039215686001</v>
      </c>
      <c r="M5256" s="4">
        <v>13.725490196078001</v>
      </c>
      <c r="N5256" s="4">
        <v>15.686274509804001</v>
      </c>
      <c r="O5256" s="4">
        <v>53.431372549019997</v>
      </c>
      <c r="P5256" s="4">
        <v>2.4509803921570001</v>
      </c>
      <c r="Q5256" s="13">
        <v>0.49019607843099999</v>
      </c>
    </row>
    <row r="5257" spans="3:17" x14ac:dyDescent="0.2">
      <c r="C5257" s="87"/>
      <c r="D5257" s="89"/>
      <c r="E5257" s="1" t="s">
        <v>21</v>
      </c>
      <c r="F5257" s="2"/>
      <c r="G5257" s="60">
        <v>254</v>
      </c>
      <c r="H5257" s="72" t="str">
        <f t="shared" si="88"/>
        <v xml:space="preserve"> </v>
      </c>
      <c r="I5257" s="11">
        <v>60.236220472440998</v>
      </c>
      <c r="J5257" s="3">
        <v>34.251968503937</v>
      </c>
      <c r="K5257" s="3">
        <v>23.622047244093999</v>
      </c>
      <c r="L5257" s="3">
        <v>54.330708661416999</v>
      </c>
      <c r="M5257" s="3">
        <v>14.566929133858</v>
      </c>
      <c r="N5257" s="3">
        <v>20.866141732283001</v>
      </c>
      <c r="O5257" s="3">
        <v>43.307086614173002</v>
      </c>
      <c r="P5257" s="3">
        <v>4.3307086614169998</v>
      </c>
      <c r="Q5257" s="8">
        <v>1.968503937008</v>
      </c>
    </row>
    <row r="5258" spans="3:17" x14ac:dyDescent="0.2">
      <c r="C5258" s="87"/>
      <c r="D5258" s="89"/>
      <c r="E5258" s="1" t="s">
        <v>22</v>
      </c>
      <c r="F5258" s="2"/>
      <c r="G5258" s="60">
        <v>311</v>
      </c>
      <c r="H5258" s="72" t="str">
        <f t="shared" si="88"/>
        <v xml:space="preserve"> </v>
      </c>
      <c r="I5258" s="11">
        <v>54.983922829581999</v>
      </c>
      <c r="J5258" s="3">
        <v>35.691318327974003</v>
      </c>
      <c r="K5258" s="3">
        <v>20.900321543408001</v>
      </c>
      <c r="L5258" s="3">
        <v>55.305466237941999</v>
      </c>
      <c r="M5258" s="3">
        <v>12.218649517685</v>
      </c>
      <c r="N5258" s="3">
        <v>19.935691318328001</v>
      </c>
      <c r="O5258" s="3">
        <v>35.048231511254002</v>
      </c>
      <c r="P5258" s="3">
        <v>4.1800643086819997</v>
      </c>
      <c r="Q5258" s="8">
        <v>3.5369774919610002</v>
      </c>
    </row>
    <row r="5259" spans="3:17" x14ac:dyDescent="0.2">
      <c r="C5259" s="87"/>
      <c r="D5259" s="89"/>
      <c r="E5259" s="1" t="s">
        <v>23</v>
      </c>
      <c r="F5259" s="2"/>
      <c r="G5259" s="60">
        <v>202</v>
      </c>
      <c r="H5259" s="72" t="str">
        <f t="shared" si="88"/>
        <v xml:space="preserve"> </v>
      </c>
      <c r="I5259" s="11">
        <v>36.138613861385998</v>
      </c>
      <c r="J5259" s="3">
        <v>35.643564356436002</v>
      </c>
      <c r="K5259" s="3">
        <v>23.267326732672998</v>
      </c>
      <c r="L5259" s="3">
        <v>58.415841584158002</v>
      </c>
      <c r="M5259" s="3">
        <v>13.366336633663</v>
      </c>
      <c r="N5259" s="3">
        <v>25.247524752475002</v>
      </c>
      <c r="O5259" s="3">
        <v>27.227722772277001</v>
      </c>
      <c r="P5259" s="3">
        <v>5.940594059406</v>
      </c>
      <c r="Q5259" s="8">
        <v>4.9504950495050002</v>
      </c>
    </row>
    <row r="5260" spans="3:17" x14ac:dyDescent="0.2">
      <c r="C5260" s="87"/>
      <c r="D5260" s="89"/>
      <c r="E5260" s="1" t="s">
        <v>24</v>
      </c>
      <c r="F5260" s="2"/>
      <c r="G5260" s="60">
        <v>217</v>
      </c>
      <c r="H5260" s="72" t="str">
        <f t="shared" si="88"/>
        <v xml:space="preserve"> </v>
      </c>
      <c r="I5260" s="11">
        <v>39.63133640553</v>
      </c>
      <c r="J5260" s="3">
        <v>35.944700460828997</v>
      </c>
      <c r="K5260" s="3">
        <v>28.110599078341</v>
      </c>
      <c r="L5260" s="3">
        <v>49.769585253456</v>
      </c>
      <c r="M5260" s="3">
        <v>16.129032258064999</v>
      </c>
      <c r="N5260" s="3">
        <v>17.050691244239999</v>
      </c>
      <c r="O5260" s="3">
        <v>23.041474654378</v>
      </c>
      <c r="P5260" s="3">
        <v>7.3732718894009999</v>
      </c>
      <c r="Q5260" s="8">
        <v>9.2165898617510003</v>
      </c>
    </row>
    <row r="5261" spans="3:17" x14ac:dyDescent="0.2">
      <c r="C5261" s="87"/>
      <c r="D5261" s="89"/>
      <c r="E5261" s="1" t="s">
        <v>25</v>
      </c>
      <c r="F5261" s="2"/>
      <c r="G5261" s="60">
        <v>984</v>
      </c>
      <c r="H5261" s="72" t="str">
        <f t="shared" si="88"/>
        <v xml:space="preserve"> </v>
      </c>
      <c r="I5261" s="11">
        <v>49.085365853658999</v>
      </c>
      <c r="J5261" s="3">
        <v>35.365853658536999</v>
      </c>
      <c r="K5261" s="3">
        <v>23.678861788618001</v>
      </c>
      <c r="L5261" s="3">
        <v>54.471544715447003</v>
      </c>
      <c r="M5261" s="3">
        <v>13.922764227642</v>
      </c>
      <c r="N5261" s="3">
        <v>20.630081300813</v>
      </c>
      <c r="O5261" s="3">
        <v>32.926829268292998</v>
      </c>
      <c r="P5261" s="3">
        <v>5.2845528455280002</v>
      </c>
      <c r="Q5261" s="8">
        <v>4.6747967479670001</v>
      </c>
    </row>
    <row r="5262" spans="3:17" x14ac:dyDescent="0.2">
      <c r="C5262" s="87"/>
      <c r="D5262" s="89"/>
      <c r="E5262" s="1" t="s">
        <v>26</v>
      </c>
      <c r="F5262" s="2"/>
      <c r="G5262" s="60">
        <v>419</v>
      </c>
      <c r="H5262" s="72" t="str">
        <f t="shared" si="88"/>
        <v xml:space="preserve"> </v>
      </c>
      <c r="I5262" s="11">
        <v>37.947494033413001</v>
      </c>
      <c r="J5262" s="3">
        <v>35.799522673030999</v>
      </c>
      <c r="K5262" s="3">
        <v>25.775656324581998</v>
      </c>
      <c r="L5262" s="3">
        <v>53.937947494032997</v>
      </c>
      <c r="M5262" s="3">
        <v>14.797136038186</v>
      </c>
      <c r="N5262" s="3">
        <v>21.002386634844999</v>
      </c>
      <c r="O5262" s="3">
        <v>25.059665871122</v>
      </c>
      <c r="P5262" s="3">
        <v>6.6825775656320001</v>
      </c>
      <c r="Q5262" s="8">
        <v>7.1599045346060004</v>
      </c>
    </row>
    <row r="5263" spans="3:17" x14ac:dyDescent="0.2">
      <c r="C5263" s="87"/>
      <c r="D5263" s="88" t="s">
        <v>15</v>
      </c>
      <c r="E5263" s="6" t="s">
        <v>20</v>
      </c>
      <c r="F5263" s="5"/>
      <c r="G5263" s="59">
        <v>182</v>
      </c>
      <c r="H5263" s="71" t="str">
        <f t="shared" si="88"/>
        <v xml:space="preserve"> </v>
      </c>
      <c r="I5263" s="12">
        <v>64.285714285713993</v>
      </c>
      <c r="J5263" s="4">
        <v>40.659340659340998</v>
      </c>
      <c r="K5263" s="4">
        <v>22.527472527473002</v>
      </c>
      <c r="L5263" s="4">
        <v>53.846153846154003</v>
      </c>
      <c r="M5263" s="4">
        <v>10.439560439559999</v>
      </c>
      <c r="N5263" s="4">
        <v>24.725274725275</v>
      </c>
      <c r="O5263" s="4">
        <v>63.186813186812998</v>
      </c>
      <c r="P5263" s="4">
        <v>0.54945054945100003</v>
      </c>
      <c r="Q5263" s="13">
        <v>1.098901098901</v>
      </c>
    </row>
    <row r="5264" spans="3:17" x14ac:dyDescent="0.2">
      <c r="C5264" s="87"/>
      <c r="D5264" s="89"/>
      <c r="E5264" s="1" t="s">
        <v>21</v>
      </c>
      <c r="F5264" s="2"/>
      <c r="G5264" s="60">
        <v>230</v>
      </c>
      <c r="H5264" s="72" t="str">
        <f t="shared" si="88"/>
        <v xml:space="preserve"> </v>
      </c>
      <c r="I5264" s="11">
        <v>50</v>
      </c>
      <c r="J5264" s="3">
        <v>35.652173913043001</v>
      </c>
      <c r="K5264" s="3">
        <v>30.434782608696</v>
      </c>
      <c r="L5264" s="3">
        <v>59.130434782609001</v>
      </c>
      <c r="M5264" s="3">
        <v>8.2608695652169999</v>
      </c>
      <c r="N5264" s="3">
        <v>22.608695652173999</v>
      </c>
      <c r="O5264" s="3">
        <v>48.695652173912997</v>
      </c>
      <c r="P5264" s="3">
        <v>4.3478260869570002</v>
      </c>
      <c r="Q5264" s="8">
        <v>3.0434782608700002</v>
      </c>
    </row>
    <row r="5265" spans="3:17" x14ac:dyDescent="0.2">
      <c r="C5265" s="87"/>
      <c r="D5265" s="89"/>
      <c r="E5265" s="1" t="s">
        <v>22</v>
      </c>
      <c r="F5265" s="2"/>
      <c r="G5265" s="60">
        <v>315</v>
      </c>
      <c r="H5265" s="72" t="str">
        <f t="shared" si="88"/>
        <v xml:space="preserve"> </v>
      </c>
      <c r="I5265" s="11">
        <v>52.063492063491999</v>
      </c>
      <c r="J5265" s="3">
        <v>40.634920634921002</v>
      </c>
      <c r="K5265" s="3">
        <v>32.380952380952003</v>
      </c>
      <c r="L5265" s="3">
        <v>56.190476190475998</v>
      </c>
      <c r="M5265" s="3">
        <v>8.5714285714289993</v>
      </c>
      <c r="N5265" s="3">
        <v>23.809523809523998</v>
      </c>
      <c r="O5265" s="3">
        <v>34.285714285714</v>
      </c>
      <c r="P5265" s="3">
        <v>4.1269841269840004</v>
      </c>
      <c r="Q5265" s="8">
        <v>6.9841269841270002</v>
      </c>
    </row>
    <row r="5266" spans="3:17" x14ac:dyDescent="0.2">
      <c r="C5266" s="87"/>
      <c r="D5266" s="89"/>
      <c r="E5266" s="1" t="s">
        <v>23</v>
      </c>
      <c r="F5266" s="2"/>
      <c r="G5266" s="60">
        <v>198</v>
      </c>
      <c r="H5266" s="72" t="str">
        <f t="shared" si="88"/>
        <v xml:space="preserve"> </v>
      </c>
      <c r="I5266" s="11">
        <v>45.959595959596001</v>
      </c>
      <c r="J5266" s="3">
        <v>34.848484848485</v>
      </c>
      <c r="K5266" s="3">
        <v>21.717171717172</v>
      </c>
      <c r="L5266" s="3">
        <v>54.545454545455001</v>
      </c>
      <c r="M5266" s="3">
        <v>11.616161616162</v>
      </c>
      <c r="N5266" s="3">
        <v>24.747474747475</v>
      </c>
      <c r="O5266" s="3">
        <v>30.303030303029999</v>
      </c>
      <c r="P5266" s="3">
        <v>3.0303030303030001</v>
      </c>
      <c r="Q5266" s="8">
        <v>9.5959595959600001</v>
      </c>
    </row>
    <row r="5267" spans="3:17" x14ac:dyDescent="0.2">
      <c r="C5267" s="87"/>
      <c r="D5267" s="89"/>
      <c r="E5267" s="1" t="s">
        <v>24</v>
      </c>
      <c r="F5267" s="2"/>
      <c r="G5267" s="60">
        <v>322</v>
      </c>
      <c r="H5267" s="72" t="str">
        <f t="shared" si="88"/>
        <v xml:space="preserve"> </v>
      </c>
      <c r="I5267" s="11">
        <v>30.434782608696</v>
      </c>
      <c r="J5267" s="3">
        <v>34.472049689441</v>
      </c>
      <c r="K5267" s="3">
        <v>26.086956521739001</v>
      </c>
      <c r="L5267" s="3">
        <v>51.242236024844999</v>
      </c>
      <c r="M5267" s="3">
        <v>8.074534161491</v>
      </c>
      <c r="N5267" s="3">
        <v>17.080745341615</v>
      </c>
      <c r="O5267" s="3">
        <v>19.254658385092998</v>
      </c>
      <c r="P5267" s="3">
        <v>6.5217391304349999</v>
      </c>
      <c r="Q5267" s="8">
        <v>16.149068322981002</v>
      </c>
    </row>
    <row r="5268" spans="3:17" x14ac:dyDescent="0.2">
      <c r="C5268" s="87"/>
      <c r="D5268" s="89"/>
      <c r="E5268" s="1" t="s">
        <v>25</v>
      </c>
      <c r="F5268" s="2"/>
      <c r="G5268" s="60">
        <v>1065</v>
      </c>
      <c r="H5268" s="72" t="str">
        <f t="shared" si="88"/>
        <v xml:space="preserve"> </v>
      </c>
      <c r="I5268" s="11">
        <v>43.943661971830998</v>
      </c>
      <c r="J5268" s="3">
        <v>36.619718309859003</v>
      </c>
      <c r="K5268" s="3">
        <v>28.075117370891999</v>
      </c>
      <c r="L5268" s="3">
        <v>55.023474178404001</v>
      </c>
      <c r="M5268" s="3">
        <v>8.9201877934270009</v>
      </c>
      <c r="N5268" s="3">
        <v>21.690140845070001</v>
      </c>
      <c r="O5268" s="3">
        <v>32.112676056338003</v>
      </c>
      <c r="P5268" s="3">
        <v>4.6948356807509999</v>
      </c>
      <c r="Q5268" s="8">
        <v>9.3896713615019998</v>
      </c>
    </row>
    <row r="5269" spans="3:17" x14ac:dyDescent="0.2">
      <c r="C5269" s="87"/>
      <c r="D5269" s="89"/>
      <c r="E5269" s="1" t="s">
        <v>26</v>
      </c>
      <c r="F5269" s="2"/>
      <c r="G5269" s="60">
        <v>520</v>
      </c>
      <c r="H5269" s="72" t="str">
        <f t="shared" si="88"/>
        <v xml:space="preserve"> </v>
      </c>
      <c r="I5269" s="11">
        <v>36.346153846154003</v>
      </c>
      <c r="J5269" s="3">
        <v>34.615384615384997</v>
      </c>
      <c r="K5269" s="3">
        <v>24.423076923077002</v>
      </c>
      <c r="L5269" s="3">
        <v>52.5</v>
      </c>
      <c r="M5269" s="3">
        <v>9.4230769230769997</v>
      </c>
      <c r="N5269" s="3">
        <v>20</v>
      </c>
      <c r="O5269" s="3">
        <v>23.461538461538002</v>
      </c>
      <c r="P5269" s="3">
        <v>5.1923076923079998</v>
      </c>
      <c r="Q5269" s="8">
        <v>13.653846153846001</v>
      </c>
    </row>
    <row r="5270" spans="3:17" x14ac:dyDescent="0.2">
      <c r="C5270" s="88" t="s">
        <v>27</v>
      </c>
      <c r="D5270" s="88" t="s">
        <v>19</v>
      </c>
      <c r="E5270" s="6" t="s">
        <v>28</v>
      </c>
      <c r="F5270" s="5"/>
      <c r="G5270" s="59">
        <v>147</v>
      </c>
      <c r="H5270" s="71" t="str">
        <f t="shared" si="88"/>
        <v xml:space="preserve"> </v>
      </c>
      <c r="I5270" s="12">
        <v>53.741496598639003</v>
      </c>
      <c r="J5270" s="4">
        <v>31.292517006802999</v>
      </c>
      <c r="K5270" s="4">
        <v>25.170068027210998</v>
      </c>
      <c r="L5270" s="4">
        <v>44.897959183673002</v>
      </c>
      <c r="M5270" s="4">
        <v>12.244897959184</v>
      </c>
      <c r="N5270" s="4">
        <v>17.687074829932001</v>
      </c>
      <c r="O5270" s="4">
        <v>36.734693877551003</v>
      </c>
      <c r="P5270" s="4">
        <v>6.8027210884349998</v>
      </c>
      <c r="Q5270" s="13">
        <v>6.8027210884349998</v>
      </c>
    </row>
    <row r="5271" spans="3:17" ht="24" x14ac:dyDescent="0.2">
      <c r="C5271" s="87"/>
      <c r="D5271" s="89"/>
      <c r="E5271" s="1" t="s">
        <v>29</v>
      </c>
      <c r="F5271" s="2"/>
      <c r="G5271" s="60">
        <v>1706</v>
      </c>
      <c r="H5271" s="72" t="str">
        <f t="shared" si="88"/>
        <v xml:space="preserve"> </v>
      </c>
      <c r="I5271" s="11">
        <v>50.175849941382999</v>
      </c>
      <c r="J5271" s="3">
        <v>36.928487690503999</v>
      </c>
      <c r="K5271" s="3">
        <v>26.377491207502999</v>
      </c>
      <c r="L5271" s="3">
        <v>54.630715123095001</v>
      </c>
      <c r="M5271" s="3">
        <v>11.840562719812</v>
      </c>
      <c r="N5271" s="3">
        <v>20.574443141852001</v>
      </c>
      <c r="O5271" s="3">
        <v>40.269636576788002</v>
      </c>
      <c r="P5271" s="3">
        <v>3.9859320046889999</v>
      </c>
      <c r="Q5271" s="8">
        <v>5.685814771395</v>
      </c>
    </row>
    <row r="5272" spans="3:17" ht="24" x14ac:dyDescent="0.2">
      <c r="C5272" s="87"/>
      <c r="D5272" s="89"/>
      <c r="E5272" s="1" t="s">
        <v>30</v>
      </c>
      <c r="F5272" s="2"/>
      <c r="G5272" s="60">
        <v>137</v>
      </c>
      <c r="H5272" s="72" t="str">
        <f t="shared" si="88"/>
        <v xml:space="preserve"> </v>
      </c>
      <c r="I5272" s="11">
        <v>62.043795620437997</v>
      </c>
      <c r="J5272" s="3">
        <v>27.737226277371999</v>
      </c>
      <c r="K5272" s="3">
        <v>20.437956204380001</v>
      </c>
      <c r="L5272" s="3">
        <v>50.364963503650003</v>
      </c>
      <c r="M5272" s="3">
        <v>11.678832116788</v>
      </c>
      <c r="N5272" s="3">
        <v>24.087591240876002</v>
      </c>
      <c r="O5272" s="3">
        <v>31.386861313869002</v>
      </c>
      <c r="P5272" s="3">
        <v>2.9197080291969999</v>
      </c>
      <c r="Q5272" s="8">
        <v>4.3795620437959997</v>
      </c>
    </row>
    <row r="5273" spans="3:17" ht="24" x14ac:dyDescent="0.2">
      <c r="C5273" s="87"/>
      <c r="D5273" s="89"/>
      <c r="E5273" s="1" t="s">
        <v>31</v>
      </c>
      <c r="F5273" s="2"/>
      <c r="G5273" s="60">
        <v>440</v>
      </c>
      <c r="H5273" s="72" t="str">
        <f t="shared" si="88"/>
        <v xml:space="preserve"> </v>
      </c>
      <c r="I5273" s="11">
        <v>40.909090909090999</v>
      </c>
      <c r="J5273" s="3">
        <v>35.909090909090999</v>
      </c>
      <c r="K5273" s="3">
        <v>23.863636363636001</v>
      </c>
      <c r="L5273" s="3">
        <v>55.227272727272997</v>
      </c>
      <c r="M5273" s="3">
        <v>9.3181818181819995</v>
      </c>
      <c r="N5273" s="3">
        <v>22.5</v>
      </c>
      <c r="O5273" s="3">
        <v>23.409090909090999</v>
      </c>
      <c r="P5273" s="3">
        <v>5.6818181818179996</v>
      </c>
      <c r="Q5273" s="8">
        <v>8.1818181818180005</v>
      </c>
    </row>
    <row r="5274" spans="3:17" x14ac:dyDescent="0.2">
      <c r="C5274" s="87"/>
      <c r="D5274" s="89"/>
      <c r="E5274" s="1" t="s">
        <v>32</v>
      </c>
      <c r="F5274" s="2"/>
      <c r="G5274" s="60">
        <v>5</v>
      </c>
      <c r="H5274" s="72" t="str">
        <f t="shared" si="88"/>
        <v>*</v>
      </c>
      <c r="I5274" s="11">
        <v>40</v>
      </c>
      <c r="J5274" s="3">
        <v>40</v>
      </c>
      <c r="K5274" s="3">
        <v>20</v>
      </c>
      <c r="L5274" s="3">
        <v>40</v>
      </c>
      <c r="M5274" s="3">
        <v>40</v>
      </c>
      <c r="N5274" s="3">
        <v>40</v>
      </c>
      <c r="O5274" s="3">
        <v>60</v>
      </c>
      <c r="P5274" s="3">
        <v>20</v>
      </c>
      <c r="Q5274" s="14">
        <v>0</v>
      </c>
    </row>
    <row r="5275" spans="3:17" x14ac:dyDescent="0.2">
      <c r="C5275" s="87"/>
      <c r="D5275" s="88" t="s">
        <v>14</v>
      </c>
      <c r="E5275" s="6" t="s">
        <v>28</v>
      </c>
      <c r="F5275" s="5"/>
      <c r="G5275" s="59">
        <v>95</v>
      </c>
      <c r="H5275" s="71" t="str">
        <f t="shared" si="88"/>
        <v xml:space="preserve"> </v>
      </c>
      <c r="I5275" s="12">
        <v>52.631578947367998</v>
      </c>
      <c r="J5275" s="4">
        <v>29.473684210525999</v>
      </c>
      <c r="K5275" s="4">
        <v>22.105263157894999</v>
      </c>
      <c r="L5275" s="4">
        <v>36.842105263157997</v>
      </c>
      <c r="M5275" s="4">
        <v>17.894736842105001</v>
      </c>
      <c r="N5275" s="4">
        <v>18.947368421053</v>
      </c>
      <c r="O5275" s="4">
        <v>38.947368421053</v>
      </c>
      <c r="P5275" s="4">
        <v>7.3684210526319998</v>
      </c>
      <c r="Q5275" s="13">
        <v>6.3157894736840001</v>
      </c>
    </row>
    <row r="5276" spans="3:17" ht="24" x14ac:dyDescent="0.2">
      <c r="C5276" s="87"/>
      <c r="D5276" s="89"/>
      <c r="E5276" s="1" t="s">
        <v>29</v>
      </c>
      <c r="F5276" s="2"/>
      <c r="G5276" s="60">
        <v>953</v>
      </c>
      <c r="H5276" s="72" t="str">
        <f t="shared" si="88"/>
        <v xml:space="preserve"> </v>
      </c>
      <c r="I5276" s="11">
        <v>52.885624344176001</v>
      </c>
      <c r="J5276" s="3">
        <v>35.152151101784</v>
      </c>
      <c r="K5276" s="3">
        <v>24.554039874082001</v>
      </c>
      <c r="L5276" s="3">
        <v>54.039874081847003</v>
      </c>
      <c r="M5276" s="3">
        <v>13.850996852046</v>
      </c>
      <c r="N5276" s="3">
        <v>19.517313746065</v>
      </c>
      <c r="O5276" s="3">
        <v>38.719832109129001</v>
      </c>
      <c r="P5276" s="3">
        <v>4.5120671563480004</v>
      </c>
      <c r="Q5276" s="8">
        <v>3.7775445960130001</v>
      </c>
    </row>
    <row r="5277" spans="3:17" ht="24" x14ac:dyDescent="0.2">
      <c r="C5277" s="87"/>
      <c r="D5277" s="89"/>
      <c r="E5277" s="1" t="s">
        <v>30</v>
      </c>
      <c r="F5277" s="2"/>
      <c r="G5277" s="60">
        <v>60</v>
      </c>
      <c r="H5277" s="72" t="str">
        <f t="shared" si="88"/>
        <v xml:space="preserve"> </v>
      </c>
      <c r="I5277" s="11">
        <v>55</v>
      </c>
      <c r="J5277" s="3">
        <v>33.333333333333002</v>
      </c>
      <c r="K5277" s="3">
        <v>20</v>
      </c>
      <c r="L5277" s="3">
        <v>55</v>
      </c>
      <c r="M5277" s="3">
        <v>13.333333333333</v>
      </c>
      <c r="N5277" s="3">
        <v>25</v>
      </c>
      <c r="O5277" s="3">
        <v>18.333333333333002</v>
      </c>
      <c r="P5277" s="3">
        <v>1.666666666667</v>
      </c>
      <c r="Q5277" s="8">
        <v>3.333333333333</v>
      </c>
    </row>
    <row r="5278" spans="3:17" ht="24" x14ac:dyDescent="0.2">
      <c r="C5278" s="87"/>
      <c r="D5278" s="89"/>
      <c r="E5278" s="1" t="s">
        <v>31</v>
      </c>
      <c r="F5278" s="2"/>
      <c r="G5278" s="60">
        <v>77</v>
      </c>
      <c r="H5278" s="72" t="str">
        <f t="shared" si="88"/>
        <v xml:space="preserve"> </v>
      </c>
      <c r="I5278" s="11">
        <v>37.662337662337997</v>
      </c>
      <c r="J5278" s="3">
        <v>35.064935064935</v>
      </c>
      <c r="K5278" s="3">
        <v>18.181818181817999</v>
      </c>
      <c r="L5278" s="3">
        <v>57.142857142856997</v>
      </c>
      <c r="M5278" s="3">
        <v>9.0909090909089993</v>
      </c>
      <c r="N5278" s="3">
        <v>19.480519480519</v>
      </c>
      <c r="O5278" s="3">
        <v>18.181818181817999</v>
      </c>
      <c r="P5278" s="3">
        <v>6.4935064935059996</v>
      </c>
      <c r="Q5278" s="8">
        <v>3.896103896104</v>
      </c>
    </row>
    <row r="5279" spans="3:17" x14ac:dyDescent="0.2">
      <c r="C5279" s="87"/>
      <c r="D5279" s="89"/>
      <c r="E5279" s="1" t="s">
        <v>32</v>
      </c>
      <c r="F5279" s="2"/>
      <c r="G5279" s="60">
        <v>3</v>
      </c>
      <c r="H5279" s="72" t="str">
        <f t="shared" si="88"/>
        <v>*</v>
      </c>
      <c r="I5279" s="11">
        <v>33.333333333333002</v>
      </c>
      <c r="J5279" s="7">
        <v>0</v>
      </c>
      <c r="K5279" s="7">
        <v>0</v>
      </c>
      <c r="L5279" s="3">
        <v>33.333333333333002</v>
      </c>
      <c r="M5279" s="3">
        <v>33.333333333333002</v>
      </c>
      <c r="N5279" s="3">
        <v>33.333333333333002</v>
      </c>
      <c r="O5279" s="3">
        <v>66.666666666666998</v>
      </c>
      <c r="P5279" s="3">
        <v>33.333333333333002</v>
      </c>
      <c r="Q5279" s="14">
        <v>0</v>
      </c>
    </row>
    <row r="5280" spans="3:17" x14ac:dyDescent="0.2">
      <c r="C5280" s="87"/>
      <c r="D5280" s="88" t="s">
        <v>15</v>
      </c>
      <c r="E5280" s="6" t="s">
        <v>28</v>
      </c>
      <c r="F5280" s="5"/>
      <c r="G5280" s="59">
        <v>52</v>
      </c>
      <c r="H5280" s="71" t="str">
        <f t="shared" si="88"/>
        <v xml:space="preserve"> </v>
      </c>
      <c r="I5280" s="12">
        <v>55.769230769231001</v>
      </c>
      <c r="J5280" s="4">
        <v>34.615384615384997</v>
      </c>
      <c r="K5280" s="4">
        <v>30.769230769231001</v>
      </c>
      <c r="L5280" s="4">
        <v>59.615384615384997</v>
      </c>
      <c r="M5280" s="4">
        <v>1.923076923077</v>
      </c>
      <c r="N5280" s="4">
        <v>15.384615384615</v>
      </c>
      <c r="O5280" s="4">
        <v>32.692307692307999</v>
      </c>
      <c r="P5280" s="4">
        <v>5.7692307692310001</v>
      </c>
      <c r="Q5280" s="13">
        <v>7.6923076923079998</v>
      </c>
    </row>
    <row r="5281" spans="3:17" ht="24" x14ac:dyDescent="0.2">
      <c r="C5281" s="87"/>
      <c r="D5281" s="89"/>
      <c r="E5281" s="1" t="s">
        <v>29</v>
      </c>
      <c r="F5281" s="2"/>
      <c r="G5281" s="60">
        <v>753</v>
      </c>
      <c r="H5281" s="72" t="str">
        <f t="shared" si="88"/>
        <v xml:space="preserve"> </v>
      </c>
      <c r="I5281" s="11">
        <v>46.746347941567002</v>
      </c>
      <c r="J5281" s="3">
        <v>39.176626826029</v>
      </c>
      <c r="K5281" s="3">
        <v>28.685258964142999</v>
      </c>
      <c r="L5281" s="3">
        <v>55.378486055777003</v>
      </c>
      <c r="M5281" s="3">
        <v>9.2961487383799994</v>
      </c>
      <c r="N5281" s="3">
        <v>21.912350597610001</v>
      </c>
      <c r="O5281" s="3">
        <v>42.231075697210997</v>
      </c>
      <c r="P5281" s="3">
        <v>3.3200531208499999</v>
      </c>
      <c r="Q5281" s="8">
        <v>8.1009296148739995</v>
      </c>
    </row>
    <row r="5282" spans="3:17" ht="24" x14ac:dyDescent="0.2">
      <c r="C5282" s="87"/>
      <c r="D5282" s="89"/>
      <c r="E5282" s="1" t="s">
        <v>30</v>
      </c>
      <c r="F5282" s="2"/>
      <c r="G5282" s="60">
        <v>77</v>
      </c>
      <c r="H5282" s="72" t="str">
        <f t="shared" si="88"/>
        <v xml:space="preserve"> </v>
      </c>
      <c r="I5282" s="11">
        <v>67.532467532468004</v>
      </c>
      <c r="J5282" s="3">
        <v>23.376623376623002</v>
      </c>
      <c r="K5282" s="3">
        <v>20.779220779220999</v>
      </c>
      <c r="L5282" s="3">
        <v>46.753246753246998</v>
      </c>
      <c r="M5282" s="3">
        <v>10.38961038961</v>
      </c>
      <c r="N5282" s="3">
        <v>23.376623376623002</v>
      </c>
      <c r="O5282" s="3">
        <v>41.558441558441999</v>
      </c>
      <c r="P5282" s="3">
        <v>3.896103896104</v>
      </c>
      <c r="Q5282" s="8">
        <v>5.1948051948050002</v>
      </c>
    </row>
    <row r="5283" spans="3:17" ht="24" x14ac:dyDescent="0.2">
      <c r="C5283" s="87"/>
      <c r="D5283" s="89"/>
      <c r="E5283" s="1" t="s">
        <v>31</v>
      </c>
      <c r="F5283" s="2"/>
      <c r="G5283" s="60">
        <v>363</v>
      </c>
      <c r="H5283" s="72" t="str">
        <f t="shared" si="88"/>
        <v xml:space="preserve"> </v>
      </c>
      <c r="I5283" s="11">
        <v>41.597796143251003</v>
      </c>
      <c r="J5283" s="3">
        <v>36.088154269972001</v>
      </c>
      <c r="K5283" s="3">
        <v>25.068870523415999</v>
      </c>
      <c r="L5283" s="3">
        <v>54.820936639118003</v>
      </c>
      <c r="M5283" s="3">
        <v>9.3663911845730006</v>
      </c>
      <c r="N5283" s="3">
        <v>23.140495867769001</v>
      </c>
      <c r="O5283" s="3">
        <v>24.517906336088</v>
      </c>
      <c r="P5283" s="3">
        <v>5.5096418732780004</v>
      </c>
      <c r="Q5283" s="8">
        <v>9.0909090909089993</v>
      </c>
    </row>
    <row r="5284" spans="3:17" x14ac:dyDescent="0.2">
      <c r="C5284" s="87"/>
      <c r="D5284" s="89"/>
      <c r="E5284" s="1" t="s">
        <v>32</v>
      </c>
      <c r="F5284" s="2"/>
      <c r="G5284" s="60">
        <v>2</v>
      </c>
      <c r="H5284" s="72" t="str">
        <f t="shared" si="88"/>
        <v>*</v>
      </c>
      <c r="I5284" s="11">
        <v>50</v>
      </c>
      <c r="J5284" s="3">
        <v>100</v>
      </c>
      <c r="K5284" s="3">
        <v>50</v>
      </c>
      <c r="L5284" s="3">
        <v>50</v>
      </c>
      <c r="M5284" s="3">
        <v>50</v>
      </c>
      <c r="N5284" s="3">
        <v>50</v>
      </c>
      <c r="O5284" s="3">
        <v>50</v>
      </c>
      <c r="P5284" s="7">
        <v>0</v>
      </c>
      <c r="Q5284" s="14">
        <v>0</v>
      </c>
    </row>
    <row r="5285" spans="3:17" x14ac:dyDescent="0.2">
      <c r="C5285" s="88" t="s">
        <v>33</v>
      </c>
      <c r="D5285" s="83" t="s">
        <v>17</v>
      </c>
      <c r="E5285" s="6" t="s">
        <v>34</v>
      </c>
      <c r="F5285" s="5"/>
      <c r="G5285" s="59">
        <v>341</v>
      </c>
      <c r="H5285" s="71" t="str">
        <f t="shared" si="88"/>
        <v xml:space="preserve"> </v>
      </c>
      <c r="I5285" s="12">
        <v>42.228739002932997</v>
      </c>
      <c r="J5285" s="4">
        <v>35.483870967742</v>
      </c>
      <c r="K5285" s="4">
        <v>23.460410557185</v>
      </c>
      <c r="L5285" s="4">
        <v>50.146627565982001</v>
      </c>
      <c r="M5285" s="4">
        <v>10.557184750733001</v>
      </c>
      <c r="N5285" s="4">
        <v>18.181818181817999</v>
      </c>
      <c r="O5285" s="4">
        <v>32.844574780058998</v>
      </c>
      <c r="P5285" s="4">
        <v>2.6392961876830001</v>
      </c>
      <c r="Q5285" s="13">
        <v>11.730205278592001</v>
      </c>
    </row>
    <row r="5286" spans="3:17" x14ac:dyDescent="0.2">
      <c r="C5286" s="87"/>
      <c r="D5286" s="84"/>
      <c r="E5286" s="1" t="s">
        <v>35</v>
      </c>
      <c r="F5286" s="2"/>
      <c r="G5286" s="60">
        <v>1149</v>
      </c>
      <c r="H5286" s="72" t="str">
        <f t="shared" si="88"/>
        <v xml:space="preserve"> </v>
      </c>
      <c r="I5286" s="11">
        <v>50.391644908616001</v>
      </c>
      <c r="J5286" s="3">
        <v>37.336814621409999</v>
      </c>
      <c r="K5286" s="3">
        <v>26.283724978241999</v>
      </c>
      <c r="L5286" s="3">
        <v>55.091383812010001</v>
      </c>
      <c r="M5286" s="3">
        <v>12.097476066144001</v>
      </c>
      <c r="N5286" s="3">
        <v>23.237597911226999</v>
      </c>
      <c r="O5286" s="3">
        <v>36.901653611835997</v>
      </c>
      <c r="P5286" s="3">
        <v>4.2645778938210004</v>
      </c>
      <c r="Q5286" s="8">
        <v>5.4830287206269999</v>
      </c>
    </row>
    <row r="5287" spans="3:17" ht="24" x14ac:dyDescent="0.2">
      <c r="C5287" s="87"/>
      <c r="D5287" s="84"/>
      <c r="E5287" s="1" t="s">
        <v>36</v>
      </c>
      <c r="F5287" s="2"/>
      <c r="G5287" s="60">
        <v>659</v>
      </c>
      <c r="H5287" s="72" t="str">
        <f t="shared" si="88"/>
        <v xml:space="preserve"> </v>
      </c>
      <c r="I5287" s="11">
        <v>50.227617602427998</v>
      </c>
      <c r="J5287" s="3">
        <v>34.597875569044</v>
      </c>
      <c r="K5287" s="3">
        <v>25.189681335357001</v>
      </c>
      <c r="L5287" s="3">
        <v>56.904400606979998</v>
      </c>
      <c r="M5287" s="3">
        <v>10.015174506829</v>
      </c>
      <c r="N5287" s="3">
        <v>19.878603945371999</v>
      </c>
      <c r="O5287" s="3">
        <v>39.150227617601999</v>
      </c>
      <c r="P5287" s="3">
        <v>4.7040971168440002</v>
      </c>
      <c r="Q5287" s="8">
        <v>4.5523520485580002</v>
      </c>
    </row>
    <row r="5288" spans="3:17" x14ac:dyDescent="0.2">
      <c r="C5288" s="87"/>
      <c r="D5288" s="84"/>
      <c r="E5288" s="1" t="s">
        <v>37</v>
      </c>
      <c r="F5288" s="2"/>
      <c r="G5288" s="60">
        <v>274</v>
      </c>
      <c r="H5288" s="72" t="str">
        <f t="shared" si="88"/>
        <v xml:space="preserve"> </v>
      </c>
      <c r="I5288" s="11">
        <v>52.189781021898</v>
      </c>
      <c r="J5288" s="3">
        <v>33.941605839415999</v>
      </c>
      <c r="K5288" s="3">
        <v>25.182481751825001</v>
      </c>
      <c r="L5288" s="3">
        <v>45.985401459854003</v>
      </c>
      <c r="M5288" s="3">
        <v>13.138686131387001</v>
      </c>
      <c r="N5288" s="3">
        <v>17.153284671533001</v>
      </c>
      <c r="O5288" s="3">
        <v>33.576642335766003</v>
      </c>
      <c r="P5288" s="3">
        <v>6.5693430656930003</v>
      </c>
      <c r="Q5288" s="8">
        <v>5.4744525547449996</v>
      </c>
    </row>
    <row r="5289" spans="3:17" x14ac:dyDescent="0.2">
      <c r="C5289" s="87"/>
      <c r="D5289" s="84"/>
      <c r="E5289" s="1" t="s">
        <v>32</v>
      </c>
      <c r="F5289" s="2"/>
      <c r="G5289" s="60">
        <v>12</v>
      </c>
      <c r="H5289" s="72" t="str">
        <f t="shared" si="88"/>
        <v>*</v>
      </c>
      <c r="I5289" s="11">
        <v>41.666666666666998</v>
      </c>
      <c r="J5289" s="3">
        <v>25</v>
      </c>
      <c r="K5289" s="3">
        <v>33.333333333333002</v>
      </c>
      <c r="L5289" s="3">
        <v>58.333333333333002</v>
      </c>
      <c r="M5289" s="3">
        <v>16.666666666666998</v>
      </c>
      <c r="N5289" s="3">
        <v>33.333333333333002</v>
      </c>
      <c r="O5289" s="3">
        <v>33.333333333333002</v>
      </c>
      <c r="P5289" s="3">
        <v>8.333333333333</v>
      </c>
      <c r="Q5289" s="8">
        <v>8.333333333333</v>
      </c>
    </row>
    <row r="5290" spans="3:17" x14ac:dyDescent="0.2">
      <c r="C5290" s="88" t="s">
        <v>38</v>
      </c>
      <c r="D5290" s="83" t="s">
        <v>17</v>
      </c>
      <c r="E5290" s="6" t="s">
        <v>39</v>
      </c>
      <c r="F5290" s="5"/>
      <c r="G5290" s="59">
        <v>368</v>
      </c>
      <c r="H5290" s="71" t="str">
        <f t="shared" si="88"/>
        <v xml:space="preserve"> </v>
      </c>
      <c r="I5290" s="12">
        <v>51.358695652173999</v>
      </c>
      <c r="J5290" s="4">
        <v>33.967391304347998</v>
      </c>
      <c r="K5290" s="4">
        <v>25</v>
      </c>
      <c r="L5290" s="4">
        <v>49.184782608695997</v>
      </c>
      <c r="M5290" s="4">
        <v>13.04347826087</v>
      </c>
      <c r="N5290" s="4">
        <v>22.282608695652002</v>
      </c>
      <c r="O5290" s="4">
        <v>27.989130434783</v>
      </c>
      <c r="P5290" s="4">
        <v>5.4347826086959996</v>
      </c>
      <c r="Q5290" s="13">
        <v>6.5217391304349999</v>
      </c>
    </row>
    <row r="5291" spans="3:17" x14ac:dyDescent="0.2">
      <c r="C5291" s="87"/>
      <c r="D5291" s="84"/>
      <c r="E5291" s="1" t="s">
        <v>40</v>
      </c>
      <c r="F5291" s="2"/>
      <c r="G5291" s="60">
        <v>1591</v>
      </c>
      <c r="H5291" s="72" t="str">
        <f t="shared" si="88"/>
        <v xml:space="preserve"> </v>
      </c>
      <c r="I5291" s="11">
        <v>50.659962287869</v>
      </c>
      <c r="J5291" s="3">
        <v>37.146448774356003</v>
      </c>
      <c r="K5291" s="3">
        <v>26.587052168448</v>
      </c>
      <c r="L5291" s="3">
        <v>55.122564424890001</v>
      </c>
      <c r="M5291" s="3">
        <v>11.565053425519</v>
      </c>
      <c r="N5291" s="3">
        <v>20.615964802011</v>
      </c>
      <c r="O5291" s="3">
        <v>40.666247642991998</v>
      </c>
      <c r="P5291" s="3">
        <v>4.022627278441</v>
      </c>
      <c r="Q5291" s="8">
        <v>5.5311125078570003</v>
      </c>
    </row>
    <row r="5292" spans="3:17" x14ac:dyDescent="0.2">
      <c r="C5292" s="87"/>
      <c r="D5292" s="84"/>
      <c r="E5292" s="1" t="s">
        <v>41</v>
      </c>
      <c r="F5292" s="2"/>
      <c r="G5292" s="60">
        <v>151</v>
      </c>
      <c r="H5292" s="72" t="str">
        <f t="shared" si="88"/>
        <v xml:space="preserve"> </v>
      </c>
      <c r="I5292" s="11">
        <v>56.291390728476998</v>
      </c>
      <c r="J5292" s="3">
        <v>41.721854304635997</v>
      </c>
      <c r="K5292" s="3">
        <v>24.503311258278</v>
      </c>
      <c r="L5292" s="3">
        <v>54.966887417218999</v>
      </c>
      <c r="M5292" s="3">
        <v>9.2715231788079997</v>
      </c>
      <c r="N5292" s="3">
        <v>19.205298013244999</v>
      </c>
      <c r="O5292" s="3">
        <v>53.642384105959998</v>
      </c>
      <c r="P5292" s="3">
        <v>2.6490066225170001</v>
      </c>
      <c r="Q5292" s="8">
        <v>1.9867549668869999</v>
      </c>
    </row>
    <row r="5293" spans="3:17" x14ac:dyDescent="0.2">
      <c r="C5293" s="87"/>
      <c r="D5293" s="84"/>
      <c r="E5293" s="1" t="s">
        <v>42</v>
      </c>
      <c r="F5293" s="2"/>
      <c r="G5293" s="60">
        <v>884</v>
      </c>
      <c r="H5293" s="72" t="str">
        <f t="shared" si="88"/>
        <v xml:space="preserve"> </v>
      </c>
      <c r="I5293" s="11">
        <v>49.095022624434002</v>
      </c>
      <c r="J5293" s="3">
        <v>36.312217194570003</v>
      </c>
      <c r="K5293" s="3">
        <v>25.904977375565998</v>
      </c>
      <c r="L5293" s="3">
        <v>55.429864253394001</v>
      </c>
      <c r="M5293" s="3">
        <v>11.31221719457</v>
      </c>
      <c r="N5293" s="3">
        <v>19.230769230768999</v>
      </c>
      <c r="O5293" s="3">
        <v>39.027149321266997</v>
      </c>
      <c r="P5293" s="3">
        <v>4.1855203619910002</v>
      </c>
      <c r="Q5293" s="8">
        <v>6.3348416289590004</v>
      </c>
    </row>
    <row r="5294" spans="3:17" x14ac:dyDescent="0.2">
      <c r="C5294" s="87"/>
      <c r="D5294" s="84"/>
      <c r="E5294" s="1" t="s">
        <v>43</v>
      </c>
      <c r="F5294" s="2"/>
      <c r="G5294" s="60">
        <v>191</v>
      </c>
      <c r="H5294" s="72" t="str">
        <f t="shared" si="88"/>
        <v xml:space="preserve"> </v>
      </c>
      <c r="I5294" s="11">
        <v>39.267015706805999</v>
      </c>
      <c r="J5294" s="3">
        <v>36.649214659686002</v>
      </c>
      <c r="K5294" s="3">
        <v>31.937172774869001</v>
      </c>
      <c r="L5294" s="3">
        <v>54.973821989529</v>
      </c>
      <c r="M5294" s="3">
        <v>13.089005235602</v>
      </c>
      <c r="N5294" s="3">
        <v>20.418848167539</v>
      </c>
      <c r="O5294" s="3">
        <v>35.078534031414002</v>
      </c>
      <c r="P5294" s="3">
        <v>4.7120418848170003</v>
      </c>
      <c r="Q5294" s="8">
        <v>5.7591623036649997</v>
      </c>
    </row>
    <row r="5295" spans="3:17" x14ac:dyDescent="0.2">
      <c r="C5295" s="87"/>
      <c r="D5295" s="84"/>
      <c r="E5295" s="1" t="s">
        <v>44</v>
      </c>
      <c r="F5295" s="2"/>
      <c r="G5295" s="60">
        <v>239</v>
      </c>
      <c r="H5295" s="72" t="str">
        <f t="shared" si="88"/>
        <v xml:space="preserve"> </v>
      </c>
      <c r="I5295" s="11">
        <v>43.933054393305</v>
      </c>
      <c r="J5295" s="3">
        <v>33.472803347279999</v>
      </c>
      <c r="K5295" s="3">
        <v>29.288702928869998</v>
      </c>
      <c r="L5295" s="3">
        <v>54.811715481172001</v>
      </c>
      <c r="M5295" s="3">
        <v>10.460251046025</v>
      </c>
      <c r="N5295" s="3">
        <v>16.73640167364</v>
      </c>
      <c r="O5295" s="3">
        <v>36.401673640166997</v>
      </c>
      <c r="P5295" s="3">
        <v>2.5104602510460001</v>
      </c>
      <c r="Q5295" s="8">
        <v>7.9497907949790001</v>
      </c>
    </row>
    <row r="5296" spans="3:17" x14ac:dyDescent="0.2">
      <c r="C5296" s="87"/>
      <c r="D5296" s="84"/>
      <c r="E5296" s="1" t="s">
        <v>45</v>
      </c>
      <c r="F5296" s="2"/>
      <c r="G5296" s="60">
        <v>58</v>
      </c>
      <c r="H5296" s="72" t="str">
        <f t="shared" si="88"/>
        <v xml:space="preserve"> </v>
      </c>
      <c r="I5296" s="11">
        <v>50</v>
      </c>
      <c r="J5296" s="3">
        <v>39.655172413792997</v>
      </c>
      <c r="K5296" s="3">
        <v>24.137931034483</v>
      </c>
      <c r="L5296" s="3">
        <v>50</v>
      </c>
      <c r="M5296" s="3">
        <v>6.8965517241379999</v>
      </c>
      <c r="N5296" s="3">
        <v>15.517241379310001</v>
      </c>
      <c r="O5296" s="3">
        <v>43.103448275862</v>
      </c>
      <c r="P5296" s="3">
        <v>3.4482758620689999</v>
      </c>
      <c r="Q5296" s="8">
        <v>12.068965517241001</v>
      </c>
    </row>
    <row r="5297" spans="3:17" x14ac:dyDescent="0.2">
      <c r="C5297" s="87"/>
      <c r="D5297" s="84"/>
      <c r="E5297" s="1" t="s">
        <v>46</v>
      </c>
      <c r="F5297" s="2"/>
      <c r="G5297" s="60">
        <v>32</v>
      </c>
      <c r="H5297" s="72" t="str">
        <f t="shared" si="88"/>
        <v>*</v>
      </c>
      <c r="I5297" s="11">
        <v>46.875</v>
      </c>
      <c r="J5297" s="3">
        <v>37.5</v>
      </c>
      <c r="K5297" s="3">
        <v>15.625</v>
      </c>
      <c r="L5297" s="3">
        <v>46.875</v>
      </c>
      <c r="M5297" s="3">
        <v>9.375</v>
      </c>
      <c r="N5297" s="3">
        <v>21.875</v>
      </c>
      <c r="O5297" s="3">
        <v>21.875</v>
      </c>
      <c r="P5297" s="3">
        <v>6.25</v>
      </c>
      <c r="Q5297" s="8">
        <v>6.25</v>
      </c>
    </row>
    <row r="5298" spans="3:17" x14ac:dyDescent="0.2">
      <c r="C5298" s="87"/>
      <c r="D5298" s="84"/>
      <c r="E5298" s="1" t="s">
        <v>32</v>
      </c>
      <c r="F5298" s="2"/>
      <c r="G5298" s="60">
        <v>50</v>
      </c>
      <c r="H5298" s="72" t="str">
        <f t="shared" si="88"/>
        <v xml:space="preserve"> </v>
      </c>
      <c r="I5298" s="11">
        <v>38</v>
      </c>
      <c r="J5298" s="3">
        <v>32</v>
      </c>
      <c r="K5298" s="3">
        <v>18</v>
      </c>
      <c r="L5298" s="3">
        <v>46</v>
      </c>
      <c r="M5298" s="3">
        <v>12</v>
      </c>
      <c r="N5298" s="3">
        <v>24</v>
      </c>
      <c r="O5298" s="3">
        <v>34</v>
      </c>
      <c r="P5298" s="3">
        <v>4</v>
      </c>
      <c r="Q5298" s="8">
        <v>12</v>
      </c>
    </row>
    <row r="5299" spans="3:17" ht="24" x14ac:dyDescent="0.2">
      <c r="C5299" s="88" t="s">
        <v>47</v>
      </c>
      <c r="D5299" s="83" t="s">
        <v>17</v>
      </c>
      <c r="E5299" s="6" t="s">
        <v>48</v>
      </c>
      <c r="F5299" s="5"/>
      <c r="G5299" s="59">
        <v>93</v>
      </c>
      <c r="H5299" s="71" t="str">
        <f t="shared" si="88"/>
        <v xml:space="preserve"> </v>
      </c>
      <c r="I5299" s="12">
        <v>46.236559139785001</v>
      </c>
      <c r="J5299" s="4">
        <v>38.709677419355003</v>
      </c>
      <c r="K5299" s="4">
        <v>27.956989247311999</v>
      </c>
      <c r="L5299" s="4">
        <v>54.838709677418997</v>
      </c>
      <c r="M5299" s="4">
        <v>16.129032258064999</v>
      </c>
      <c r="N5299" s="4">
        <v>17.204301075269001</v>
      </c>
      <c r="O5299" s="4">
        <v>47.311827956988999</v>
      </c>
      <c r="P5299" s="4">
        <v>2.1505376344089999</v>
      </c>
      <c r="Q5299" s="13">
        <v>3.2258064516129998</v>
      </c>
    </row>
    <row r="5300" spans="3:17" ht="24" x14ac:dyDescent="0.2">
      <c r="C5300" s="87"/>
      <c r="D5300" s="84"/>
      <c r="E5300" s="1" t="s">
        <v>49</v>
      </c>
      <c r="F5300" s="2"/>
      <c r="G5300" s="60">
        <v>143</v>
      </c>
      <c r="H5300" s="72" t="str">
        <f t="shared" si="88"/>
        <v xml:space="preserve"> </v>
      </c>
      <c r="I5300" s="11">
        <v>48.951048951049003</v>
      </c>
      <c r="J5300" s="3">
        <v>35.664335664336001</v>
      </c>
      <c r="K5300" s="3">
        <v>22.377622377622</v>
      </c>
      <c r="L5300" s="3">
        <v>50.349650349649998</v>
      </c>
      <c r="M5300" s="3">
        <v>12.587412587413001</v>
      </c>
      <c r="N5300" s="3">
        <v>16.083916083916002</v>
      </c>
      <c r="O5300" s="3">
        <v>48.251748251747998</v>
      </c>
      <c r="P5300" s="3">
        <v>3.4965034965030002</v>
      </c>
      <c r="Q5300" s="8">
        <v>4.8951048951049998</v>
      </c>
    </row>
    <row r="5301" spans="3:17" x14ac:dyDescent="0.2">
      <c r="C5301" s="87"/>
      <c r="D5301" s="84"/>
      <c r="E5301" s="1" t="s">
        <v>50</v>
      </c>
      <c r="F5301" s="2"/>
      <c r="G5301" s="60">
        <v>148</v>
      </c>
      <c r="H5301" s="72" t="str">
        <f t="shared" si="88"/>
        <v xml:space="preserve"> </v>
      </c>
      <c r="I5301" s="11">
        <v>54.054054054053999</v>
      </c>
      <c r="J5301" s="3">
        <v>29.72972972973</v>
      </c>
      <c r="K5301" s="3">
        <v>25.675675675676001</v>
      </c>
      <c r="L5301" s="3">
        <v>50.675675675675997</v>
      </c>
      <c r="M5301" s="3">
        <v>12.837837837838</v>
      </c>
      <c r="N5301" s="3">
        <v>19.594594594595002</v>
      </c>
      <c r="O5301" s="3">
        <v>58.783783783784003</v>
      </c>
      <c r="P5301" s="3">
        <v>2.7027027027030002</v>
      </c>
      <c r="Q5301" s="8">
        <v>0.67567567567599995</v>
      </c>
    </row>
    <row r="5302" spans="3:17" x14ac:dyDescent="0.2">
      <c r="C5302" s="87"/>
      <c r="D5302" s="84"/>
      <c r="E5302" s="1" t="s">
        <v>51</v>
      </c>
      <c r="F5302" s="2"/>
      <c r="G5302" s="60">
        <v>198</v>
      </c>
      <c r="H5302" s="72" t="str">
        <f t="shared" si="88"/>
        <v xml:space="preserve"> </v>
      </c>
      <c r="I5302" s="11">
        <v>65.151515151515</v>
      </c>
      <c r="J5302" s="3">
        <v>34.343434343433998</v>
      </c>
      <c r="K5302" s="3">
        <v>22.727272727273</v>
      </c>
      <c r="L5302" s="3">
        <v>51.515151515151999</v>
      </c>
      <c r="M5302" s="3">
        <v>13.636363636364001</v>
      </c>
      <c r="N5302" s="3">
        <v>18.181818181817999</v>
      </c>
      <c r="O5302" s="3">
        <v>58.585858585859</v>
      </c>
      <c r="P5302" s="3">
        <v>2.5252525252529998</v>
      </c>
      <c r="Q5302" s="14">
        <v>0</v>
      </c>
    </row>
    <row r="5303" spans="3:17" ht="24" x14ac:dyDescent="0.2">
      <c r="C5303" s="87"/>
      <c r="D5303" s="84"/>
      <c r="E5303" s="1" t="s">
        <v>52</v>
      </c>
      <c r="F5303" s="2"/>
      <c r="G5303" s="60">
        <v>318</v>
      </c>
      <c r="H5303" s="72" t="str">
        <f t="shared" si="88"/>
        <v xml:space="preserve"> </v>
      </c>
      <c r="I5303" s="11">
        <v>59.433962264150999</v>
      </c>
      <c r="J5303" s="3">
        <v>38.050314465409002</v>
      </c>
      <c r="K5303" s="3">
        <v>25.157232704403</v>
      </c>
      <c r="L5303" s="3">
        <v>59.433962264150999</v>
      </c>
      <c r="M5303" s="3">
        <v>12.264150943396</v>
      </c>
      <c r="N5303" s="3">
        <v>24.528301886792001</v>
      </c>
      <c r="O5303" s="3">
        <v>47.798742138365</v>
      </c>
      <c r="P5303" s="3">
        <v>1.88679245283</v>
      </c>
      <c r="Q5303" s="8">
        <v>2.8301886792449999</v>
      </c>
    </row>
    <row r="5304" spans="3:17" ht="24" x14ac:dyDescent="0.2">
      <c r="C5304" s="87"/>
      <c r="D5304" s="84"/>
      <c r="E5304" s="1" t="s">
        <v>53</v>
      </c>
      <c r="F5304" s="2"/>
      <c r="G5304" s="60">
        <v>900</v>
      </c>
      <c r="H5304" s="72" t="str">
        <f t="shared" si="88"/>
        <v xml:space="preserve"> </v>
      </c>
      <c r="I5304" s="11">
        <v>56.777777777777999</v>
      </c>
      <c r="J5304" s="3">
        <v>35.555555555555998</v>
      </c>
      <c r="K5304" s="3">
        <v>24.555555555556001</v>
      </c>
      <c r="L5304" s="3">
        <v>54.333333333333002</v>
      </c>
      <c r="M5304" s="3">
        <v>13.111111111111001</v>
      </c>
      <c r="N5304" s="3">
        <v>20.222222222222001</v>
      </c>
      <c r="O5304" s="3">
        <v>52</v>
      </c>
      <c r="P5304" s="3">
        <v>2.4444444444440001</v>
      </c>
      <c r="Q5304" s="8">
        <v>2.2222222222219998</v>
      </c>
    </row>
    <row r="5305" spans="3:17" ht="24" x14ac:dyDescent="0.2">
      <c r="C5305" s="87"/>
      <c r="D5305" s="84"/>
      <c r="E5305" s="1" t="s">
        <v>54</v>
      </c>
      <c r="F5305" s="2"/>
      <c r="G5305" s="60">
        <v>1493</v>
      </c>
      <c r="H5305" s="72" t="str">
        <f t="shared" si="88"/>
        <v xml:space="preserve"> </v>
      </c>
      <c r="I5305" s="11">
        <v>45.144005358339001</v>
      </c>
      <c r="J5305" s="3">
        <v>36.235766912256999</v>
      </c>
      <c r="K5305" s="3">
        <v>25.920964501004999</v>
      </c>
      <c r="L5305" s="3">
        <v>53.583389149364002</v>
      </c>
      <c r="M5305" s="3">
        <v>10.247823174816</v>
      </c>
      <c r="N5305" s="3">
        <v>21.366376423308999</v>
      </c>
      <c r="O5305" s="3">
        <v>27.662424648359</v>
      </c>
      <c r="P5305" s="3">
        <v>5.4922973878099999</v>
      </c>
      <c r="Q5305" s="8">
        <v>8.3054253181510003</v>
      </c>
    </row>
    <row r="5306" spans="3:17" x14ac:dyDescent="0.2">
      <c r="C5306" s="87"/>
      <c r="D5306" s="84"/>
      <c r="E5306" s="1" t="s">
        <v>32</v>
      </c>
      <c r="F5306" s="2"/>
      <c r="G5306" s="60">
        <v>42</v>
      </c>
      <c r="H5306" s="72" t="str">
        <f t="shared" si="88"/>
        <v>*</v>
      </c>
      <c r="I5306" s="11">
        <v>40.476190476189998</v>
      </c>
      <c r="J5306" s="3">
        <v>30.952380952380999</v>
      </c>
      <c r="K5306" s="3">
        <v>30.952380952380999</v>
      </c>
      <c r="L5306" s="3">
        <v>54.761904761905001</v>
      </c>
      <c r="M5306" s="3">
        <v>19.047619047619001</v>
      </c>
      <c r="N5306" s="3">
        <v>23.809523809523998</v>
      </c>
      <c r="O5306" s="3">
        <v>21.428571428571001</v>
      </c>
      <c r="P5306" s="3">
        <v>9.5238095238099998</v>
      </c>
      <c r="Q5306" s="8">
        <v>11.904761904761999</v>
      </c>
    </row>
    <row r="5307" spans="3:17" ht="24" x14ac:dyDescent="0.2">
      <c r="C5307" s="88" t="s">
        <v>55</v>
      </c>
      <c r="D5307" s="83" t="s">
        <v>17</v>
      </c>
      <c r="E5307" s="6" t="s">
        <v>48</v>
      </c>
      <c r="F5307" s="5"/>
      <c r="G5307" s="59">
        <v>118</v>
      </c>
      <c r="H5307" s="71" t="str">
        <f t="shared" si="88"/>
        <v xml:space="preserve"> </v>
      </c>
      <c r="I5307" s="12">
        <v>39.830508474576</v>
      </c>
      <c r="J5307" s="4">
        <v>33.898305084745999</v>
      </c>
      <c r="K5307" s="4">
        <v>24.576271186441002</v>
      </c>
      <c r="L5307" s="4">
        <v>46.610169491524999</v>
      </c>
      <c r="M5307" s="4">
        <v>10.169491525424</v>
      </c>
      <c r="N5307" s="4">
        <v>21.186440677966001</v>
      </c>
      <c r="O5307" s="4">
        <v>30.508474576270999</v>
      </c>
      <c r="P5307" s="4">
        <v>5.9322033898309998</v>
      </c>
      <c r="Q5307" s="13">
        <v>9.3220338983049995</v>
      </c>
    </row>
    <row r="5308" spans="3:17" ht="24" x14ac:dyDescent="0.2">
      <c r="C5308" s="87"/>
      <c r="D5308" s="84"/>
      <c r="E5308" s="1" t="s">
        <v>49</v>
      </c>
      <c r="F5308" s="2"/>
      <c r="G5308" s="60">
        <v>262</v>
      </c>
      <c r="H5308" s="72" t="str">
        <f t="shared" si="88"/>
        <v xml:space="preserve"> </v>
      </c>
      <c r="I5308" s="11">
        <v>49.236641221374001</v>
      </c>
      <c r="J5308" s="3">
        <v>31.297709923664002</v>
      </c>
      <c r="K5308" s="3">
        <v>20.229007633588001</v>
      </c>
      <c r="L5308" s="3">
        <v>50</v>
      </c>
      <c r="M5308" s="3">
        <v>12.595419847327999</v>
      </c>
      <c r="N5308" s="3">
        <v>16.793893129771</v>
      </c>
      <c r="O5308" s="3">
        <v>40.076335877863002</v>
      </c>
      <c r="P5308" s="3">
        <v>2.2900763358780001</v>
      </c>
      <c r="Q5308" s="8">
        <v>8.0152671755729994</v>
      </c>
    </row>
    <row r="5309" spans="3:17" x14ac:dyDescent="0.2">
      <c r="C5309" s="87"/>
      <c r="D5309" s="84"/>
      <c r="E5309" s="1" t="s">
        <v>50</v>
      </c>
      <c r="F5309" s="2"/>
      <c r="G5309" s="60">
        <v>486</v>
      </c>
      <c r="H5309" s="72" t="str">
        <f t="shared" si="88"/>
        <v xml:space="preserve"> </v>
      </c>
      <c r="I5309" s="11">
        <v>48.353909465020998</v>
      </c>
      <c r="J5309" s="3">
        <v>31.893004115225999</v>
      </c>
      <c r="K5309" s="3">
        <v>22.222222222222001</v>
      </c>
      <c r="L5309" s="3">
        <v>54.732510288066003</v>
      </c>
      <c r="M5309" s="3">
        <v>12.551440329218</v>
      </c>
      <c r="N5309" s="3">
        <v>21.604938271605</v>
      </c>
      <c r="O5309" s="3">
        <v>34.773662551439998</v>
      </c>
      <c r="P5309" s="3">
        <v>5.1440329218110001</v>
      </c>
      <c r="Q5309" s="8">
        <v>3.4979423868309998</v>
      </c>
    </row>
    <row r="5310" spans="3:17" x14ac:dyDescent="0.2">
      <c r="C5310" s="87"/>
      <c r="D5310" s="84"/>
      <c r="E5310" s="1" t="s">
        <v>51</v>
      </c>
      <c r="F5310" s="2"/>
      <c r="G5310" s="60">
        <v>888</v>
      </c>
      <c r="H5310" s="72" t="str">
        <f t="shared" ref="H5310:H5357" si="89">IF(G5310&lt;49,"*"," ")</f>
        <v xml:space="preserve"> </v>
      </c>
      <c r="I5310" s="11">
        <v>55.518018018017997</v>
      </c>
      <c r="J5310" s="3">
        <v>38.851351351350999</v>
      </c>
      <c r="K5310" s="3">
        <v>28.603603603604</v>
      </c>
      <c r="L5310" s="3">
        <v>56.306306306305999</v>
      </c>
      <c r="M5310" s="3">
        <v>12.950450450450001</v>
      </c>
      <c r="N5310" s="3">
        <v>20.720720720721001</v>
      </c>
      <c r="O5310" s="3">
        <v>40.540540540541002</v>
      </c>
      <c r="P5310" s="3">
        <v>3.9414414414409999</v>
      </c>
      <c r="Q5310" s="8">
        <v>3.265765765766</v>
      </c>
    </row>
    <row r="5311" spans="3:17" ht="24" x14ac:dyDescent="0.2">
      <c r="C5311" s="87"/>
      <c r="D5311" s="84"/>
      <c r="E5311" s="1" t="s">
        <v>52</v>
      </c>
      <c r="F5311" s="2"/>
      <c r="G5311" s="60">
        <v>323</v>
      </c>
      <c r="H5311" s="72" t="str">
        <f t="shared" si="89"/>
        <v xml:space="preserve"> </v>
      </c>
      <c r="I5311" s="11">
        <v>52.941176470587997</v>
      </c>
      <c r="J5311" s="3">
        <v>38.699690402477003</v>
      </c>
      <c r="K5311" s="3">
        <v>22.910216718266</v>
      </c>
      <c r="L5311" s="3">
        <v>58.204334365325003</v>
      </c>
      <c r="M5311" s="3">
        <v>7.4303405572759997</v>
      </c>
      <c r="N5311" s="3">
        <v>25.077399380805002</v>
      </c>
      <c r="O5311" s="3">
        <v>34.055727554180002</v>
      </c>
      <c r="P5311" s="3">
        <v>2.7863777089780002</v>
      </c>
      <c r="Q5311" s="8">
        <v>7.7399380804950004</v>
      </c>
    </row>
    <row r="5312" spans="3:17" x14ac:dyDescent="0.2">
      <c r="C5312" s="87"/>
      <c r="D5312" s="84"/>
      <c r="E5312" s="1" t="s">
        <v>56</v>
      </c>
      <c r="F5312" s="2"/>
      <c r="G5312" s="60">
        <v>275</v>
      </c>
      <c r="H5312" s="72" t="str">
        <f t="shared" si="89"/>
        <v xml:space="preserve"> </v>
      </c>
      <c r="I5312" s="11">
        <v>37.090909090909001</v>
      </c>
      <c r="J5312" s="3">
        <v>38.181818181818002</v>
      </c>
      <c r="K5312" s="3">
        <v>30.545454545455001</v>
      </c>
      <c r="L5312" s="3">
        <v>53.454545454544999</v>
      </c>
      <c r="M5312" s="3">
        <v>10.181818181818</v>
      </c>
      <c r="N5312" s="3">
        <v>21.818181818182001</v>
      </c>
      <c r="O5312" s="3">
        <v>34.909090909090999</v>
      </c>
      <c r="P5312" s="3">
        <v>5.4545454545450003</v>
      </c>
      <c r="Q5312" s="8">
        <v>9.0909090909089993</v>
      </c>
    </row>
    <row r="5313" spans="3:17" x14ac:dyDescent="0.2">
      <c r="C5313" s="87"/>
      <c r="D5313" s="84"/>
      <c r="E5313" s="1" t="s">
        <v>57</v>
      </c>
      <c r="F5313" s="2"/>
      <c r="G5313" s="60">
        <v>32</v>
      </c>
      <c r="H5313" s="72" t="str">
        <f t="shared" si="89"/>
        <v>*</v>
      </c>
      <c r="I5313" s="11">
        <v>28.125</v>
      </c>
      <c r="J5313" s="3">
        <v>28.125</v>
      </c>
      <c r="K5313" s="3">
        <v>21.875</v>
      </c>
      <c r="L5313" s="3">
        <v>25</v>
      </c>
      <c r="M5313" s="3">
        <v>6.25</v>
      </c>
      <c r="N5313" s="3">
        <v>12.5</v>
      </c>
      <c r="O5313" s="3">
        <v>12.5</v>
      </c>
      <c r="P5313" s="3">
        <v>18.75</v>
      </c>
      <c r="Q5313" s="8">
        <v>28.125</v>
      </c>
    </row>
    <row r="5314" spans="3:17" x14ac:dyDescent="0.2">
      <c r="C5314" s="87"/>
      <c r="D5314" s="84"/>
      <c r="E5314" s="1" t="s">
        <v>32</v>
      </c>
      <c r="F5314" s="2"/>
      <c r="G5314" s="60">
        <v>51</v>
      </c>
      <c r="H5314" s="72" t="str">
        <f t="shared" si="89"/>
        <v xml:space="preserve"> </v>
      </c>
      <c r="I5314" s="11">
        <v>31.372549019608002</v>
      </c>
      <c r="J5314" s="3">
        <v>25.490196078431001</v>
      </c>
      <c r="K5314" s="3">
        <v>23.529411764706001</v>
      </c>
      <c r="L5314" s="3">
        <v>33.333333333333002</v>
      </c>
      <c r="M5314" s="3">
        <v>7.8431372549020004</v>
      </c>
      <c r="N5314" s="3">
        <v>15.686274509804001</v>
      </c>
      <c r="O5314" s="3">
        <v>19.607843137254999</v>
      </c>
      <c r="P5314" s="3">
        <v>9.8039215686270005</v>
      </c>
      <c r="Q5314" s="8">
        <v>23.529411764706001</v>
      </c>
    </row>
    <row r="5315" spans="3:17" x14ac:dyDescent="0.2">
      <c r="C5315" s="88" t="s">
        <v>58</v>
      </c>
      <c r="D5315" s="83" t="s">
        <v>17</v>
      </c>
      <c r="E5315" s="6" t="s">
        <v>59</v>
      </c>
      <c r="F5315" s="5"/>
      <c r="G5315" s="59">
        <v>1814</v>
      </c>
      <c r="H5315" s="71" t="str">
        <f t="shared" si="89"/>
        <v xml:space="preserve"> </v>
      </c>
      <c r="I5315" s="12">
        <v>47.574421168687998</v>
      </c>
      <c r="J5315" s="4">
        <v>35.722160970231997</v>
      </c>
      <c r="K5315" s="4">
        <v>26.350606394707999</v>
      </c>
      <c r="L5315" s="4">
        <v>55.292171995590003</v>
      </c>
      <c r="M5315" s="4">
        <v>11.466372657111</v>
      </c>
      <c r="N5315" s="4">
        <v>21.113561190738999</v>
      </c>
      <c r="O5315" s="4">
        <v>37.541345093715996</v>
      </c>
      <c r="P5315" s="4">
        <v>4.2998897464169996</v>
      </c>
      <c r="Q5315" s="13">
        <v>5.9536934950390004</v>
      </c>
    </row>
    <row r="5316" spans="3:17" ht="24" x14ac:dyDescent="0.2">
      <c r="C5316" s="87"/>
      <c r="D5316" s="84"/>
      <c r="E5316" s="1" t="s">
        <v>60</v>
      </c>
      <c r="F5316" s="2"/>
      <c r="G5316" s="60">
        <v>307</v>
      </c>
      <c r="H5316" s="72" t="str">
        <f t="shared" si="89"/>
        <v xml:space="preserve"> </v>
      </c>
      <c r="I5316" s="11">
        <v>54.723127035830998</v>
      </c>
      <c r="J5316" s="3">
        <v>42.345276872964</v>
      </c>
      <c r="K5316" s="3">
        <v>26.384364820847001</v>
      </c>
      <c r="L5316" s="3">
        <v>55.048859934852999</v>
      </c>
      <c r="M5316" s="3">
        <v>10.749185667752</v>
      </c>
      <c r="N5316" s="3">
        <v>25.732899022801</v>
      </c>
      <c r="O5316" s="3">
        <v>38.436482084691001</v>
      </c>
      <c r="P5316" s="3">
        <v>4.2345276872959996</v>
      </c>
      <c r="Q5316" s="8">
        <v>4.2345276872959996</v>
      </c>
    </row>
    <row r="5317" spans="3:17" x14ac:dyDescent="0.2">
      <c r="C5317" s="87"/>
      <c r="D5317" s="84"/>
      <c r="E5317" s="1" t="s">
        <v>61</v>
      </c>
      <c r="F5317" s="2"/>
      <c r="G5317" s="60">
        <v>49</v>
      </c>
      <c r="H5317" s="72" t="s">
        <v>680</v>
      </c>
      <c r="I5317" s="11">
        <v>48.979591836734997</v>
      </c>
      <c r="J5317" s="3">
        <v>28.571428571428999</v>
      </c>
      <c r="K5317" s="3">
        <v>14.285714285714</v>
      </c>
      <c r="L5317" s="3">
        <v>53.061224489795997</v>
      </c>
      <c r="M5317" s="3">
        <v>14.285714285714</v>
      </c>
      <c r="N5317" s="3">
        <v>16.326530612245001</v>
      </c>
      <c r="O5317" s="3">
        <v>32.653061224490003</v>
      </c>
      <c r="P5317" s="3">
        <v>4.0816326530609999</v>
      </c>
      <c r="Q5317" s="8">
        <v>12.244897959184</v>
      </c>
    </row>
    <row r="5318" spans="3:17" ht="36" x14ac:dyDescent="0.2">
      <c r="C5318" s="87"/>
      <c r="D5318" s="84"/>
      <c r="E5318" s="1" t="s">
        <v>62</v>
      </c>
      <c r="F5318" s="2"/>
      <c r="G5318" s="60">
        <v>211</v>
      </c>
      <c r="H5318" s="72" t="str">
        <f t="shared" si="89"/>
        <v xml:space="preserve"> </v>
      </c>
      <c r="I5318" s="11">
        <v>59.715639810427</v>
      </c>
      <c r="J5318" s="3">
        <v>30.331753554502001</v>
      </c>
      <c r="K5318" s="3">
        <v>19.905213270141999</v>
      </c>
      <c r="L5318" s="3">
        <v>46.919431279621001</v>
      </c>
      <c r="M5318" s="3">
        <v>11.848341232227</v>
      </c>
      <c r="N5318" s="3">
        <v>17.061611374407999</v>
      </c>
      <c r="O5318" s="3">
        <v>29.383886255924001</v>
      </c>
      <c r="P5318" s="3">
        <v>2.843601895735</v>
      </c>
      <c r="Q5318" s="8">
        <v>6.635071090047</v>
      </c>
    </row>
    <row r="5319" spans="3:17" ht="24" x14ac:dyDescent="0.2">
      <c r="C5319" s="87"/>
      <c r="D5319" s="84"/>
      <c r="E5319" s="1" t="s">
        <v>63</v>
      </c>
      <c r="F5319" s="2"/>
      <c r="G5319" s="60">
        <v>8</v>
      </c>
      <c r="H5319" s="72" t="str">
        <f t="shared" si="89"/>
        <v>*</v>
      </c>
      <c r="I5319" s="11">
        <v>62.5</v>
      </c>
      <c r="J5319" s="3">
        <v>37.5</v>
      </c>
      <c r="K5319" s="3">
        <v>62.5</v>
      </c>
      <c r="L5319" s="3">
        <v>37.5</v>
      </c>
      <c r="M5319" s="3">
        <v>12.5</v>
      </c>
      <c r="N5319" s="3">
        <v>25</v>
      </c>
      <c r="O5319" s="3">
        <v>62.5</v>
      </c>
      <c r="P5319" s="7">
        <v>0</v>
      </c>
      <c r="Q5319" s="14">
        <v>0</v>
      </c>
    </row>
    <row r="5320" spans="3:17" x14ac:dyDescent="0.2">
      <c r="C5320" s="87"/>
      <c r="D5320" s="84"/>
      <c r="E5320" s="1" t="s">
        <v>64</v>
      </c>
      <c r="F5320" s="2"/>
      <c r="G5320" s="60">
        <v>24</v>
      </c>
      <c r="H5320" s="72" t="str">
        <f t="shared" si="89"/>
        <v>*</v>
      </c>
      <c r="I5320" s="11">
        <v>25</v>
      </c>
      <c r="J5320" s="3">
        <v>37.5</v>
      </c>
      <c r="K5320" s="3">
        <v>8.333333333333</v>
      </c>
      <c r="L5320" s="3">
        <v>20.833333333333002</v>
      </c>
      <c r="M5320" s="3">
        <v>8.333333333333</v>
      </c>
      <c r="N5320" s="3">
        <v>4.166666666667</v>
      </c>
      <c r="O5320" s="3">
        <v>8.333333333333</v>
      </c>
      <c r="P5320" s="3">
        <v>16.666666666666998</v>
      </c>
      <c r="Q5320" s="8">
        <v>25</v>
      </c>
    </row>
    <row r="5321" spans="3:17" x14ac:dyDescent="0.2">
      <c r="C5321" s="87"/>
      <c r="D5321" s="84"/>
      <c r="E5321" s="1" t="s">
        <v>46</v>
      </c>
      <c r="F5321" s="2"/>
      <c r="G5321" s="60">
        <v>17</v>
      </c>
      <c r="H5321" s="72" t="str">
        <f t="shared" si="89"/>
        <v>*</v>
      </c>
      <c r="I5321" s="11">
        <v>52.941176470587997</v>
      </c>
      <c r="J5321" s="3">
        <v>17.647058823529001</v>
      </c>
      <c r="K5321" s="3">
        <v>23.529411764706001</v>
      </c>
      <c r="L5321" s="3">
        <v>29.411764705882</v>
      </c>
      <c r="M5321" s="3">
        <v>11.764705882353001</v>
      </c>
      <c r="N5321" s="7">
        <v>0</v>
      </c>
      <c r="O5321" s="3">
        <v>17.647058823529001</v>
      </c>
      <c r="P5321" s="3">
        <v>23.529411764706001</v>
      </c>
      <c r="Q5321" s="8">
        <v>11.764705882353001</v>
      </c>
    </row>
    <row r="5322" spans="3:17" x14ac:dyDescent="0.2">
      <c r="C5322" s="87"/>
      <c r="D5322" s="84"/>
      <c r="E5322" s="1" t="s">
        <v>32</v>
      </c>
      <c r="F5322" s="2"/>
      <c r="G5322" s="60">
        <v>5</v>
      </c>
      <c r="H5322" s="72" t="str">
        <f t="shared" si="89"/>
        <v>*</v>
      </c>
      <c r="I5322" s="11">
        <v>20</v>
      </c>
      <c r="J5322" s="3">
        <v>60</v>
      </c>
      <c r="K5322" s="3">
        <v>40</v>
      </c>
      <c r="L5322" s="3">
        <v>40</v>
      </c>
      <c r="M5322" s="3">
        <v>20</v>
      </c>
      <c r="N5322" s="3">
        <v>40</v>
      </c>
      <c r="O5322" s="3">
        <v>60</v>
      </c>
      <c r="P5322" s="3">
        <v>20</v>
      </c>
      <c r="Q5322" s="14">
        <v>0</v>
      </c>
    </row>
    <row r="5323" spans="3:17" x14ac:dyDescent="0.2">
      <c r="C5323" s="87"/>
      <c r="D5323" s="84"/>
      <c r="E5323" s="1" t="s">
        <v>65</v>
      </c>
      <c r="F5323" s="2"/>
      <c r="G5323" s="60">
        <v>2121</v>
      </c>
      <c r="H5323" s="72" t="str">
        <f t="shared" si="89"/>
        <v xml:space="preserve"> </v>
      </c>
      <c r="I5323" s="11">
        <v>48.609146628948999</v>
      </c>
      <c r="J5323" s="3">
        <v>36.680810938237002</v>
      </c>
      <c r="K5323" s="3">
        <v>26.355492692125999</v>
      </c>
      <c r="L5323" s="3">
        <v>55.256954266854997</v>
      </c>
      <c r="M5323" s="3">
        <v>11.362564827910999</v>
      </c>
      <c r="N5323" s="3">
        <v>21.782178217822</v>
      </c>
      <c r="O5323" s="3">
        <v>37.670909948137997</v>
      </c>
      <c r="P5323" s="3">
        <v>4.290429042904</v>
      </c>
      <c r="Q5323" s="8">
        <v>5.7048561999059997</v>
      </c>
    </row>
    <row r="5324" spans="3:17" x14ac:dyDescent="0.2">
      <c r="C5324" s="87"/>
      <c r="D5324" s="84"/>
      <c r="E5324" s="1" t="s">
        <v>66</v>
      </c>
      <c r="F5324" s="2"/>
      <c r="G5324" s="60">
        <v>260</v>
      </c>
      <c r="H5324" s="72" t="str">
        <f t="shared" si="89"/>
        <v xml:space="preserve"> </v>
      </c>
      <c r="I5324" s="11">
        <v>57.692307692307999</v>
      </c>
      <c r="J5324" s="3">
        <v>30</v>
      </c>
      <c r="K5324" s="3">
        <v>18.846153846153999</v>
      </c>
      <c r="L5324" s="3">
        <v>48.076923076923002</v>
      </c>
      <c r="M5324" s="3">
        <v>12.307692307691999</v>
      </c>
      <c r="N5324" s="3">
        <v>16.923076923077002</v>
      </c>
      <c r="O5324" s="3">
        <v>30</v>
      </c>
      <c r="P5324" s="3">
        <v>3.0769230769229998</v>
      </c>
      <c r="Q5324" s="8">
        <v>7.6923076923079998</v>
      </c>
    </row>
    <row r="5325" spans="3:17" ht="24" x14ac:dyDescent="0.2">
      <c r="C5325" s="88" t="s">
        <v>67</v>
      </c>
      <c r="D5325" s="83" t="s">
        <v>17</v>
      </c>
      <c r="E5325" s="6" t="s">
        <v>68</v>
      </c>
      <c r="F5325" s="5"/>
      <c r="G5325" s="59">
        <v>303</v>
      </c>
      <c r="H5325" s="71" t="str">
        <f t="shared" si="89"/>
        <v xml:space="preserve"> </v>
      </c>
      <c r="I5325" s="12">
        <v>39.603960396040002</v>
      </c>
      <c r="J5325" s="4">
        <v>44.224422442243998</v>
      </c>
      <c r="K5325" s="4">
        <v>31.683168316831999</v>
      </c>
      <c r="L5325" s="4">
        <v>56.435643564355999</v>
      </c>
      <c r="M5325" s="4">
        <v>9.9009900990100004</v>
      </c>
      <c r="N5325" s="4">
        <v>19.141914191419001</v>
      </c>
      <c r="O5325" s="4">
        <v>42.244224422442002</v>
      </c>
      <c r="P5325" s="4">
        <v>4.9504950495050002</v>
      </c>
      <c r="Q5325" s="13">
        <v>6.9306930693069999</v>
      </c>
    </row>
    <row r="5326" spans="3:17" ht="36" x14ac:dyDescent="0.2">
      <c r="C5326" s="87"/>
      <c r="D5326" s="84"/>
      <c r="E5326" s="1" t="s">
        <v>69</v>
      </c>
      <c r="F5326" s="2"/>
      <c r="G5326" s="60">
        <v>1347</v>
      </c>
      <c r="H5326" s="72" t="str">
        <f t="shared" si="89"/>
        <v xml:space="preserve"> </v>
      </c>
      <c r="I5326" s="11">
        <v>45.582776540460003</v>
      </c>
      <c r="J5326" s="3">
        <v>38.010393466963997</v>
      </c>
      <c r="K5326" s="3">
        <v>26.726057906459001</v>
      </c>
      <c r="L5326" s="3">
        <v>56.198960653303999</v>
      </c>
      <c r="M5326" s="3">
        <v>12.175204157387</v>
      </c>
      <c r="N5326" s="3">
        <v>21.455085374907</v>
      </c>
      <c r="O5326" s="3">
        <v>36.154417223460001</v>
      </c>
      <c r="P5326" s="3">
        <v>4.0831477357089998</v>
      </c>
      <c r="Q5326" s="8">
        <v>5.4936896807720004</v>
      </c>
    </row>
    <row r="5327" spans="3:17" ht="24" x14ac:dyDescent="0.2">
      <c r="C5327" s="87"/>
      <c r="D5327" s="84"/>
      <c r="E5327" s="1" t="s">
        <v>70</v>
      </c>
      <c r="F5327" s="2"/>
      <c r="G5327" s="60">
        <v>596</v>
      </c>
      <c r="H5327" s="72" t="str">
        <f t="shared" si="89"/>
        <v xml:space="preserve"> </v>
      </c>
      <c r="I5327" s="11">
        <v>58.557046979866001</v>
      </c>
      <c r="J5327" s="3">
        <v>30.704697986576999</v>
      </c>
      <c r="K5327" s="3">
        <v>22.986577181207998</v>
      </c>
      <c r="L5327" s="3">
        <v>52.516778523489997</v>
      </c>
      <c r="M5327" s="3">
        <v>10.906040268456</v>
      </c>
      <c r="N5327" s="3">
        <v>22.147651006711001</v>
      </c>
      <c r="O5327" s="3">
        <v>38.422818791946</v>
      </c>
      <c r="P5327" s="3">
        <v>3.8590604026849999</v>
      </c>
      <c r="Q5327" s="8">
        <v>6.5436241610739998</v>
      </c>
    </row>
    <row r="5328" spans="3:17" ht="24" x14ac:dyDescent="0.2">
      <c r="C5328" s="87"/>
      <c r="D5328" s="84"/>
      <c r="E5328" s="1" t="s">
        <v>71</v>
      </c>
      <c r="F5328" s="2"/>
      <c r="G5328" s="60">
        <v>181</v>
      </c>
      <c r="H5328" s="72" t="str">
        <f t="shared" si="89"/>
        <v xml:space="preserve"> </v>
      </c>
      <c r="I5328" s="11">
        <v>64.640883977900998</v>
      </c>
      <c r="J5328" s="3">
        <v>24.309392265193001</v>
      </c>
      <c r="K5328" s="3">
        <v>15.469613259669</v>
      </c>
      <c r="L5328" s="3">
        <v>37.569060773480999</v>
      </c>
      <c r="M5328" s="3">
        <v>11.049723756905999</v>
      </c>
      <c r="N5328" s="3">
        <v>16.574585635359</v>
      </c>
      <c r="O5328" s="3">
        <v>24.309392265193001</v>
      </c>
      <c r="P5328" s="3">
        <v>7.1823204419889999</v>
      </c>
      <c r="Q5328" s="8">
        <v>8.2872928176799991</v>
      </c>
    </row>
    <row r="5329" spans="3:17" x14ac:dyDescent="0.2">
      <c r="C5329" s="87"/>
      <c r="D5329" s="84"/>
      <c r="E5329" s="1" t="s">
        <v>32</v>
      </c>
      <c r="F5329" s="2"/>
      <c r="G5329" s="60">
        <v>8</v>
      </c>
      <c r="H5329" s="72" t="str">
        <f t="shared" si="89"/>
        <v>*</v>
      </c>
      <c r="I5329" s="11">
        <v>25</v>
      </c>
      <c r="J5329" s="3">
        <v>12.5</v>
      </c>
      <c r="K5329" s="7">
        <v>0</v>
      </c>
      <c r="L5329" s="3">
        <v>37.5</v>
      </c>
      <c r="M5329" s="7">
        <v>0</v>
      </c>
      <c r="N5329" s="3">
        <v>25</v>
      </c>
      <c r="O5329" s="3">
        <v>25</v>
      </c>
      <c r="P5329" s="3">
        <v>25</v>
      </c>
      <c r="Q5329" s="14">
        <v>0</v>
      </c>
    </row>
    <row r="5330" spans="3:17" ht="24" x14ac:dyDescent="0.2">
      <c r="C5330" s="88" t="s">
        <v>72</v>
      </c>
      <c r="D5330" s="83" t="s">
        <v>17</v>
      </c>
      <c r="E5330" s="6" t="s">
        <v>73</v>
      </c>
      <c r="F5330" s="5"/>
      <c r="G5330" s="59">
        <v>52</v>
      </c>
      <c r="H5330" s="71" t="str">
        <f t="shared" si="89"/>
        <v xml:space="preserve"> </v>
      </c>
      <c r="I5330" s="12">
        <v>46.153846153845997</v>
      </c>
      <c r="J5330" s="4">
        <v>28.846153846153999</v>
      </c>
      <c r="K5330" s="4">
        <v>17.307692307692001</v>
      </c>
      <c r="L5330" s="4">
        <v>30.769230769231001</v>
      </c>
      <c r="M5330" s="4">
        <v>5.7692307692310001</v>
      </c>
      <c r="N5330" s="4">
        <v>21.153846153846001</v>
      </c>
      <c r="O5330" s="4">
        <v>19.230769230768999</v>
      </c>
      <c r="P5330" s="20">
        <v>0</v>
      </c>
      <c r="Q5330" s="13">
        <v>19.230769230768999</v>
      </c>
    </row>
    <row r="5331" spans="3:17" ht="36" x14ac:dyDescent="0.2">
      <c r="C5331" s="87"/>
      <c r="D5331" s="84"/>
      <c r="E5331" s="1" t="s">
        <v>74</v>
      </c>
      <c r="F5331" s="2"/>
      <c r="G5331" s="60">
        <v>186</v>
      </c>
      <c r="H5331" s="72" t="str">
        <f t="shared" si="89"/>
        <v xml:space="preserve"> </v>
      </c>
      <c r="I5331" s="11">
        <v>48.924731182796002</v>
      </c>
      <c r="J5331" s="3">
        <v>24.731182795698999</v>
      </c>
      <c r="K5331" s="3">
        <v>15.053763440859999</v>
      </c>
      <c r="L5331" s="3">
        <v>46.774193548386997</v>
      </c>
      <c r="M5331" s="3">
        <v>6.4516129032259997</v>
      </c>
      <c r="N5331" s="3">
        <v>16.129032258064999</v>
      </c>
      <c r="O5331" s="3">
        <v>21.505376344085999</v>
      </c>
      <c r="P5331" s="3">
        <v>8.0645161290320004</v>
      </c>
      <c r="Q5331" s="8">
        <v>8.0645161290320004</v>
      </c>
    </row>
    <row r="5332" spans="3:17" ht="36" x14ac:dyDescent="0.2">
      <c r="C5332" s="87"/>
      <c r="D5332" s="84"/>
      <c r="E5332" s="1" t="s">
        <v>75</v>
      </c>
      <c r="F5332" s="2"/>
      <c r="G5332" s="60">
        <v>336</v>
      </c>
      <c r="H5332" s="72" t="str">
        <f t="shared" si="89"/>
        <v xml:space="preserve"> </v>
      </c>
      <c r="I5332" s="11">
        <v>49.702380952380999</v>
      </c>
      <c r="J5332" s="3">
        <v>28.571428571428999</v>
      </c>
      <c r="K5332" s="3">
        <v>20.833333333333002</v>
      </c>
      <c r="L5332" s="3">
        <v>51.488095238094999</v>
      </c>
      <c r="M5332" s="3">
        <v>11.607142857143</v>
      </c>
      <c r="N5332" s="3">
        <v>21.428571428571001</v>
      </c>
      <c r="O5332" s="3">
        <v>26.488095238094999</v>
      </c>
      <c r="P5332" s="3">
        <v>5.0595238095240003</v>
      </c>
      <c r="Q5332" s="8">
        <v>6.8452380952379999</v>
      </c>
    </row>
    <row r="5333" spans="3:17" ht="36" x14ac:dyDescent="0.2">
      <c r="C5333" s="87"/>
      <c r="D5333" s="84"/>
      <c r="E5333" s="1" t="s">
        <v>76</v>
      </c>
      <c r="F5333" s="2"/>
      <c r="G5333" s="60">
        <v>411</v>
      </c>
      <c r="H5333" s="72" t="str">
        <f t="shared" si="89"/>
        <v xml:space="preserve"> </v>
      </c>
      <c r="I5333" s="11">
        <v>50.121654501217002</v>
      </c>
      <c r="J5333" s="3">
        <v>34.549878345499003</v>
      </c>
      <c r="K5333" s="3">
        <v>27.250608272506</v>
      </c>
      <c r="L5333" s="3">
        <v>53.284671532847</v>
      </c>
      <c r="M5333" s="3">
        <v>8.5158150851579997</v>
      </c>
      <c r="N5333" s="3">
        <v>23.357664233577001</v>
      </c>
      <c r="O5333" s="3">
        <v>30.413625304136001</v>
      </c>
      <c r="P5333" s="3">
        <v>4.8661800486619997</v>
      </c>
      <c r="Q5333" s="8">
        <v>6.3260340632599998</v>
      </c>
    </row>
    <row r="5334" spans="3:17" ht="36" x14ac:dyDescent="0.2">
      <c r="C5334" s="87"/>
      <c r="D5334" s="84"/>
      <c r="E5334" s="1" t="s">
        <v>77</v>
      </c>
      <c r="F5334" s="2"/>
      <c r="G5334" s="60">
        <v>425</v>
      </c>
      <c r="H5334" s="72" t="str">
        <f t="shared" si="89"/>
        <v xml:space="preserve"> </v>
      </c>
      <c r="I5334" s="11">
        <v>46.588235294118</v>
      </c>
      <c r="J5334" s="3">
        <v>40</v>
      </c>
      <c r="K5334" s="3">
        <v>24.470588235293999</v>
      </c>
      <c r="L5334" s="3">
        <v>59.058823529412003</v>
      </c>
      <c r="M5334" s="3">
        <v>12.941176470587999</v>
      </c>
      <c r="N5334" s="3">
        <v>20.235294117647001</v>
      </c>
      <c r="O5334" s="3">
        <v>39.294117647058997</v>
      </c>
      <c r="P5334" s="3">
        <v>3.5294117647059999</v>
      </c>
      <c r="Q5334" s="8">
        <v>5.647058823529</v>
      </c>
    </row>
    <row r="5335" spans="3:17" ht="36" x14ac:dyDescent="0.2">
      <c r="C5335" s="87"/>
      <c r="D5335" s="84"/>
      <c r="E5335" s="1" t="s">
        <v>78</v>
      </c>
      <c r="F5335" s="2"/>
      <c r="G5335" s="60">
        <v>328</v>
      </c>
      <c r="H5335" s="72" t="str">
        <f t="shared" si="89"/>
        <v xml:space="preserve"> </v>
      </c>
      <c r="I5335" s="11">
        <v>50.304878048779997</v>
      </c>
      <c r="J5335" s="3">
        <v>46.951219512195003</v>
      </c>
      <c r="K5335" s="3">
        <v>28.963414634146002</v>
      </c>
      <c r="L5335" s="3">
        <v>54.573170731707002</v>
      </c>
      <c r="M5335" s="3">
        <v>14.939024390244001</v>
      </c>
      <c r="N5335" s="3">
        <v>24.390243902439</v>
      </c>
      <c r="O5335" s="3">
        <v>40.548780487804997</v>
      </c>
      <c r="P5335" s="3">
        <v>4.8780487804880002</v>
      </c>
      <c r="Q5335" s="8">
        <v>5.7926829268290003</v>
      </c>
    </row>
    <row r="5336" spans="3:17" ht="36" x14ac:dyDescent="0.2">
      <c r="C5336" s="87"/>
      <c r="D5336" s="84"/>
      <c r="E5336" s="1" t="s">
        <v>79</v>
      </c>
      <c r="F5336" s="2"/>
      <c r="G5336" s="60">
        <v>294</v>
      </c>
      <c r="H5336" s="72" t="str">
        <f t="shared" si="89"/>
        <v xml:space="preserve"> </v>
      </c>
      <c r="I5336" s="11">
        <v>54.421768707482997</v>
      </c>
      <c r="J5336" s="3">
        <v>39.115646258502998</v>
      </c>
      <c r="K5336" s="3">
        <v>29.931972789115999</v>
      </c>
      <c r="L5336" s="3">
        <v>61.904761904761997</v>
      </c>
      <c r="M5336" s="3">
        <v>12.244897959184</v>
      </c>
      <c r="N5336" s="3">
        <v>24.149659863945999</v>
      </c>
      <c r="O5336" s="3">
        <v>44.897959183673002</v>
      </c>
      <c r="P5336" s="3">
        <v>4.4217687074830003</v>
      </c>
      <c r="Q5336" s="8">
        <v>1.700680272109</v>
      </c>
    </row>
    <row r="5337" spans="3:17" ht="36" x14ac:dyDescent="0.2">
      <c r="C5337" s="87"/>
      <c r="D5337" s="84"/>
      <c r="E5337" s="1" t="s">
        <v>80</v>
      </c>
      <c r="F5337" s="2"/>
      <c r="G5337" s="60">
        <v>194</v>
      </c>
      <c r="H5337" s="72" t="str">
        <f t="shared" si="89"/>
        <v xml:space="preserve"> </v>
      </c>
      <c r="I5337" s="11">
        <v>51.546391752577001</v>
      </c>
      <c r="J5337" s="3">
        <v>36.082474226804003</v>
      </c>
      <c r="K5337" s="3">
        <v>27.835051546391998</v>
      </c>
      <c r="L5337" s="3">
        <v>54.639175257731999</v>
      </c>
      <c r="M5337" s="3">
        <v>10.824742268041</v>
      </c>
      <c r="N5337" s="3">
        <v>17.525773195875999</v>
      </c>
      <c r="O5337" s="3">
        <v>51.546391752577001</v>
      </c>
      <c r="P5337" s="3">
        <v>2.0618556701030002</v>
      </c>
      <c r="Q5337" s="8">
        <v>0.51546391752599996</v>
      </c>
    </row>
    <row r="5338" spans="3:17" ht="36" x14ac:dyDescent="0.2">
      <c r="C5338" s="87"/>
      <c r="D5338" s="84"/>
      <c r="E5338" s="1" t="s">
        <v>81</v>
      </c>
      <c r="F5338" s="2"/>
      <c r="G5338" s="60">
        <v>50</v>
      </c>
      <c r="H5338" s="72" t="str">
        <f t="shared" si="89"/>
        <v xml:space="preserve"> </v>
      </c>
      <c r="I5338" s="11">
        <v>58</v>
      </c>
      <c r="J5338" s="3">
        <v>40</v>
      </c>
      <c r="K5338" s="3">
        <v>32</v>
      </c>
      <c r="L5338" s="3">
        <v>52</v>
      </c>
      <c r="M5338" s="3">
        <v>14</v>
      </c>
      <c r="N5338" s="3">
        <v>16</v>
      </c>
      <c r="O5338" s="3">
        <v>58</v>
      </c>
      <c r="P5338" s="3">
        <v>2</v>
      </c>
      <c r="Q5338" s="8">
        <v>4</v>
      </c>
    </row>
    <row r="5339" spans="3:17" ht="24" x14ac:dyDescent="0.2">
      <c r="C5339" s="87"/>
      <c r="D5339" s="84"/>
      <c r="E5339" s="1" t="s">
        <v>82</v>
      </c>
      <c r="F5339" s="2"/>
      <c r="G5339" s="60">
        <v>48</v>
      </c>
      <c r="H5339" s="72" t="str">
        <f t="shared" si="89"/>
        <v>*</v>
      </c>
      <c r="I5339" s="11">
        <v>45.833333333333002</v>
      </c>
      <c r="J5339" s="3">
        <v>33.333333333333002</v>
      </c>
      <c r="K5339" s="3">
        <v>33.333333333333002</v>
      </c>
      <c r="L5339" s="3">
        <v>56.25</v>
      </c>
      <c r="M5339" s="3">
        <v>16.666666666666998</v>
      </c>
      <c r="N5339" s="3">
        <v>16.666666666666998</v>
      </c>
      <c r="O5339" s="3">
        <v>62.5</v>
      </c>
      <c r="P5339" s="3">
        <v>2.083333333333</v>
      </c>
      <c r="Q5339" s="14">
        <v>0</v>
      </c>
    </row>
    <row r="5340" spans="3:17" x14ac:dyDescent="0.2">
      <c r="C5340" s="87"/>
      <c r="D5340" s="84"/>
      <c r="E5340" s="1" t="s">
        <v>83</v>
      </c>
      <c r="F5340" s="2"/>
      <c r="G5340" s="60">
        <v>46</v>
      </c>
      <c r="H5340" s="72" t="str">
        <f t="shared" si="89"/>
        <v>*</v>
      </c>
      <c r="I5340" s="11">
        <v>50</v>
      </c>
      <c r="J5340" s="3">
        <v>21.739130434783</v>
      </c>
      <c r="K5340" s="3">
        <v>28.260869565217</v>
      </c>
      <c r="L5340" s="3">
        <v>43.478260869564998</v>
      </c>
      <c r="M5340" s="3">
        <v>13.04347826087</v>
      </c>
      <c r="N5340" s="3">
        <v>10.869565217390999</v>
      </c>
      <c r="O5340" s="3">
        <v>34.782608695652002</v>
      </c>
      <c r="P5340" s="3">
        <v>8.6956521739130004</v>
      </c>
      <c r="Q5340" s="8">
        <v>13.04347826087</v>
      </c>
    </row>
    <row r="5341" spans="3:17" x14ac:dyDescent="0.2">
      <c r="C5341" s="87"/>
      <c r="D5341" s="84"/>
      <c r="E5341" s="1" t="s">
        <v>32</v>
      </c>
      <c r="F5341" s="2"/>
      <c r="G5341" s="60">
        <v>65</v>
      </c>
      <c r="H5341" s="72" t="str">
        <f t="shared" si="89"/>
        <v xml:space="preserve"> </v>
      </c>
      <c r="I5341" s="11">
        <v>26.153846153846001</v>
      </c>
      <c r="J5341" s="3">
        <v>30.769230769231001</v>
      </c>
      <c r="K5341" s="3">
        <v>24.615384615385</v>
      </c>
      <c r="L5341" s="3">
        <v>40</v>
      </c>
      <c r="M5341" s="3">
        <v>12.307692307691999</v>
      </c>
      <c r="N5341" s="3">
        <v>15.384615384615</v>
      </c>
      <c r="O5341" s="3">
        <v>29.230769230768999</v>
      </c>
      <c r="P5341" s="3">
        <v>3.0769230769229998</v>
      </c>
      <c r="Q5341" s="8">
        <v>27.692307692307999</v>
      </c>
    </row>
    <row r="5342" spans="3:17" x14ac:dyDescent="0.2">
      <c r="C5342" s="88" t="s">
        <v>84</v>
      </c>
      <c r="D5342" s="83" t="s">
        <v>17</v>
      </c>
      <c r="E5342" s="6" t="s">
        <v>85</v>
      </c>
      <c r="F5342" s="5"/>
      <c r="G5342" s="59">
        <v>315</v>
      </c>
      <c r="H5342" s="71" t="str">
        <f t="shared" si="89"/>
        <v xml:space="preserve"> </v>
      </c>
      <c r="I5342" s="12">
        <v>50.793650793650997</v>
      </c>
      <c r="J5342" s="4">
        <v>44.126984126983999</v>
      </c>
      <c r="K5342" s="4">
        <v>30.158730158729998</v>
      </c>
      <c r="L5342" s="4">
        <v>53.650793650794</v>
      </c>
      <c r="M5342" s="4">
        <v>15.555555555555999</v>
      </c>
      <c r="N5342" s="4">
        <v>21.269841269840999</v>
      </c>
      <c r="O5342" s="4">
        <v>45.396825396825001</v>
      </c>
      <c r="P5342" s="4">
        <v>1.9047619047619999</v>
      </c>
      <c r="Q5342" s="13">
        <v>3.1746031746029999</v>
      </c>
    </row>
    <row r="5343" spans="3:17" x14ac:dyDescent="0.2">
      <c r="C5343" s="87"/>
      <c r="D5343" s="84"/>
      <c r="E5343" s="1" t="s">
        <v>86</v>
      </c>
      <c r="F5343" s="2"/>
      <c r="G5343" s="60">
        <v>493</v>
      </c>
      <c r="H5343" s="72" t="str">
        <f t="shared" si="89"/>
        <v xml:space="preserve"> </v>
      </c>
      <c r="I5343" s="11">
        <v>49.695740365112002</v>
      </c>
      <c r="J5343" s="3">
        <v>42.596348884381001</v>
      </c>
      <c r="K5343" s="3">
        <v>27.991886409736001</v>
      </c>
      <c r="L5343" s="3">
        <v>63.083164300203002</v>
      </c>
      <c r="M5343" s="3">
        <v>11.156186612576001</v>
      </c>
      <c r="N5343" s="3">
        <v>24.137931034483</v>
      </c>
      <c r="O5343" s="3">
        <v>41.987829614604003</v>
      </c>
      <c r="P5343" s="3">
        <v>2.028397565923</v>
      </c>
      <c r="Q5343" s="8">
        <v>3.4482758620689999</v>
      </c>
    </row>
    <row r="5344" spans="3:17" x14ac:dyDescent="0.2">
      <c r="C5344" s="87"/>
      <c r="D5344" s="84"/>
      <c r="E5344" s="1" t="s">
        <v>87</v>
      </c>
      <c r="F5344" s="2"/>
      <c r="G5344" s="60">
        <v>981</v>
      </c>
      <c r="H5344" s="72" t="str">
        <f t="shared" si="89"/>
        <v xml:space="preserve"> </v>
      </c>
      <c r="I5344" s="11">
        <v>50.866462793068003</v>
      </c>
      <c r="J5344" s="3">
        <v>34.046890927625</v>
      </c>
      <c r="K5344" s="3">
        <v>24.974515800203999</v>
      </c>
      <c r="L5344" s="3">
        <v>55.249745158002</v>
      </c>
      <c r="M5344" s="3">
        <v>11.620795107034001</v>
      </c>
      <c r="N5344" s="3">
        <v>20.387359836900998</v>
      </c>
      <c r="O5344" s="3">
        <v>36.085626911315003</v>
      </c>
      <c r="P5344" s="3">
        <v>3.0581039755349999</v>
      </c>
      <c r="Q5344" s="8">
        <v>6.0142711518859997</v>
      </c>
    </row>
    <row r="5345" spans="2:17" x14ac:dyDescent="0.2">
      <c r="C5345" s="87"/>
      <c r="D5345" s="84"/>
      <c r="E5345" s="1" t="s">
        <v>88</v>
      </c>
      <c r="F5345" s="2"/>
      <c r="G5345" s="60">
        <v>525</v>
      </c>
      <c r="H5345" s="72" t="str">
        <f t="shared" si="89"/>
        <v xml:space="preserve"> </v>
      </c>
      <c r="I5345" s="11">
        <v>47.238095238094999</v>
      </c>
      <c r="J5345" s="3">
        <v>30.666666666666998</v>
      </c>
      <c r="K5345" s="3">
        <v>21.904761904762001</v>
      </c>
      <c r="L5345" s="3">
        <v>47.809523809524002</v>
      </c>
      <c r="M5345" s="3">
        <v>9.9047619047619992</v>
      </c>
      <c r="N5345" s="3">
        <v>20.380952380951999</v>
      </c>
      <c r="O5345" s="3">
        <v>30.285714285714</v>
      </c>
      <c r="P5345" s="3">
        <v>8.3809523809519995</v>
      </c>
      <c r="Q5345" s="8">
        <v>8.5714285714289993</v>
      </c>
    </row>
    <row r="5346" spans="2:17" x14ac:dyDescent="0.2">
      <c r="C5346" s="87"/>
      <c r="D5346" s="84"/>
      <c r="E5346" s="1" t="s">
        <v>89</v>
      </c>
      <c r="F5346" s="2"/>
      <c r="G5346" s="60">
        <v>113</v>
      </c>
      <c r="H5346" s="72" t="str">
        <f t="shared" si="89"/>
        <v xml:space="preserve"> </v>
      </c>
      <c r="I5346" s="11">
        <v>41.592920353982002</v>
      </c>
      <c r="J5346" s="3">
        <v>24.778761061947002</v>
      </c>
      <c r="K5346" s="3">
        <v>22.123893805310001</v>
      </c>
      <c r="L5346" s="3">
        <v>31.858407079646</v>
      </c>
      <c r="M5346" s="3">
        <v>7.0796460176989999</v>
      </c>
      <c r="N5346" s="3">
        <v>15.929203539823</v>
      </c>
      <c r="O5346" s="3">
        <v>21.238938053097002</v>
      </c>
      <c r="P5346" s="3">
        <v>15.929203539823</v>
      </c>
      <c r="Q5346" s="8">
        <v>15.044247787611001</v>
      </c>
    </row>
    <row r="5347" spans="2:17" x14ac:dyDescent="0.2">
      <c r="C5347" s="87"/>
      <c r="D5347" s="84"/>
      <c r="E5347" s="1" t="s">
        <v>32</v>
      </c>
      <c r="F5347" s="2"/>
      <c r="G5347" s="60">
        <v>8</v>
      </c>
      <c r="H5347" s="72" t="str">
        <f t="shared" si="89"/>
        <v>*</v>
      </c>
      <c r="I5347" s="11">
        <v>37.5</v>
      </c>
      <c r="J5347" s="3">
        <v>25</v>
      </c>
      <c r="K5347" s="3">
        <v>37.5</v>
      </c>
      <c r="L5347" s="3">
        <v>37.5</v>
      </c>
      <c r="M5347" s="3">
        <v>12.5</v>
      </c>
      <c r="N5347" s="7">
        <v>0</v>
      </c>
      <c r="O5347" s="3">
        <v>37.5</v>
      </c>
      <c r="P5347" s="7">
        <v>0</v>
      </c>
      <c r="Q5347" s="8">
        <v>12.5</v>
      </c>
    </row>
    <row r="5348" spans="2:17" ht="24" x14ac:dyDescent="0.2">
      <c r="C5348" s="88" t="s">
        <v>90</v>
      </c>
      <c r="D5348" s="83" t="s">
        <v>17</v>
      </c>
      <c r="E5348" s="6" t="s">
        <v>91</v>
      </c>
      <c r="F5348" s="5"/>
      <c r="G5348" s="59">
        <v>608</v>
      </c>
      <c r="H5348" s="71" t="str">
        <f t="shared" si="89"/>
        <v xml:space="preserve"> </v>
      </c>
      <c r="I5348" s="12">
        <v>51.151315789473998</v>
      </c>
      <c r="J5348" s="4">
        <v>41.282894736842003</v>
      </c>
      <c r="K5348" s="4">
        <v>26.973684210525999</v>
      </c>
      <c r="L5348" s="4">
        <v>51.151315789473998</v>
      </c>
      <c r="M5348" s="4">
        <v>11.842105263158</v>
      </c>
      <c r="N5348" s="4">
        <v>20.723684210525999</v>
      </c>
      <c r="O5348" s="4">
        <v>36.348684210526002</v>
      </c>
      <c r="P5348" s="4">
        <v>4.6052631578950001</v>
      </c>
      <c r="Q5348" s="13">
        <v>6.4144736842109999</v>
      </c>
    </row>
    <row r="5349" spans="2:17" ht="24" x14ac:dyDescent="0.2">
      <c r="C5349" s="87"/>
      <c r="D5349" s="84"/>
      <c r="E5349" s="1" t="s">
        <v>92</v>
      </c>
      <c r="F5349" s="2"/>
      <c r="G5349" s="60">
        <v>1036</v>
      </c>
      <c r="H5349" s="72" t="str">
        <f t="shared" si="89"/>
        <v xml:space="preserve"> </v>
      </c>
      <c r="I5349" s="11">
        <v>49.903474903475001</v>
      </c>
      <c r="J5349" s="3">
        <v>35.135135135135002</v>
      </c>
      <c r="K5349" s="3">
        <v>24.806949806950001</v>
      </c>
      <c r="L5349" s="3">
        <v>54.922779922780002</v>
      </c>
      <c r="M5349" s="3">
        <v>11.003861003860999</v>
      </c>
      <c r="N5349" s="3">
        <v>20.849420849421001</v>
      </c>
      <c r="O5349" s="3">
        <v>37.548262548262997</v>
      </c>
      <c r="P5349" s="3">
        <v>4.4401544401540001</v>
      </c>
      <c r="Q5349" s="8">
        <v>5.7915057915060002</v>
      </c>
    </row>
    <row r="5350" spans="2:17" ht="24" x14ac:dyDescent="0.2">
      <c r="C5350" s="87"/>
      <c r="D5350" s="84"/>
      <c r="E5350" s="1" t="s">
        <v>93</v>
      </c>
      <c r="F5350" s="2"/>
      <c r="G5350" s="60">
        <v>567</v>
      </c>
      <c r="H5350" s="72" t="str">
        <f t="shared" si="89"/>
        <v xml:space="preserve"> </v>
      </c>
      <c r="I5350" s="11">
        <v>45.502645502645997</v>
      </c>
      <c r="J5350" s="3">
        <v>33.862433862434003</v>
      </c>
      <c r="K5350" s="3">
        <v>25.925925925925998</v>
      </c>
      <c r="L5350" s="3">
        <v>56.613756613756998</v>
      </c>
      <c r="M5350" s="3">
        <v>12.169312169312001</v>
      </c>
      <c r="N5350" s="3">
        <v>20.987654320988</v>
      </c>
      <c r="O5350" s="3">
        <v>34.567901234567998</v>
      </c>
      <c r="P5350" s="3">
        <v>3.7037037037039999</v>
      </c>
      <c r="Q5350" s="8">
        <v>5.8201058201059999</v>
      </c>
    </row>
    <row r="5351" spans="2:17" x14ac:dyDescent="0.2">
      <c r="C5351" s="87"/>
      <c r="D5351" s="84"/>
      <c r="E5351" s="1" t="s">
        <v>94</v>
      </c>
      <c r="F5351" s="2"/>
      <c r="G5351" s="60">
        <v>224</v>
      </c>
      <c r="H5351" s="72" t="str">
        <f t="shared" si="89"/>
        <v xml:space="preserve"> </v>
      </c>
      <c r="I5351" s="11">
        <v>51.785714285714</v>
      </c>
      <c r="J5351" s="3">
        <v>29.910714285714</v>
      </c>
      <c r="K5351" s="3">
        <v>23.660714285714</v>
      </c>
      <c r="L5351" s="3">
        <v>49.553571428570997</v>
      </c>
      <c r="M5351" s="3">
        <v>10.714285714286</v>
      </c>
      <c r="N5351" s="3">
        <v>22.321428571428999</v>
      </c>
      <c r="O5351" s="3">
        <v>37.5</v>
      </c>
      <c r="P5351" s="3">
        <v>5.8035714285709998</v>
      </c>
      <c r="Q5351" s="8">
        <v>7.5892857142860004</v>
      </c>
    </row>
    <row r="5352" spans="2:17" x14ac:dyDescent="0.2">
      <c r="C5352" s="88" t="s">
        <v>95</v>
      </c>
      <c r="D5352" s="83" t="s">
        <v>17</v>
      </c>
      <c r="E5352" s="6" t="s">
        <v>96</v>
      </c>
      <c r="F5352" s="5"/>
      <c r="G5352" s="59">
        <v>308</v>
      </c>
      <c r="H5352" s="71" t="str">
        <f t="shared" si="89"/>
        <v xml:space="preserve"> </v>
      </c>
      <c r="I5352" s="12">
        <v>46.428571428570997</v>
      </c>
      <c r="J5352" s="4">
        <v>26.948051948052001</v>
      </c>
      <c r="K5352" s="4">
        <v>24.025974025974001</v>
      </c>
      <c r="L5352" s="4">
        <v>50.649350649351</v>
      </c>
      <c r="M5352" s="4">
        <v>8.1168831168830007</v>
      </c>
      <c r="N5352" s="4">
        <v>24.025974025974001</v>
      </c>
      <c r="O5352" s="4">
        <v>31.168831168831002</v>
      </c>
      <c r="P5352" s="4">
        <v>6.1688311688309998</v>
      </c>
      <c r="Q5352" s="13">
        <v>6.8181818181820004</v>
      </c>
    </row>
    <row r="5353" spans="2:17" x14ac:dyDescent="0.2">
      <c r="C5353" s="89"/>
      <c r="D5353" s="84"/>
      <c r="E5353" s="1" t="s">
        <v>97</v>
      </c>
      <c r="F5353" s="2"/>
      <c r="G5353" s="60">
        <v>728</v>
      </c>
      <c r="H5353" s="72" t="str">
        <f t="shared" si="89"/>
        <v xml:space="preserve"> </v>
      </c>
      <c r="I5353" s="11">
        <v>50</v>
      </c>
      <c r="J5353" s="3">
        <v>40.934065934065998</v>
      </c>
      <c r="K5353" s="3">
        <v>23.901098901099001</v>
      </c>
      <c r="L5353" s="3">
        <v>55.906593406592997</v>
      </c>
      <c r="M5353" s="3">
        <v>11.675824175823999</v>
      </c>
      <c r="N5353" s="3">
        <v>20.054945054945001</v>
      </c>
      <c r="O5353" s="3">
        <v>41.071428571429003</v>
      </c>
      <c r="P5353" s="3">
        <v>4.3956043956039998</v>
      </c>
      <c r="Q5353" s="8">
        <v>4.6703296703300001</v>
      </c>
    </row>
    <row r="5354" spans="2:17" ht="24" x14ac:dyDescent="0.2">
      <c r="C5354" s="89"/>
      <c r="D5354" s="84"/>
      <c r="E5354" s="1" t="s">
        <v>98</v>
      </c>
      <c r="F5354" s="2"/>
      <c r="G5354" s="60">
        <v>474</v>
      </c>
      <c r="H5354" s="72" t="str">
        <f t="shared" si="89"/>
        <v xml:space="preserve"> </v>
      </c>
      <c r="I5354" s="11">
        <v>48.945147679324997</v>
      </c>
      <c r="J5354" s="3">
        <v>34.388185654007998</v>
      </c>
      <c r="K5354" s="3">
        <v>25.527426160337999</v>
      </c>
      <c r="L5354" s="3">
        <v>55.907172995781004</v>
      </c>
      <c r="M5354" s="3">
        <v>10.970464135021</v>
      </c>
      <c r="N5354" s="3">
        <v>19.409282700422001</v>
      </c>
      <c r="O5354" s="3">
        <v>30.168776371307999</v>
      </c>
      <c r="P5354" s="3">
        <v>2.3206751054849999</v>
      </c>
      <c r="Q5354" s="8">
        <v>7.5949367088609998</v>
      </c>
    </row>
    <row r="5355" spans="2:17" x14ac:dyDescent="0.2">
      <c r="C5355" s="89"/>
      <c r="D5355" s="84"/>
      <c r="E5355" s="1" t="s">
        <v>99</v>
      </c>
      <c r="F5355" s="2"/>
      <c r="G5355" s="60">
        <v>402</v>
      </c>
      <c r="H5355" s="72" t="str">
        <f t="shared" si="89"/>
        <v xml:space="preserve"> </v>
      </c>
      <c r="I5355" s="11">
        <v>50.497512437810997</v>
      </c>
      <c r="J5355" s="3">
        <v>37.064676616915001</v>
      </c>
      <c r="K5355" s="3">
        <v>27.363184079602</v>
      </c>
      <c r="L5355" s="3">
        <v>51.243781094527002</v>
      </c>
      <c r="M5355" s="3">
        <v>13.18407960199</v>
      </c>
      <c r="N5355" s="3">
        <v>20.646766169153999</v>
      </c>
      <c r="O5355" s="3">
        <v>37.064676616915001</v>
      </c>
      <c r="P5355" s="3">
        <v>4.7263681592040001</v>
      </c>
      <c r="Q5355" s="8">
        <v>6.7164179104480004</v>
      </c>
    </row>
    <row r="5356" spans="2:17" x14ac:dyDescent="0.2">
      <c r="C5356" s="89"/>
      <c r="D5356" s="84"/>
      <c r="E5356" s="1" t="s">
        <v>100</v>
      </c>
      <c r="F5356" s="2"/>
      <c r="G5356" s="60">
        <v>231</v>
      </c>
      <c r="H5356" s="72" t="str">
        <f t="shared" si="89"/>
        <v xml:space="preserve"> </v>
      </c>
      <c r="I5356" s="11">
        <v>50.649350649351</v>
      </c>
      <c r="J5356" s="3">
        <v>33.766233766234002</v>
      </c>
      <c r="K5356" s="3">
        <v>26.839826839827001</v>
      </c>
      <c r="L5356" s="3">
        <v>54.112554112554001</v>
      </c>
      <c r="M5356" s="3">
        <v>14.285714285714</v>
      </c>
      <c r="N5356" s="3">
        <v>21.212121212121001</v>
      </c>
      <c r="O5356" s="3">
        <v>39.826839826840001</v>
      </c>
      <c r="P5356" s="3">
        <v>5.6277056277059998</v>
      </c>
      <c r="Q5356" s="8">
        <v>5.1948051948050002</v>
      </c>
    </row>
    <row r="5357" spans="2:17" x14ac:dyDescent="0.2">
      <c r="C5357" s="90"/>
      <c r="D5357" s="85"/>
      <c r="E5357" s="29" t="s">
        <v>101</v>
      </c>
      <c r="F5357" s="28"/>
      <c r="G5357" s="61">
        <v>292</v>
      </c>
      <c r="H5357" s="73" t="str">
        <f t="shared" si="89"/>
        <v xml:space="preserve"> </v>
      </c>
      <c r="I5357" s="35">
        <v>48.972602739726</v>
      </c>
      <c r="J5357" s="16">
        <v>35.273972602740002</v>
      </c>
      <c r="K5357" s="16">
        <v>27.397260273973</v>
      </c>
      <c r="L5357" s="16">
        <v>52.397260273972996</v>
      </c>
      <c r="M5357" s="16">
        <v>10.616438356164</v>
      </c>
      <c r="N5357" s="16">
        <v>22.945205479452</v>
      </c>
      <c r="O5357" s="16">
        <v>38.013698630137</v>
      </c>
      <c r="P5357" s="16">
        <v>4.7945205479449999</v>
      </c>
      <c r="Q5357" s="36">
        <v>6.506849315068</v>
      </c>
    </row>
    <row r="5358" spans="2:17" x14ac:dyDescent="0.2">
      <c r="G5358" s="62"/>
      <c r="H5358" s="74"/>
    </row>
    <row r="5359" spans="2:17" x14ac:dyDescent="0.2">
      <c r="B5359" s="25" t="str">
        <f xml:space="preserve"> HYPERLINK("#'目次'!B52", "[46]")</f>
        <v>[46]</v>
      </c>
      <c r="C5359" s="17" t="s">
        <v>435</v>
      </c>
      <c r="G5359" s="62"/>
      <c r="H5359" s="74"/>
    </row>
    <row r="5360" spans="2:17" x14ac:dyDescent="0.2">
      <c r="G5360" s="62"/>
      <c r="H5360" s="74"/>
    </row>
    <row r="5361" spans="3:20" x14ac:dyDescent="0.2">
      <c r="G5361" s="62"/>
      <c r="H5361" s="74"/>
    </row>
    <row r="5362" spans="3:20" x14ac:dyDescent="0.2">
      <c r="C5362" s="17" t="s">
        <v>12</v>
      </c>
      <c r="G5362" s="62"/>
      <c r="H5362" s="74"/>
    </row>
    <row r="5363" spans="3:20" ht="84" x14ac:dyDescent="0.2">
      <c r="C5363" s="91"/>
      <c r="D5363" s="92"/>
      <c r="E5363" s="92"/>
      <c r="F5363" s="92"/>
      <c r="G5363" s="56" t="s">
        <v>13</v>
      </c>
      <c r="H5363" s="68"/>
      <c r="I5363" s="22" t="s">
        <v>400</v>
      </c>
      <c r="J5363" s="10" t="s">
        <v>401</v>
      </c>
      <c r="K5363" s="10" t="s">
        <v>402</v>
      </c>
      <c r="L5363" s="10" t="s">
        <v>403</v>
      </c>
      <c r="M5363" s="10" t="s">
        <v>404</v>
      </c>
      <c r="N5363" s="10" t="s">
        <v>405</v>
      </c>
      <c r="O5363" s="10" t="s">
        <v>406</v>
      </c>
      <c r="P5363" s="10" t="s">
        <v>407</v>
      </c>
      <c r="Q5363" s="10" t="s">
        <v>408</v>
      </c>
      <c r="R5363" s="10" t="s">
        <v>46</v>
      </c>
      <c r="S5363" s="10" t="s">
        <v>436</v>
      </c>
      <c r="T5363" s="23" t="s">
        <v>32</v>
      </c>
    </row>
    <row r="5364" spans="3:20" x14ac:dyDescent="0.2">
      <c r="C5364" s="93"/>
      <c r="D5364" s="94"/>
      <c r="E5364" s="94"/>
      <c r="F5364" s="94"/>
      <c r="G5364" s="57"/>
      <c r="H5364" s="69"/>
      <c r="I5364" s="26"/>
      <c r="J5364" s="9"/>
      <c r="K5364" s="9"/>
      <c r="L5364" s="9"/>
      <c r="M5364" s="9"/>
      <c r="N5364" s="9"/>
      <c r="O5364" s="9"/>
      <c r="P5364" s="9"/>
      <c r="Q5364" s="9"/>
      <c r="R5364" s="9"/>
      <c r="S5364" s="9"/>
      <c r="T5364" s="24"/>
    </row>
    <row r="5365" spans="3:20" x14ac:dyDescent="0.2">
      <c r="C5365" s="31"/>
      <c r="D5365" s="33"/>
      <c r="E5365" s="32" t="s">
        <v>13</v>
      </c>
      <c r="F5365" s="30"/>
      <c r="G5365" s="58">
        <v>2435</v>
      </c>
      <c r="H5365" s="70" t="str">
        <f t="shared" ref="H5365:H5428" si="90">IF(G5365&lt;49,"*"," ")</f>
        <v xml:space="preserve"> </v>
      </c>
      <c r="I5365" s="15">
        <v>22.381930184805</v>
      </c>
      <c r="J5365" s="15">
        <v>40.451745379877003</v>
      </c>
      <c r="K5365" s="15">
        <v>14.496919917864</v>
      </c>
      <c r="L5365" s="15">
        <v>6.9815195071870004</v>
      </c>
      <c r="M5365" s="15">
        <v>10.718685831622</v>
      </c>
      <c r="N5365" s="15">
        <v>8.4188911704309994</v>
      </c>
      <c r="O5365" s="15">
        <v>5.8726899383979996</v>
      </c>
      <c r="P5365" s="15">
        <v>4.5585215605749996</v>
      </c>
      <c r="Q5365" s="15">
        <v>13.264887063654999</v>
      </c>
      <c r="R5365" s="15">
        <v>1.560574948665</v>
      </c>
      <c r="S5365" s="15">
        <v>27.351129363449999</v>
      </c>
      <c r="T5365" s="34">
        <v>7.0225872689940001</v>
      </c>
    </row>
    <row r="5366" spans="3:20" x14ac:dyDescent="0.2">
      <c r="C5366" s="86" t="s">
        <v>16</v>
      </c>
      <c r="D5366" s="83" t="s">
        <v>17</v>
      </c>
      <c r="E5366" s="6" t="s">
        <v>14</v>
      </c>
      <c r="F5366" s="5"/>
      <c r="G5366" s="59">
        <v>1188</v>
      </c>
      <c r="H5366" s="71" t="str">
        <f t="shared" si="90"/>
        <v xml:space="preserve"> </v>
      </c>
      <c r="I5366" s="12">
        <v>18.771043771043999</v>
      </c>
      <c r="J5366" s="4">
        <v>38.888888888888999</v>
      </c>
      <c r="K5366" s="4">
        <v>17.676767676768002</v>
      </c>
      <c r="L5366" s="4">
        <v>8.8383838383840008</v>
      </c>
      <c r="M5366" s="4">
        <v>14.646464646465001</v>
      </c>
      <c r="N5366" s="4">
        <v>12.710437710438001</v>
      </c>
      <c r="O5366" s="4">
        <v>5.2188552188550004</v>
      </c>
      <c r="P5366" s="4">
        <v>2.7777777777780002</v>
      </c>
      <c r="Q5366" s="4">
        <v>17.508417508417999</v>
      </c>
      <c r="R5366" s="4">
        <v>1.430976430976</v>
      </c>
      <c r="S5366" s="4">
        <v>26.936026936027002</v>
      </c>
      <c r="T5366" s="13">
        <v>4.8821548821549996</v>
      </c>
    </row>
    <row r="5367" spans="3:20" x14ac:dyDescent="0.2">
      <c r="C5367" s="87"/>
      <c r="D5367" s="84"/>
      <c r="E5367" s="1" t="s">
        <v>15</v>
      </c>
      <c r="F5367" s="2"/>
      <c r="G5367" s="60">
        <v>1247</v>
      </c>
      <c r="H5367" s="72" t="str">
        <f t="shared" si="90"/>
        <v xml:space="preserve"> </v>
      </c>
      <c r="I5367" s="11">
        <v>25.821972734563001</v>
      </c>
      <c r="J5367" s="3">
        <v>41.940657578188002</v>
      </c>
      <c r="K5367" s="3">
        <v>11.467522052927</v>
      </c>
      <c r="L5367" s="3">
        <v>5.212510024058</v>
      </c>
      <c r="M5367" s="3">
        <v>6.9767441860470001</v>
      </c>
      <c r="N5367" s="3">
        <v>4.3303929430629999</v>
      </c>
      <c r="O5367" s="3">
        <v>6.4955894145949999</v>
      </c>
      <c r="P5367" s="3">
        <v>6.2550120288690003</v>
      </c>
      <c r="Q5367" s="3">
        <v>9.2221331194869993</v>
      </c>
      <c r="R5367" s="3">
        <v>1.6840417000800001</v>
      </c>
      <c r="S5367" s="3">
        <v>27.746591820369002</v>
      </c>
      <c r="T5367" s="8">
        <v>9.0617481956700008</v>
      </c>
    </row>
    <row r="5368" spans="3:20" x14ac:dyDescent="0.2">
      <c r="C5368" s="88" t="s">
        <v>18</v>
      </c>
      <c r="D5368" s="88" t="s">
        <v>19</v>
      </c>
      <c r="E5368" s="6" t="s">
        <v>20</v>
      </c>
      <c r="F5368" s="5"/>
      <c r="G5368" s="59">
        <v>386</v>
      </c>
      <c r="H5368" s="71" t="str">
        <f t="shared" si="90"/>
        <v xml:space="preserve"> </v>
      </c>
      <c r="I5368" s="12">
        <v>25.129533678756001</v>
      </c>
      <c r="J5368" s="4">
        <v>44.041450777202002</v>
      </c>
      <c r="K5368" s="4">
        <v>17.616580310881002</v>
      </c>
      <c r="L5368" s="4">
        <v>7.7720207253889999</v>
      </c>
      <c r="M5368" s="4">
        <v>11.917098445596</v>
      </c>
      <c r="N5368" s="4">
        <v>7.5129533678760003</v>
      </c>
      <c r="O5368" s="4">
        <v>5.4404145077720001</v>
      </c>
      <c r="P5368" s="4">
        <v>7.2538860103629998</v>
      </c>
      <c r="Q5368" s="4">
        <v>14.248704663211999</v>
      </c>
      <c r="R5368" s="4">
        <v>1.2953367875649999</v>
      </c>
      <c r="S5368" s="4">
        <v>28.238341968912</v>
      </c>
      <c r="T5368" s="13">
        <v>1.813471502591</v>
      </c>
    </row>
    <row r="5369" spans="3:20" x14ac:dyDescent="0.2">
      <c r="C5369" s="87"/>
      <c r="D5369" s="89"/>
      <c r="E5369" s="1" t="s">
        <v>21</v>
      </c>
      <c r="F5369" s="2"/>
      <c r="G5369" s="60">
        <v>484</v>
      </c>
      <c r="H5369" s="72" t="str">
        <f t="shared" si="90"/>
        <v xml:space="preserve"> </v>
      </c>
      <c r="I5369" s="11">
        <v>23.760330578512001</v>
      </c>
      <c r="J5369" s="3">
        <v>42.355371900826</v>
      </c>
      <c r="K5369" s="3">
        <v>16.115702479338999</v>
      </c>
      <c r="L5369" s="3">
        <v>9.0909090909089993</v>
      </c>
      <c r="M5369" s="3">
        <v>13.016528925619999</v>
      </c>
      <c r="N5369" s="3">
        <v>8.2644628099169992</v>
      </c>
      <c r="O5369" s="3">
        <v>6.6115702479339999</v>
      </c>
      <c r="P5369" s="3">
        <v>6.6115702479339999</v>
      </c>
      <c r="Q5369" s="3">
        <v>13.842975206612</v>
      </c>
      <c r="R5369" s="3">
        <v>1.859504132231</v>
      </c>
      <c r="S5369" s="3">
        <v>28.099173553719002</v>
      </c>
      <c r="T5369" s="8">
        <v>2.8925619834709999</v>
      </c>
    </row>
    <row r="5370" spans="3:20" x14ac:dyDescent="0.2">
      <c r="C5370" s="87"/>
      <c r="D5370" s="89"/>
      <c r="E5370" s="1" t="s">
        <v>22</v>
      </c>
      <c r="F5370" s="2"/>
      <c r="G5370" s="60">
        <v>626</v>
      </c>
      <c r="H5370" s="72" t="str">
        <f t="shared" si="90"/>
        <v xml:space="preserve"> </v>
      </c>
      <c r="I5370" s="11">
        <v>23.961661341852999</v>
      </c>
      <c r="J5370" s="3">
        <v>45.686900958465998</v>
      </c>
      <c r="K5370" s="3">
        <v>15.974440894569</v>
      </c>
      <c r="L5370" s="3">
        <v>6.8690095846650001</v>
      </c>
      <c r="M5370" s="3">
        <v>11.341853035144</v>
      </c>
      <c r="N5370" s="3">
        <v>9.5846645367410002</v>
      </c>
      <c r="O5370" s="3">
        <v>6.549520766773</v>
      </c>
      <c r="P5370" s="3">
        <v>5.1118210862620002</v>
      </c>
      <c r="Q5370" s="3">
        <v>15.175718849840001</v>
      </c>
      <c r="R5370" s="3">
        <v>0.95846645367399996</v>
      </c>
      <c r="S5370" s="3">
        <v>25.079872204472998</v>
      </c>
      <c r="T5370" s="8">
        <v>5.2715654952079998</v>
      </c>
    </row>
    <row r="5371" spans="3:20" x14ac:dyDescent="0.2">
      <c r="C5371" s="87"/>
      <c r="D5371" s="89"/>
      <c r="E5371" s="1" t="s">
        <v>23</v>
      </c>
      <c r="F5371" s="2"/>
      <c r="G5371" s="60">
        <v>400</v>
      </c>
      <c r="H5371" s="72" t="str">
        <f t="shared" si="90"/>
        <v xml:space="preserve"> </v>
      </c>
      <c r="I5371" s="11">
        <v>22.5</v>
      </c>
      <c r="J5371" s="3">
        <v>40.75</v>
      </c>
      <c r="K5371" s="3">
        <v>15</v>
      </c>
      <c r="L5371" s="3">
        <v>6.25</v>
      </c>
      <c r="M5371" s="3">
        <v>11</v>
      </c>
      <c r="N5371" s="3">
        <v>9.5</v>
      </c>
      <c r="O5371" s="3">
        <v>4.5</v>
      </c>
      <c r="P5371" s="3">
        <v>2.25</v>
      </c>
      <c r="Q5371" s="3">
        <v>13.75</v>
      </c>
      <c r="R5371" s="3">
        <v>1.5</v>
      </c>
      <c r="S5371" s="3">
        <v>22.25</v>
      </c>
      <c r="T5371" s="8">
        <v>9</v>
      </c>
    </row>
    <row r="5372" spans="3:20" x14ac:dyDescent="0.2">
      <c r="C5372" s="87"/>
      <c r="D5372" s="89"/>
      <c r="E5372" s="1" t="s">
        <v>24</v>
      </c>
      <c r="F5372" s="2"/>
      <c r="G5372" s="60">
        <v>539</v>
      </c>
      <c r="H5372" s="72" t="str">
        <f t="shared" si="90"/>
        <v xml:space="preserve"> </v>
      </c>
      <c r="I5372" s="11">
        <v>17.254174397031999</v>
      </c>
      <c r="J5372" s="3">
        <v>29.87012987013</v>
      </c>
      <c r="K5372" s="3">
        <v>8.7198515769939995</v>
      </c>
      <c r="L5372" s="3">
        <v>5.1948051948050002</v>
      </c>
      <c r="M5372" s="3">
        <v>6.8645640074210004</v>
      </c>
      <c r="N5372" s="3">
        <v>7.0500927643780003</v>
      </c>
      <c r="O5372" s="3">
        <v>5.751391465677</v>
      </c>
      <c r="P5372" s="3">
        <v>1.855287569573</v>
      </c>
      <c r="Q5372" s="3">
        <v>9.4619666048239992</v>
      </c>
      <c r="R5372" s="3">
        <v>2.2263450834879999</v>
      </c>
      <c r="S5372" s="3">
        <v>32.467532467532003</v>
      </c>
      <c r="T5372" s="8">
        <v>15.027829313544</v>
      </c>
    </row>
    <row r="5373" spans="3:20" x14ac:dyDescent="0.2">
      <c r="C5373" s="87"/>
      <c r="D5373" s="89"/>
      <c r="E5373" s="1" t="s">
        <v>25</v>
      </c>
      <c r="F5373" s="2"/>
      <c r="G5373" s="60">
        <v>2049</v>
      </c>
      <c r="H5373" s="72" t="str">
        <f t="shared" si="90"/>
        <v xml:space="preserve"> </v>
      </c>
      <c r="I5373" s="11">
        <v>21.864324060516999</v>
      </c>
      <c r="J5373" s="3">
        <v>39.775500244021003</v>
      </c>
      <c r="K5373" s="3">
        <v>13.909224011713</v>
      </c>
      <c r="L5373" s="3">
        <v>6.8326012689119997</v>
      </c>
      <c r="M5373" s="3">
        <v>10.492923377257</v>
      </c>
      <c r="N5373" s="3">
        <v>8.5895558809180006</v>
      </c>
      <c r="O5373" s="3">
        <v>5.9541239629089997</v>
      </c>
      <c r="P5373" s="3">
        <v>4.0507564665690001</v>
      </c>
      <c r="Q5373" s="3">
        <v>13.079551000487999</v>
      </c>
      <c r="R5373" s="3">
        <v>1.610541727672</v>
      </c>
      <c r="S5373" s="3">
        <v>27.183992191312999</v>
      </c>
      <c r="T5373" s="8">
        <v>8.0039043435820005</v>
      </c>
    </row>
    <row r="5374" spans="3:20" x14ac:dyDescent="0.2">
      <c r="C5374" s="87"/>
      <c r="D5374" s="89"/>
      <c r="E5374" s="1" t="s">
        <v>26</v>
      </c>
      <c r="F5374" s="2"/>
      <c r="G5374" s="60">
        <v>939</v>
      </c>
      <c r="H5374" s="72" t="str">
        <f t="shared" si="90"/>
        <v xml:space="preserve"> </v>
      </c>
      <c r="I5374" s="11">
        <v>19.488817891374001</v>
      </c>
      <c r="J5374" s="3">
        <v>34.504792332268003</v>
      </c>
      <c r="K5374" s="3">
        <v>11.395101171459</v>
      </c>
      <c r="L5374" s="3">
        <v>5.6443024494139999</v>
      </c>
      <c r="M5374" s="3">
        <v>8.6261980830670009</v>
      </c>
      <c r="N5374" s="3">
        <v>8.0937167199149993</v>
      </c>
      <c r="O5374" s="3">
        <v>5.2183173588920004</v>
      </c>
      <c r="P5374" s="3">
        <v>2.0234291799789998</v>
      </c>
      <c r="Q5374" s="3">
        <v>11.288604898829</v>
      </c>
      <c r="R5374" s="3">
        <v>1.9169329073479999</v>
      </c>
      <c r="S5374" s="3">
        <v>28.115015974441</v>
      </c>
      <c r="T5374" s="8">
        <v>12.460063897764</v>
      </c>
    </row>
    <row r="5375" spans="3:20" x14ac:dyDescent="0.2">
      <c r="C5375" s="87"/>
      <c r="D5375" s="88" t="s">
        <v>14</v>
      </c>
      <c r="E5375" s="6" t="s">
        <v>20</v>
      </c>
      <c r="F5375" s="5"/>
      <c r="G5375" s="59">
        <v>204</v>
      </c>
      <c r="H5375" s="71" t="str">
        <f t="shared" si="90"/>
        <v xml:space="preserve"> </v>
      </c>
      <c r="I5375" s="12">
        <v>21.078431372549002</v>
      </c>
      <c r="J5375" s="4">
        <v>36.274509803922001</v>
      </c>
      <c r="K5375" s="4">
        <v>17.647058823529001</v>
      </c>
      <c r="L5375" s="4">
        <v>8.8235294117649996</v>
      </c>
      <c r="M5375" s="4">
        <v>14.21568627451</v>
      </c>
      <c r="N5375" s="4">
        <v>12.254901960784</v>
      </c>
      <c r="O5375" s="4">
        <v>5.3921568627449998</v>
      </c>
      <c r="P5375" s="4">
        <v>3.9215686274510002</v>
      </c>
      <c r="Q5375" s="4">
        <v>18.137254901961001</v>
      </c>
      <c r="R5375" s="4">
        <v>1.4705882352940001</v>
      </c>
      <c r="S5375" s="4">
        <v>28.431372549020001</v>
      </c>
      <c r="T5375" s="13">
        <v>1.4705882352940001</v>
      </c>
    </row>
    <row r="5376" spans="3:20" x14ac:dyDescent="0.2">
      <c r="C5376" s="87"/>
      <c r="D5376" s="89"/>
      <c r="E5376" s="1" t="s">
        <v>21</v>
      </c>
      <c r="F5376" s="2"/>
      <c r="G5376" s="60">
        <v>254</v>
      </c>
      <c r="H5376" s="72" t="str">
        <f t="shared" si="90"/>
        <v xml:space="preserve"> </v>
      </c>
      <c r="I5376" s="11">
        <v>22.047244094488001</v>
      </c>
      <c r="J5376" s="3">
        <v>37.401574803149998</v>
      </c>
      <c r="K5376" s="3">
        <v>18.897637795276001</v>
      </c>
      <c r="L5376" s="3">
        <v>12.204724409449</v>
      </c>
      <c r="M5376" s="3">
        <v>16.141732283465</v>
      </c>
      <c r="N5376" s="3">
        <v>10.629921259843</v>
      </c>
      <c r="O5376" s="3">
        <v>6.299212598425</v>
      </c>
      <c r="P5376" s="3">
        <v>3.1496062992130001</v>
      </c>
      <c r="Q5376" s="3">
        <v>17.716535433071002</v>
      </c>
      <c r="R5376" s="3">
        <v>1.968503937008</v>
      </c>
      <c r="S5376" s="3">
        <v>28.740157480314998</v>
      </c>
      <c r="T5376" s="8">
        <v>2.3622047244090001</v>
      </c>
    </row>
    <row r="5377" spans="3:20" x14ac:dyDescent="0.2">
      <c r="C5377" s="87"/>
      <c r="D5377" s="89"/>
      <c r="E5377" s="1" t="s">
        <v>22</v>
      </c>
      <c r="F5377" s="2"/>
      <c r="G5377" s="60">
        <v>311</v>
      </c>
      <c r="H5377" s="72" t="str">
        <f t="shared" si="90"/>
        <v xml:space="preserve"> </v>
      </c>
      <c r="I5377" s="11">
        <v>16.398713826367</v>
      </c>
      <c r="J5377" s="3">
        <v>43.086816720256998</v>
      </c>
      <c r="K5377" s="3">
        <v>18.649517684887002</v>
      </c>
      <c r="L5377" s="3">
        <v>7.0739549839229996</v>
      </c>
      <c r="M5377" s="3">
        <v>15.755627009646</v>
      </c>
      <c r="N5377" s="3">
        <v>14.147909967845999</v>
      </c>
      <c r="O5377" s="3">
        <v>5.7877813504819997</v>
      </c>
      <c r="P5377" s="3">
        <v>2.8938906752409999</v>
      </c>
      <c r="Q5377" s="3">
        <v>18.006430868167001</v>
      </c>
      <c r="R5377" s="3">
        <v>0.96463022507999996</v>
      </c>
      <c r="S5377" s="3">
        <v>26.688102893890999</v>
      </c>
      <c r="T5377" s="8">
        <v>3.858520900322</v>
      </c>
    </row>
    <row r="5378" spans="3:20" x14ac:dyDescent="0.2">
      <c r="C5378" s="87"/>
      <c r="D5378" s="89"/>
      <c r="E5378" s="1" t="s">
        <v>23</v>
      </c>
      <c r="F5378" s="2"/>
      <c r="G5378" s="60">
        <v>202</v>
      </c>
      <c r="H5378" s="72" t="str">
        <f t="shared" si="90"/>
        <v xml:space="preserve"> </v>
      </c>
      <c r="I5378" s="11">
        <v>18.811881188118999</v>
      </c>
      <c r="J5378" s="3">
        <v>43.069306930693003</v>
      </c>
      <c r="K5378" s="3">
        <v>19.306930693068999</v>
      </c>
      <c r="L5378" s="3">
        <v>7.4257425742569998</v>
      </c>
      <c r="M5378" s="3">
        <v>14.356435643564</v>
      </c>
      <c r="N5378" s="3">
        <v>13.366336633663</v>
      </c>
      <c r="O5378" s="3">
        <v>2.970297029703</v>
      </c>
      <c r="P5378" s="3">
        <v>1.9801980198019999</v>
      </c>
      <c r="Q5378" s="3">
        <v>17.821782178218001</v>
      </c>
      <c r="R5378" s="3">
        <v>1.9801980198019999</v>
      </c>
      <c r="S5378" s="3">
        <v>19.801980198020001</v>
      </c>
      <c r="T5378" s="8">
        <v>3.9603960396039999</v>
      </c>
    </row>
    <row r="5379" spans="3:20" x14ac:dyDescent="0.2">
      <c r="C5379" s="87"/>
      <c r="D5379" s="89"/>
      <c r="E5379" s="1" t="s">
        <v>24</v>
      </c>
      <c r="F5379" s="2"/>
      <c r="G5379" s="60">
        <v>217</v>
      </c>
      <c r="H5379" s="72" t="str">
        <f t="shared" si="90"/>
        <v xml:space="preserve"> </v>
      </c>
      <c r="I5379" s="11">
        <v>16.129032258064999</v>
      </c>
      <c r="J5379" s="3">
        <v>33.179723502304</v>
      </c>
      <c r="K5379" s="3">
        <v>13.364055299539</v>
      </c>
      <c r="L5379" s="3">
        <v>8.7557603686639993</v>
      </c>
      <c r="M5379" s="3">
        <v>11.981566820276001</v>
      </c>
      <c r="N5379" s="3">
        <v>12.903225806451999</v>
      </c>
      <c r="O5379" s="3">
        <v>5.0691244239630002</v>
      </c>
      <c r="P5379" s="3">
        <v>1.8433179723499999</v>
      </c>
      <c r="Q5379" s="3">
        <v>15.668202764977</v>
      </c>
      <c r="R5379" s="3">
        <v>0.92165898617499997</v>
      </c>
      <c r="S5379" s="3">
        <v>30.414746543779</v>
      </c>
      <c r="T5379" s="8">
        <v>13.364055299539</v>
      </c>
    </row>
    <row r="5380" spans="3:20" x14ac:dyDescent="0.2">
      <c r="C5380" s="87"/>
      <c r="D5380" s="89"/>
      <c r="E5380" s="1" t="s">
        <v>25</v>
      </c>
      <c r="F5380" s="2"/>
      <c r="G5380" s="60">
        <v>984</v>
      </c>
      <c r="H5380" s="72" t="str">
        <f t="shared" si="90"/>
        <v xml:space="preserve"> </v>
      </c>
      <c r="I5380" s="11">
        <v>18.292682926828999</v>
      </c>
      <c r="J5380" s="3">
        <v>39.430894308943003</v>
      </c>
      <c r="K5380" s="3">
        <v>17.682926829267998</v>
      </c>
      <c r="L5380" s="3">
        <v>8.8414634146339992</v>
      </c>
      <c r="M5380" s="3">
        <v>14.735772357724001</v>
      </c>
      <c r="N5380" s="3">
        <v>12.804878048779999</v>
      </c>
      <c r="O5380" s="3">
        <v>5.1829268292680002</v>
      </c>
      <c r="P5380" s="3">
        <v>2.5406504065040001</v>
      </c>
      <c r="Q5380" s="3">
        <v>17.378048780488001</v>
      </c>
      <c r="R5380" s="3">
        <v>1.4227642276420001</v>
      </c>
      <c r="S5380" s="3">
        <v>26.626016260162999</v>
      </c>
      <c r="T5380" s="8">
        <v>5.5894308943090003</v>
      </c>
    </row>
    <row r="5381" spans="3:20" x14ac:dyDescent="0.2">
      <c r="C5381" s="87"/>
      <c r="D5381" s="89"/>
      <c r="E5381" s="1" t="s">
        <v>26</v>
      </c>
      <c r="F5381" s="2"/>
      <c r="G5381" s="60">
        <v>419</v>
      </c>
      <c r="H5381" s="72" t="str">
        <f t="shared" si="90"/>
        <v xml:space="preserve"> </v>
      </c>
      <c r="I5381" s="11">
        <v>17.422434367541999</v>
      </c>
      <c r="J5381" s="3">
        <v>37.947494033413001</v>
      </c>
      <c r="K5381" s="3">
        <v>16.229116945106998</v>
      </c>
      <c r="L5381" s="3">
        <v>8.1145584725540001</v>
      </c>
      <c r="M5381" s="3">
        <v>13.126491646778</v>
      </c>
      <c r="N5381" s="3">
        <v>13.126491646778</v>
      </c>
      <c r="O5381" s="3">
        <v>4.057279236277</v>
      </c>
      <c r="P5381" s="3">
        <v>1.909307875895</v>
      </c>
      <c r="Q5381" s="3">
        <v>16.706443914080999</v>
      </c>
      <c r="R5381" s="3">
        <v>1.4319809069210001</v>
      </c>
      <c r="S5381" s="3">
        <v>25.298329355608999</v>
      </c>
      <c r="T5381" s="8">
        <v>8.830548926014</v>
      </c>
    </row>
    <row r="5382" spans="3:20" x14ac:dyDescent="0.2">
      <c r="C5382" s="87"/>
      <c r="D5382" s="88" t="s">
        <v>15</v>
      </c>
      <c r="E5382" s="6" t="s">
        <v>20</v>
      </c>
      <c r="F5382" s="5"/>
      <c r="G5382" s="59">
        <v>182</v>
      </c>
      <c r="H5382" s="71" t="str">
        <f t="shared" si="90"/>
        <v xml:space="preserve"> </v>
      </c>
      <c r="I5382" s="12">
        <v>29.670329670329998</v>
      </c>
      <c r="J5382" s="4">
        <v>52.747252747253</v>
      </c>
      <c r="K5382" s="4">
        <v>17.582417582418</v>
      </c>
      <c r="L5382" s="4">
        <v>6.5934065934069999</v>
      </c>
      <c r="M5382" s="4">
        <v>9.3406593406590002</v>
      </c>
      <c r="N5382" s="4">
        <v>2.1978021978019999</v>
      </c>
      <c r="O5382" s="4">
        <v>5.4945054945049998</v>
      </c>
      <c r="P5382" s="4">
        <v>10.989010989011</v>
      </c>
      <c r="Q5382" s="4">
        <v>9.8901098901100006</v>
      </c>
      <c r="R5382" s="4">
        <v>1.098901098901</v>
      </c>
      <c r="S5382" s="4">
        <v>28.021978021978001</v>
      </c>
      <c r="T5382" s="13">
        <v>2.1978021978019999</v>
      </c>
    </row>
    <row r="5383" spans="3:20" x14ac:dyDescent="0.2">
      <c r="C5383" s="87"/>
      <c r="D5383" s="89"/>
      <c r="E5383" s="1" t="s">
        <v>21</v>
      </c>
      <c r="F5383" s="2"/>
      <c r="G5383" s="60">
        <v>230</v>
      </c>
      <c r="H5383" s="72" t="str">
        <f t="shared" si="90"/>
        <v xml:space="preserve"> </v>
      </c>
      <c r="I5383" s="11">
        <v>25.652173913043001</v>
      </c>
      <c r="J5383" s="3">
        <v>47.826086956521998</v>
      </c>
      <c r="K5383" s="3">
        <v>13.04347826087</v>
      </c>
      <c r="L5383" s="3">
        <v>5.6521739130429998</v>
      </c>
      <c r="M5383" s="3">
        <v>9.5652173913039995</v>
      </c>
      <c r="N5383" s="3">
        <v>5.6521739130429998</v>
      </c>
      <c r="O5383" s="3">
        <v>6.9565217391300003</v>
      </c>
      <c r="P5383" s="3">
        <v>10.434782608696</v>
      </c>
      <c r="Q5383" s="3">
        <v>9.5652173913039995</v>
      </c>
      <c r="R5383" s="3">
        <v>1.7391304347829999</v>
      </c>
      <c r="S5383" s="3">
        <v>27.391304347826001</v>
      </c>
      <c r="T5383" s="8">
        <v>3.4782608695650001</v>
      </c>
    </row>
    <row r="5384" spans="3:20" x14ac:dyDescent="0.2">
      <c r="C5384" s="87"/>
      <c r="D5384" s="89"/>
      <c r="E5384" s="1" t="s">
        <v>22</v>
      </c>
      <c r="F5384" s="2"/>
      <c r="G5384" s="60">
        <v>315</v>
      </c>
      <c r="H5384" s="72" t="str">
        <f t="shared" si="90"/>
        <v xml:space="preserve"> </v>
      </c>
      <c r="I5384" s="11">
        <v>31.428571428571001</v>
      </c>
      <c r="J5384" s="3">
        <v>48.253968253967997</v>
      </c>
      <c r="K5384" s="3">
        <v>13.333333333333</v>
      </c>
      <c r="L5384" s="3">
        <v>6.666666666667</v>
      </c>
      <c r="M5384" s="3">
        <v>6.9841269841270002</v>
      </c>
      <c r="N5384" s="3">
        <v>5.079365079365</v>
      </c>
      <c r="O5384" s="3">
        <v>7.3015873015870003</v>
      </c>
      <c r="P5384" s="3">
        <v>7.3015873015870003</v>
      </c>
      <c r="Q5384" s="3">
        <v>12.380952380951999</v>
      </c>
      <c r="R5384" s="3">
        <v>0.95238095238099996</v>
      </c>
      <c r="S5384" s="3">
        <v>23.492063492063</v>
      </c>
      <c r="T5384" s="8">
        <v>6.666666666667</v>
      </c>
    </row>
    <row r="5385" spans="3:20" x14ac:dyDescent="0.2">
      <c r="C5385" s="87"/>
      <c r="D5385" s="89"/>
      <c r="E5385" s="1" t="s">
        <v>23</v>
      </c>
      <c r="F5385" s="2"/>
      <c r="G5385" s="60">
        <v>198</v>
      </c>
      <c r="H5385" s="72" t="str">
        <f t="shared" si="90"/>
        <v xml:space="preserve"> </v>
      </c>
      <c r="I5385" s="11">
        <v>26.262626262626</v>
      </c>
      <c r="J5385" s="3">
        <v>38.383838383837997</v>
      </c>
      <c r="K5385" s="3">
        <v>10.606060606061</v>
      </c>
      <c r="L5385" s="3">
        <v>5.0505050505050004</v>
      </c>
      <c r="M5385" s="3">
        <v>7.5757575757579998</v>
      </c>
      <c r="N5385" s="3">
        <v>5.5555555555560003</v>
      </c>
      <c r="O5385" s="3">
        <v>6.0606060606060002</v>
      </c>
      <c r="P5385" s="3">
        <v>2.5252525252529998</v>
      </c>
      <c r="Q5385" s="3">
        <v>9.5959595959600001</v>
      </c>
      <c r="R5385" s="3">
        <v>1.010101010101</v>
      </c>
      <c r="S5385" s="3">
        <v>24.747474747475</v>
      </c>
      <c r="T5385" s="8">
        <v>14.141414141414</v>
      </c>
    </row>
    <row r="5386" spans="3:20" x14ac:dyDescent="0.2">
      <c r="C5386" s="87"/>
      <c r="D5386" s="89"/>
      <c r="E5386" s="1" t="s">
        <v>24</v>
      </c>
      <c r="F5386" s="2"/>
      <c r="G5386" s="60">
        <v>322</v>
      </c>
      <c r="H5386" s="72" t="str">
        <f t="shared" si="90"/>
        <v xml:space="preserve"> </v>
      </c>
      <c r="I5386" s="11">
        <v>18.012422360247999</v>
      </c>
      <c r="J5386" s="3">
        <v>27.639751552795001</v>
      </c>
      <c r="K5386" s="3">
        <v>5.5900621118010001</v>
      </c>
      <c r="L5386" s="3">
        <v>2.7950310559010001</v>
      </c>
      <c r="M5386" s="3">
        <v>3.416149068323</v>
      </c>
      <c r="N5386" s="3">
        <v>3.1055900621119998</v>
      </c>
      <c r="O5386" s="3">
        <v>6.2111801242239997</v>
      </c>
      <c r="P5386" s="3">
        <v>1.8633540372670001</v>
      </c>
      <c r="Q5386" s="3">
        <v>5.2795031055899999</v>
      </c>
      <c r="R5386" s="3">
        <v>3.1055900621119998</v>
      </c>
      <c r="S5386" s="3">
        <v>33.850931677018998</v>
      </c>
      <c r="T5386" s="8">
        <v>16.149068322981002</v>
      </c>
    </row>
    <row r="5387" spans="3:20" x14ac:dyDescent="0.2">
      <c r="C5387" s="87"/>
      <c r="D5387" s="89"/>
      <c r="E5387" s="1" t="s">
        <v>25</v>
      </c>
      <c r="F5387" s="2"/>
      <c r="G5387" s="60">
        <v>1065</v>
      </c>
      <c r="H5387" s="72" t="str">
        <f t="shared" si="90"/>
        <v xml:space="preserve"> </v>
      </c>
      <c r="I5387" s="11">
        <v>25.164319248826001</v>
      </c>
      <c r="J5387" s="3">
        <v>40.093896713615003</v>
      </c>
      <c r="K5387" s="3">
        <v>10.422535211268</v>
      </c>
      <c r="L5387" s="3">
        <v>4.9765258215959998</v>
      </c>
      <c r="M5387" s="3">
        <v>6.5727699530520001</v>
      </c>
      <c r="N5387" s="3">
        <v>4.6948356807509999</v>
      </c>
      <c r="O5387" s="3">
        <v>6.666666666667</v>
      </c>
      <c r="P5387" s="3">
        <v>5.4460093896709996</v>
      </c>
      <c r="Q5387" s="3">
        <v>9.1079812206570008</v>
      </c>
      <c r="R5387" s="3">
        <v>1.7840375586849999</v>
      </c>
      <c r="S5387" s="3">
        <v>27.699530516431999</v>
      </c>
      <c r="T5387" s="8">
        <v>10.234741784038</v>
      </c>
    </row>
    <row r="5388" spans="3:20" x14ac:dyDescent="0.2">
      <c r="C5388" s="87"/>
      <c r="D5388" s="89"/>
      <c r="E5388" s="1" t="s">
        <v>26</v>
      </c>
      <c r="F5388" s="2"/>
      <c r="G5388" s="60">
        <v>520</v>
      </c>
      <c r="H5388" s="72" t="str">
        <f t="shared" si="90"/>
        <v xml:space="preserve"> </v>
      </c>
      <c r="I5388" s="11">
        <v>21.153846153846001</v>
      </c>
      <c r="J5388" s="3">
        <v>31.730769230768999</v>
      </c>
      <c r="K5388" s="3">
        <v>7.5</v>
      </c>
      <c r="L5388" s="3">
        <v>3.6538461538460001</v>
      </c>
      <c r="M5388" s="3">
        <v>5</v>
      </c>
      <c r="N5388" s="3">
        <v>4.0384615384620002</v>
      </c>
      <c r="O5388" s="3">
        <v>6.1538461538459996</v>
      </c>
      <c r="P5388" s="3">
        <v>2.115384615385</v>
      </c>
      <c r="Q5388" s="3">
        <v>6.9230769230769997</v>
      </c>
      <c r="R5388" s="3">
        <v>2.3076923076920002</v>
      </c>
      <c r="S5388" s="3">
        <v>30.384615384615</v>
      </c>
      <c r="T5388" s="8">
        <v>15.384615384615</v>
      </c>
    </row>
    <row r="5389" spans="3:20" x14ac:dyDescent="0.2">
      <c r="C5389" s="88" t="s">
        <v>27</v>
      </c>
      <c r="D5389" s="88" t="s">
        <v>19</v>
      </c>
      <c r="E5389" s="6" t="s">
        <v>28</v>
      </c>
      <c r="F5389" s="5"/>
      <c r="G5389" s="59">
        <v>147</v>
      </c>
      <c r="H5389" s="71" t="str">
        <f t="shared" si="90"/>
        <v xml:space="preserve"> </v>
      </c>
      <c r="I5389" s="12">
        <v>20.408163265306001</v>
      </c>
      <c r="J5389" s="4">
        <v>32.653061224490003</v>
      </c>
      <c r="K5389" s="4">
        <v>7.4829931972789998</v>
      </c>
      <c r="L5389" s="4">
        <v>8.8435374149660007</v>
      </c>
      <c r="M5389" s="4">
        <v>9.5238095238099998</v>
      </c>
      <c r="N5389" s="4">
        <v>6.1224489795919999</v>
      </c>
      <c r="O5389" s="4">
        <v>4.7619047619049999</v>
      </c>
      <c r="P5389" s="4">
        <v>4.0816326530609999</v>
      </c>
      <c r="Q5389" s="4">
        <v>7.4829931972789998</v>
      </c>
      <c r="R5389" s="4">
        <v>2.040816326531</v>
      </c>
      <c r="S5389" s="4">
        <v>41.496598639456003</v>
      </c>
      <c r="T5389" s="13">
        <v>9.5238095238099998</v>
      </c>
    </row>
    <row r="5390" spans="3:20" ht="24" x14ac:dyDescent="0.2">
      <c r="C5390" s="87"/>
      <c r="D5390" s="89"/>
      <c r="E5390" s="1" t="s">
        <v>29</v>
      </c>
      <c r="F5390" s="2"/>
      <c r="G5390" s="60">
        <v>1706</v>
      </c>
      <c r="H5390" s="72" t="str">
        <f t="shared" si="90"/>
        <v xml:space="preserve"> </v>
      </c>
      <c r="I5390" s="11">
        <v>23.446658851114002</v>
      </c>
      <c r="J5390" s="3">
        <v>43.493552168816002</v>
      </c>
      <c r="K5390" s="3">
        <v>15.709261430246</v>
      </c>
      <c r="L5390" s="3">
        <v>7.6201641266119999</v>
      </c>
      <c r="M5390" s="3">
        <v>12.250879249706999</v>
      </c>
      <c r="N5390" s="3">
        <v>9.1441969519339992</v>
      </c>
      <c r="O5390" s="3">
        <v>6.0961313012899998</v>
      </c>
      <c r="P5390" s="3">
        <v>5.041031652989</v>
      </c>
      <c r="Q5390" s="3">
        <v>15.181711606096</v>
      </c>
      <c r="R5390" s="3">
        <v>1.5240328253219999</v>
      </c>
      <c r="S5390" s="3">
        <v>24.267291910903001</v>
      </c>
      <c r="T5390" s="8">
        <v>5.8030480656509997</v>
      </c>
    </row>
    <row r="5391" spans="3:20" ht="24" x14ac:dyDescent="0.2">
      <c r="C5391" s="87"/>
      <c r="D5391" s="89"/>
      <c r="E5391" s="1" t="s">
        <v>30</v>
      </c>
      <c r="F5391" s="2"/>
      <c r="G5391" s="60">
        <v>137</v>
      </c>
      <c r="H5391" s="72" t="str">
        <f t="shared" si="90"/>
        <v xml:space="preserve"> </v>
      </c>
      <c r="I5391" s="11">
        <v>23.357664233577001</v>
      </c>
      <c r="J5391" s="3">
        <v>30.656934306568999</v>
      </c>
      <c r="K5391" s="3">
        <v>16.058394160584001</v>
      </c>
      <c r="L5391" s="3">
        <v>5.8394160583939998</v>
      </c>
      <c r="M5391" s="3">
        <v>10.21897810219</v>
      </c>
      <c r="N5391" s="3">
        <v>8.7591240875909993</v>
      </c>
      <c r="O5391" s="3">
        <v>8.0291970802920005</v>
      </c>
      <c r="P5391" s="3">
        <v>2.9197080291969999</v>
      </c>
      <c r="Q5391" s="3">
        <v>9.4890510948909998</v>
      </c>
      <c r="R5391" s="3">
        <v>1.459854014599</v>
      </c>
      <c r="S5391" s="3">
        <v>34.306569343066002</v>
      </c>
      <c r="T5391" s="8">
        <v>5.8394160583939998</v>
      </c>
    </row>
    <row r="5392" spans="3:20" ht="24" x14ac:dyDescent="0.2">
      <c r="C5392" s="87"/>
      <c r="D5392" s="89"/>
      <c r="E5392" s="1" t="s">
        <v>31</v>
      </c>
      <c r="F5392" s="2"/>
      <c r="G5392" s="60">
        <v>440</v>
      </c>
      <c r="H5392" s="72" t="str">
        <f t="shared" si="90"/>
        <v xml:space="preserve"> </v>
      </c>
      <c r="I5392" s="11">
        <v>18.863636363636001</v>
      </c>
      <c r="J5392" s="3">
        <v>34.545454545455001</v>
      </c>
      <c r="K5392" s="3">
        <v>11.590909090908999</v>
      </c>
      <c r="L5392" s="3">
        <v>4.0909090909090002</v>
      </c>
      <c r="M5392" s="3">
        <v>5.2272727272730002</v>
      </c>
      <c r="N5392" s="3">
        <v>6.363636363636</v>
      </c>
      <c r="O5392" s="3">
        <v>4.7727272727269998</v>
      </c>
      <c r="P5392" s="3">
        <v>3.181818181818</v>
      </c>
      <c r="Q5392" s="3">
        <v>8.8636363636359992</v>
      </c>
      <c r="R5392" s="3">
        <v>1.590909090909</v>
      </c>
      <c r="S5392" s="3">
        <v>32.272727272727003</v>
      </c>
      <c r="T5392" s="8">
        <v>11.136363636364001</v>
      </c>
    </row>
    <row r="5393" spans="3:20" x14ac:dyDescent="0.2">
      <c r="C5393" s="87"/>
      <c r="D5393" s="89"/>
      <c r="E5393" s="1" t="s">
        <v>32</v>
      </c>
      <c r="F5393" s="2"/>
      <c r="G5393" s="60">
        <v>5</v>
      </c>
      <c r="H5393" s="72" t="str">
        <f t="shared" si="90"/>
        <v>*</v>
      </c>
      <c r="I5393" s="21">
        <v>0</v>
      </c>
      <c r="J5393" s="3">
        <v>20</v>
      </c>
      <c r="K5393" s="3">
        <v>20</v>
      </c>
      <c r="L5393" s="3">
        <v>20</v>
      </c>
      <c r="M5393" s="3">
        <v>20</v>
      </c>
      <c r="N5393" s="7">
        <v>0</v>
      </c>
      <c r="O5393" s="7">
        <v>0</v>
      </c>
      <c r="P5393" s="3">
        <v>20</v>
      </c>
      <c r="Q5393" s="3">
        <v>20</v>
      </c>
      <c r="R5393" s="7">
        <v>0</v>
      </c>
      <c r="S5393" s="3">
        <v>40</v>
      </c>
      <c r="T5393" s="8">
        <v>20</v>
      </c>
    </row>
    <row r="5394" spans="3:20" x14ac:dyDescent="0.2">
      <c r="C5394" s="87"/>
      <c r="D5394" s="88" t="s">
        <v>14</v>
      </c>
      <c r="E5394" s="6" t="s">
        <v>28</v>
      </c>
      <c r="F5394" s="5"/>
      <c r="G5394" s="59">
        <v>95</v>
      </c>
      <c r="H5394" s="71" t="str">
        <f t="shared" si="90"/>
        <v xml:space="preserve"> </v>
      </c>
      <c r="I5394" s="12">
        <v>18.947368421053</v>
      </c>
      <c r="J5394" s="4">
        <v>30.526315789474001</v>
      </c>
      <c r="K5394" s="4">
        <v>8.4210526315790002</v>
      </c>
      <c r="L5394" s="4">
        <v>8.4210526315790002</v>
      </c>
      <c r="M5394" s="4">
        <v>11.578947368421</v>
      </c>
      <c r="N5394" s="4">
        <v>9.4736842105260006</v>
      </c>
      <c r="O5394" s="4">
        <v>7.3684210526319998</v>
      </c>
      <c r="P5394" s="4">
        <v>4.2105263157890001</v>
      </c>
      <c r="Q5394" s="4">
        <v>9.4736842105260006</v>
      </c>
      <c r="R5394" s="4">
        <v>2.1052631578950001</v>
      </c>
      <c r="S5394" s="4">
        <v>44.210526315788996</v>
      </c>
      <c r="T5394" s="13">
        <v>7.3684210526319998</v>
      </c>
    </row>
    <row r="5395" spans="3:20" ht="24" x14ac:dyDescent="0.2">
      <c r="C5395" s="87"/>
      <c r="D5395" s="89"/>
      <c r="E5395" s="1" t="s">
        <v>29</v>
      </c>
      <c r="F5395" s="2"/>
      <c r="G5395" s="60">
        <v>953</v>
      </c>
      <c r="H5395" s="72" t="str">
        <f t="shared" si="90"/>
        <v xml:space="preserve"> </v>
      </c>
      <c r="I5395" s="11">
        <v>18.782791185729</v>
      </c>
      <c r="J5395" s="3">
        <v>40.818467995802997</v>
      </c>
      <c r="K5395" s="3">
        <v>18.677859391396002</v>
      </c>
      <c r="L5395" s="3">
        <v>8.8142707240290008</v>
      </c>
      <c r="M5395" s="3">
        <v>15.739769150052</v>
      </c>
      <c r="N5395" s="3">
        <v>12.801678908709</v>
      </c>
      <c r="O5395" s="3">
        <v>5.0367261280170004</v>
      </c>
      <c r="P5395" s="3">
        <v>2.6232948583420002</v>
      </c>
      <c r="Q5395" s="3">
        <v>18.992654774397</v>
      </c>
      <c r="R5395" s="3">
        <v>1.3641133263380001</v>
      </c>
      <c r="S5395" s="3">
        <v>24.973767051416999</v>
      </c>
      <c r="T5395" s="8">
        <v>3.98740818468</v>
      </c>
    </row>
    <row r="5396" spans="3:20" ht="24" x14ac:dyDescent="0.2">
      <c r="C5396" s="87"/>
      <c r="D5396" s="89"/>
      <c r="E5396" s="1" t="s">
        <v>30</v>
      </c>
      <c r="F5396" s="2"/>
      <c r="G5396" s="60">
        <v>60</v>
      </c>
      <c r="H5396" s="72" t="str">
        <f t="shared" si="90"/>
        <v xml:space="preserve"> </v>
      </c>
      <c r="I5396" s="11">
        <v>26.666666666666998</v>
      </c>
      <c r="J5396" s="3">
        <v>28.333333333333002</v>
      </c>
      <c r="K5396" s="3">
        <v>15</v>
      </c>
      <c r="L5396" s="3">
        <v>10</v>
      </c>
      <c r="M5396" s="3">
        <v>6.666666666667</v>
      </c>
      <c r="N5396" s="3">
        <v>13.333333333333</v>
      </c>
      <c r="O5396" s="3">
        <v>8.333333333333</v>
      </c>
      <c r="P5396" s="3">
        <v>3.333333333333</v>
      </c>
      <c r="Q5396" s="3">
        <v>8.333333333333</v>
      </c>
      <c r="R5396" s="3">
        <v>3.333333333333</v>
      </c>
      <c r="S5396" s="3">
        <v>28.333333333333002</v>
      </c>
      <c r="T5396" s="8">
        <v>8.333333333333</v>
      </c>
    </row>
    <row r="5397" spans="3:20" ht="24" x14ac:dyDescent="0.2">
      <c r="C5397" s="87"/>
      <c r="D5397" s="89"/>
      <c r="E5397" s="1" t="s">
        <v>31</v>
      </c>
      <c r="F5397" s="2"/>
      <c r="G5397" s="60">
        <v>77</v>
      </c>
      <c r="H5397" s="72" t="str">
        <f t="shared" si="90"/>
        <v xml:space="preserve"> </v>
      </c>
      <c r="I5397" s="11">
        <v>12.987012987012999</v>
      </c>
      <c r="J5397" s="3">
        <v>35.064935064935</v>
      </c>
      <c r="K5397" s="3">
        <v>19.480519480519</v>
      </c>
      <c r="L5397" s="3">
        <v>7.792207792208</v>
      </c>
      <c r="M5397" s="3">
        <v>11.688311688312</v>
      </c>
      <c r="N5397" s="3">
        <v>15.584415584416</v>
      </c>
      <c r="O5397" s="3">
        <v>2.5974025974030002</v>
      </c>
      <c r="P5397" s="3">
        <v>1.298701298701</v>
      </c>
      <c r="Q5397" s="3">
        <v>15.584415584416</v>
      </c>
      <c r="R5397" s="7">
        <v>0</v>
      </c>
      <c r="S5397" s="3">
        <v>27.272727272727</v>
      </c>
      <c r="T5397" s="8">
        <v>10.38961038961</v>
      </c>
    </row>
    <row r="5398" spans="3:20" x14ac:dyDescent="0.2">
      <c r="C5398" s="87"/>
      <c r="D5398" s="89"/>
      <c r="E5398" s="1" t="s">
        <v>32</v>
      </c>
      <c r="F5398" s="2"/>
      <c r="G5398" s="60">
        <v>3</v>
      </c>
      <c r="H5398" s="72" t="str">
        <f t="shared" si="90"/>
        <v>*</v>
      </c>
      <c r="I5398" s="21">
        <v>0</v>
      </c>
      <c r="J5398" s="7">
        <v>0</v>
      </c>
      <c r="K5398" s="7">
        <v>0</v>
      </c>
      <c r="L5398" s="3">
        <v>33.333333333333002</v>
      </c>
      <c r="M5398" s="7">
        <v>0</v>
      </c>
      <c r="N5398" s="7">
        <v>0</v>
      </c>
      <c r="O5398" s="7">
        <v>0</v>
      </c>
      <c r="P5398" s="3">
        <v>33.333333333333002</v>
      </c>
      <c r="Q5398" s="3">
        <v>33.333333333333002</v>
      </c>
      <c r="R5398" s="7">
        <v>0</v>
      </c>
      <c r="S5398" s="3">
        <v>66.666666666666998</v>
      </c>
      <c r="T5398" s="14">
        <v>0</v>
      </c>
    </row>
    <row r="5399" spans="3:20" x14ac:dyDescent="0.2">
      <c r="C5399" s="87"/>
      <c r="D5399" s="88" t="s">
        <v>15</v>
      </c>
      <c r="E5399" s="6" t="s">
        <v>28</v>
      </c>
      <c r="F5399" s="5"/>
      <c r="G5399" s="59">
        <v>52</v>
      </c>
      <c r="H5399" s="71" t="str">
        <f t="shared" si="90"/>
        <v xml:space="preserve"> </v>
      </c>
      <c r="I5399" s="12">
        <v>23.076923076922998</v>
      </c>
      <c r="J5399" s="4">
        <v>36.538461538462002</v>
      </c>
      <c r="K5399" s="4">
        <v>5.7692307692310001</v>
      </c>
      <c r="L5399" s="4">
        <v>9.6153846153850004</v>
      </c>
      <c r="M5399" s="4">
        <v>5.7692307692310001</v>
      </c>
      <c r="N5399" s="20">
        <v>0</v>
      </c>
      <c r="O5399" s="20">
        <v>0</v>
      </c>
      <c r="P5399" s="4">
        <v>3.8461538461539999</v>
      </c>
      <c r="Q5399" s="4">
        <v>3.8461538461539999</v>
      </c>
      <c r="R5399" s="4">
        <v>1.923076923077</v>
      </c>
      <c r="S5399" s="4">
        <v>36.538461538462002</v>
      </c>
      <c r="T5399" s="13">
        <v>13.461538461538</v>
      </c>
    </row>
    <row r="5400" spans="3:20" ht="24" x14ac:dyDescent="0.2">
      <c r="C5400" s="87"/>
      <c r="D5400" s="89"/>
      <c r="E5400" s="1" t="s">
        <v>29</v>
      </c>
      <c r="F5400" s="2"/>
      <c r="G5400" s="60">
        <v>753</v>
      </c>
      <c r="H5400" s="72" t="str">
        <f t="shared" si="90"/>
        <v xml:space="preserve"> </v>
      </c>
      <c r="I5400" s="11">
        <v>29.349269588313</v>
      </c>
      <c r="J5400" s="3">
        <v>46.879150066401003</v>
      </c>
      <c r="K5400" s="3">
        <v>11.952191235060001</v>
      </c>
      <c r="L5400" s="3">
        <v>6.1088977423640003</v>
      </c>
      <c r="M5400" s="3">
        <v>7.8353253652059998</v>
      </c>
      <c r="N5400" s="3">
        <v>4.5152722443559998</v>
      </c>
      <c r="O5400" s="3">
        <v>7.4369189907040001</v>
      </c>
      <c r="P5400" s="3">
        <v>8.1009296148739995</v>
      </c>
      <c r="Q5400" s="3">
        <v>10.358565737052</v>
      </c>
      <c r="R5400" s="3">
        <v>1.7264276228419999</v>
      </c>
      <c r="S5400" s="3">
        <v>23.373173970783998</v>
      </c>
      <c r="T5400" s="8">
        <v>8.1009296148739995</v>
      </c>
    </row>
    <row r="5401" spans="3:20" ht="24" x14ac:dyDescent="0.2">
      <c r="C5401" s="87"/>
      <c r="D5401" s="89"/>
      <c r="E5401" s="1" t="s">
        <v>30</v>
      </c>
      <c r="F5401" s="2"/>
      <c r="G5401" s="60">
        <v>77</v>
      </c>
      <c r="H5401" s="72" t="str">
        <f t="shared" si="90"/>
        <v xml:space="preserve"> </v>
      </c>
      <c r="I5401" s="11">
        <v>20.779220779220999</v>
      </c>
      <c r="J5401" s="3">
        <v>32.467532467532003</v>
      </c>
      <c r="K5401" s="3">
        <v>16.883116883117001</v>
      </c>
      <c r="L5401" s="3">
        <v>2.5974025974030002</v>
      </c>
      <c r="M5401" s="3">
        <v>12.987012987012999</v>
      </c>
      <c r="N5401" s="3">
        <v>5.1948051948050002</v>
      </c>
      <c r="O5401" s="3">
        <v>7.792207792208</v>
      </c>
      <c r="P5401" s="3">
        <v>2.5974025974030002</v>
      </c>
      <c r="Q5401" s="3">
        <v>10.38961038961</v>
      </c>
      <c r="R5401" s="7">
        <v>0</v>
      </c>
      <c r="S5401" s="3">
        <v>38.961038961039002</v>
      </c>
      <c r="T5401" s="8">
        <v>3.896103896104</v>
      </c>
    </row>
    <row r="5402" spans="3:20" ht="24" x14ac:dyDescent="0.2">
      <c r="C5402" s="87"/>
      <c r="D5402" s="89"/>
      <c r="E5402" s="1" t="s">
        <v>31</v>
      </c>
      <c r="F5402" s="2"/>
      <c r="G5402" s="60">
        <v>363</v>
      </c>
      <c r="H5402" s="72" t="str">
        <f t="shared" si="90"/>
        <v xml:space="preserve"> </v>
      </c>
      <c r="I5402" s="11">
        <v>20.110192837465998</v>
      </c>
      <c r="J5402" s="3">
        <v>34.435261707989</v>
      </c>
      <c r="K5402" s="3">
        <v>9.9173553719009995</v>
      </c>
      <c r="L5402" s="3">
        <v>3.305785123967</v>
      </c>
      <c r="M5402" s="3">
        <v>3.8567493112950002</v>
      </c>
      <c r="N5402" s="3">
        <v>4.407713498623</v>
      </c>
      <c r="O5402" s="3">
        <v>5.234159779614</v>
      </c>
      <c r="P5402" s="3">
        <v>3.5812672176309999</v>
      </c>
      <c r="Q5402" s="3">
        <v>7.4380165289260001</v>
      </c>
      <c r="R5402" s="3">
        <v>1.9283746556470001</v>
      </c>
      <c r="S5402" s="3">
        <v>33.333333333333002</v>
      </c>
      <c r="T5402" s="8">
        <v>11.29476584022</v>
      </c>
    </row>
    <row r="5403" spans="3:20" x14ac:dyDescent="0.2">
      <c r="C5403" s="87"/>
      <c r="D5403" s="89"/>
      <c r="E5403" s="1" t="s">
        <v>32</v>
      </c>
      <c r="F5403" s="2"/>
      <c r="G5403" s="60">
        <v>2</v>
      </c>
      <c r="H5403" s="72" t="str">
        <f t="shared" si="90"/>
        <v>*</v>
      </c>
      <c r="I5403" s="21">
        <v>0</v>
      </c>
      <c r="J5403" s="3">
        <v>50</v>
      </c>
      <c r="K5403" s="3">
        <v>50</v>
      </c>
      <c r="L5403" s="7">
        <v>0</v>
      </c>
      <c r="M5403" s="3">
        <v>50</v>
      </c>
      <c r="N5403" s="7">
        <v>0</v>
      </c>
      <c r="O5403" s="7">
        <v>0</v>
      </c>
      <c r="P5403" s="7">
        <v>0</v>
      </c>
      <c r="Q5403" s="7">
        <v>0</v>
      </c>
      <c r="R5403" s="7">
        <v>0</v>
      </c>
      <c r="S5403" s="7">
        <v>0</v>
      </c>
      <c r="T5403" s="8">
        <v>50</v>
      </c>
    </row>
    <row r="5404" spans="3:20" x14ac:dyDescent="0.2">
      <c r="C5404" s="88" t="s">
        <v>33</v>
      </c>
      <c r="D5404" s="83" t="s">
        <v>17</v>
      </c>
      <c r="E5404" s="6" t="s">
        <v>34</v>
      </c>
      <c r="F5404" s="5"/>
      <c r="G5404" s="59">
        <v>341</v>
      </c>
      <c r="H5404" s="71" t="str">
        <f t="shared" si="90"/>
        <v xml:space="preserve"> </v>
      </c>
      <c r="I5404" s="12">
        <v>16.715542521993999</v>
      </c>
      <c r="J5404" s="4">
        <v>37.829912023459997</v>
      </c>
      <c r="K5404" s="4">
        <v>13.782991202346</v>
      </c>
      <c r="L5404" s="4">
        <v>4.6920821114370002</v>
      </c>
      <c r="M5404" s="4">
        <v>7.6246334310849999</v>
      </c>
      <c r="N5404" s="4">
        <v>8.7976539589440002</v>
      </c>
      <c r="O5404" s="4">
        <v>6.1583577712609996</v>
      </c>
      <c r="P5404" s="4">
        <v>3.2258064516129998</v>
      </c>
      <c r="Q5404" s="4">
        <v>12.023460410557</v>
      </c>
      <c r="R5404" s="4">
        <v>2.6392961876830001</v>
      </c>
      <c r="S5404" s="4">
        <v>26.686217008798</v>
      </c>
      <c r="T5404" s="13">
        <v>11.143695014663001</v>
      </c>
    </row>
    <row r="5405" spans="3:20" x14ac:dyDescent="0.2">
      <c r="C5405" s="87"/>
      <c r="D5405" s="84"/>
      <c r="E5405" s="1" t="s">
        <v>35</v>
      </c>
      <c r="F5405" s="2"/>
      <c r="G5405" s="60">
        <v>1149</v>
      </c>
      <c r="H5405" s="72" t="str">
        <f t="shared" si="90"/>
        <v xml:space="preserve"> </v>
      </c>
      <c r="I5405" s="11">
        <v>25.761531766754</v>
      </c>
      <c r="J5405" s="3">
        <v>43.516100957353999</v>
      </c>
      <c r="K5405" s="3">
        <v>14.882506527415</v>
      </c>
      <c r="L5405" s="3">
        <v>8.3550913838120007</v>
      </c>
      <c r="M5405" s="3">
        <v>11.401218450827001</v>
      </c>
      <c r="N5405" s="3">
        <v>8.790252393386</v>
      </c>
      <c r="O5405" s="3">
        <v>5.9181897301999999</v>
      </c>
      <c r="P5405" s="3">
        <v>5.2219321148829998</v>
      </c>
      <c r="Q5405" s="3">
        <v>12.706701479547</v>
      </c>
      <c r="R5405" s="3">
        <v>1.1314186248910001</v>
      </c>
      <c r="S5405" s="3">
        <v>24.891209747607</v>
      </c>
      <c r="T5405" s="8">
        <v>6.6144473455180002</v>
      </c>
    </row>
    <row r="5406" spans="3:20" ht="24" x14ac:dyDescent="0.2">
      <c r="C5406" s="87"/>
      <c r="D5406" s="84"/>
      <c r="E5406" s="1" t="s">
        <v>36</v>
      </c>
      <c r="F5406" s="2"/>
      <c r="G5406" s="60">
        <v>659</v>
      </c>
      <c r="H5406" s="72" t="str">
        <f t="shared" si="90"/>
        <v xml:space="preserve"> </v>
      </c>
      <c r="I5406" s="11">
        <v>20.940819423369</v>
      </c>
      <c r="J5406" s="3">
        <v>39.150227617601999</v>
      </c>
      <c r="K5406" s="3">
        <v>15.781487101669001</v>
      </c>
      <c r="L5406" s="3">
        <v>5.7663125948409997</v>
      </c>
      <c r="M5406" s="3">
        <v>11.532625189680999</v>
      </c>
      <c r="N5406" s="3">
        <v>7.5872534142639996</v>
      </c>
      <c r="O5406" s="3">
        <v>5.7663125948409997</v>
      </c>
      <c r="P5406" s="3">
        <v>4.4006069802730003</v>
      </c>
      <c r="Q5406" s="3">
        <v>16.995447647951</v>
      </c>
      <c r="R5406" s="3">
        <v>1.365705614568</v>
      </c>
      <c r="S5406" s="3">
        <v>28.224582701062001</v>
      </c>
      <c r="T5406" s="8">
        <v>5.6145675265549997</v>
      </c>
    </row>
    <row r="5407" spans="3:20" x14ac:dyDescent="0.2">
      <c r="C5407" s="87"/>
      <c r="D5407" s="84"/>
      <c r="E5407" s="1" t="s">
        <v>37</v>
      </c>
      <c r="F5407" s="2"/>
      <c r="G5407" s="60">
        <v>274</v>
      </c>
      <c r="H5407" s="72" t="str">
        <f t="shared" si="90"/>
        <v xml:space="preserve"> </v>
      </c>
      <c r="I5407" s="11">
        <v>18.978102189781001</v>
      </c>
      <c r="J5407" s="3">
        <v>33.941605839415999</v>
      </c>
      <c r="K5407" s="3">
        <v>10.583941605839</v>
      </c>
      <c r="L5407" s="3">
        <v>6.9343065693429997</v>
      </c>
      <c r="M5407" s="3">
        <v>9.8540145985399992</v>
      </c>
      <c r="N5407" s="3">
        <v>8.3941605839419999</v>
      </c>
      <c r="O5407" s="3">
        <v>5.8394160583939998</v>
      </c>
      <c r="P5407" s="3">
        <v>3.2846715328470002</v>
      </c>
      <c r="Q5407" s="3">
        <v>8.3941605839419999</v>
      </c>
      <c r="R5407" s="3">
        <v>2.554744525547</v>
      </c>
      <c r="S5407" s="3">
        <v>36.861313868613003</v>
      </c>
      <c r="T5407" s="8">
        <v>6.9343065693429997</v>
      </c>
    </row>
    <row r="5408" spans="3:20" x14ac:dyDescent="0.2">
      <c r="C5408" s="87"/>
      <c r="D5408" s="84"/>
      <c r="E5408" s="1" t="s">
        <v>32</v>
      </c>
      <c r="F5408" s="2"/>
      <c r="G5408" s="60">
        <v>12</v>
      </c>
      <c r="H5408" s="72" t="str">
        <f t="shared" si="90"/>
        <v>*</v>
      </c>
      <c r="I5408" s="11">
        <v>16.666666666666998</v>
      </c>
      <c r="J5408" s="3">
        <v>41.666666666666998</v>
      </c>
      <c r="K5408" s="3">
        <v>16.666666666666998</v>
      </c>
      <c r="L5408" s="3">
        <v>8.333333333333</v>
      </c>
      <c r="M5408" s="3">
        <v>8.333333333333</v>
      </c>
      <c r="N5408" s="3">
        <v>8.333333333333</v>
      </c>
      <c r="O5408" s="7">
        <v>0</v>
      </c>
      <c r="P5408" s="3">
        <v>16.666666666666998</v>
      </c>
      <c r="Q5408" s="3">
        <v>8.333333333333</v>
      </c>
      <c r="R5408" s="7">
        <v>0</v>
      </c>
      <c r="S5408" s="3">
        <v>16.666666666666998</v>
      </c>
      <c r="T5408" s="8">
        <v>8.333333333333</v>
      </c>
    </row>
    <row r="5409" spans="3:20" x14ac:dyDescent="0.2">
      <c r="C5409" s="88" t="s">
        <v>38</v>
      </c>
      <c r="D5409" s="83" t="s">
        <v>17</v>
      </c>
      <c r="E5409" s="6" t="s">
        <v>39</v>
      </c>
      <c r="F5409" s="5"/>
      <c r="G5409" s="59">
        <v>368</v>
      </c>
      <c r="H5409" s="71" t="str">
        <f t="shared" si="90"/>
        <v xml:space="preserve"> </v>
      </c>
      <c r="I5409" s="12">
        <v>22.010869565217</v>
      </c>
      <c r="J5409" s="4">
        <v>34.782608695652002</v>
      </c>
      <c r="K5409" s="4">
        <v>13.315217391304</v>
      </c>
      <c r="L5409" s="4">
        <v>7.3369565217390003</v>
      </c>
      <c r="M5409" s="4">
        <v>9.5108695652169999</v>
      </c>
      <c r="N5409" s="4">
        <v>7.880434782609</v>
      </c>
      <c r="O5409" s="4">
        <v>5.1630434782609997</v>
      </c>
      <c r="P5409" s="4">
        <v>3.8043478260870001</v>
      </c>
      <c r="Q5409" s="4">
        <v>7.0652173913040004</v>
      </c>
      <c r="R5409" s="4">
        <v>1.3586956521739999</v>
      </c>
      <c r="S5409" s="4">
        <v>32.880434782609001</v>
      </c>
      <c r="T5409" s="13">
        <v>10.326086956521999</v>
      </c>
    </row>
    <row r="5410" spans="3:20" x14ac:dyDescent="0.2">
      <c r="C5410" s="87"/>
      <c r="D5410" s="84"/>
      <c r="E5410" s="1" t="s">
        <v>40</v>
      </c>
      <c r="F5410" s="2"/>
      <c r="G5410" s="60">
        <v>1591</v>
      </c>
      <c r="H5410" s="72" t="str">
        <f t="shared" si="90"/>
        <v xml:space="preserve"> </v>
      </c>
      <c r="I5410" s="11">
        <v>23.821495914519002</v>
      </c>
      <c r="J5410" s="3">
        <v>43.620364550597003</v>
      </c>
      <c r="K5410" s="3">
        <v>15.839094908862</v>
      </c>
      <c r="L5410" s="3">
        <v>7.8566939032059997</v>
      </c>
      <c r="M5410" s="3">
        <v>12.005028284098</v>
      </c>
      <c r="N5410" s="3">
        <v>9.0509113764929996</v>
      </c>
      <c r="O5410" s="3">
        <v>5.8453802639849997</v>
      </c>
      <c r="P5410" s="3">
        <v>4.965430546826</v>
      </c>
      <c r="Q5410" s="3">
        <v>15.399120050283001</v>
      </c>
      <c r="R5410" s="3">
        <v>1.382778126964</v>
      </c>
      <c r="S5410" s="3">
        <v>24.450031426776</v>
      </c>
      <c r="T5410" s="8">
        <v>5.7825267127590001</v>
      </c>
    </row>
    <row r="5411" spans="3:20" x14ac:dyDescent="0.2">
      <c r="C5411" s="87"/>
      <c r="D5411" s="84"/>
      <c r="E5411" s="1" t="s">
        <v>41</v>
      </c>
      <c r="F5411" s="2"/>
      <c r="G5411" s="60">
        <v>151</v>
      </c>
      <c r="H5411" s="72" t="str">
        <f t="shared" si="90"/>
        <v xml:space="preserve"> </v>
      </c>
      <c r="I5411" s="11">
        <v>25.165562913906999</v>
      </c>
      <c r="J5411" s="3">
        <v>48.344370860927</v>
      </c>
      <c r="K5411" s="3">
        <v>19.867549668873998</v>
      </c>
      <c r="L5411" s="3">
        <v>9.2715231788079997</v>
      </c>
      <c r="M5411" s="3">
        <v>19.867549668873998</v>
      </c>
      <c r="N5411" s="3">
        <v>11.920529801324999</v>
      </c>
      <c r="O5411" s="3">
        <v>7.9470198675499999</v>
      </c>
      <c r="P5411" s="3">
        <v>8.6092715231790002</v>
      </c>
      <c r="Q5411" s="3">
        <v>30.46357615894</v>
      </c>
      <c r="R5411" s="7">
        <v>0</v>
      </c>
      <c r="S5411" s="3">
        <v>19.205298013244999</v>
      </c>
      <c r="T5411" s="8">
        <v>4.6357615894039998</v>
      </c>
    </row>
    <row r="5412" spans="3:20" x14ac:dyDescent="0.2">
      <c r="C5412" s="87"/>
      <c r="D5412" s="84"/>
      <c r="E5412" s="1" t="s">
        <v>42</v>
      </c>
      <c r="F5412" s="2"/>
      <c r="G5412" s="60">
        <v>884</v>
      </c>
      <c r="H5412" s="72" t="str">
        <f t="shared" si="90"/>
        <v xml:space="preserve"> </v>
      </c>
      <c r="I5412" s="11">
        <v>20.361990950226001</v>
      </c>
      <c r="J5412" s="3">
        <v>40.158371040723999</v>
      </c>
      <c r="K5412" s="3">
        <v>15.610859728507</v>
      </c>
      <c r="L5412" s="3">
        <v>5.7692307692310001</v>
      </c>
      <c r="M5412" s="3">
        <v>10.520361990950001</v>
      </c>
      <c r="N5412" s="3">
        <v>7.805429864253</v>
      </c>
      <c r="O5412" s="3">
        <v>5.316742081448</v>
      </c>
      <c r="P5412" s="3">
        <v>3.9592760181000002</v>
      </c>
      <c r="Q5412" s="3">
        <v>15.950226244344</v>
      </c>
      <c r="R5412" s="3">
        <v>1.5837104072399999</v>
      </c>
      <c r="S5412" s="3">
        <v>28.054298642534</v>
      </c>
      <c r="T5412" s="8">
        <v>6.2217194570140002</v>
      </c>
    </row>
    <row r="5413" spans="3:20" x14ac:dyDescent="0.2">
      <c r="C5413" s="87"/>
      <c r="D5413" s="84"/>
      <c r="E5413" s="1" t="s">
        <v>43</v>
      </c>
      <c r="F5413" s="2"/>
      <c r="G5413" s="60">
        <v>191</v>
      </c>
      <c r="H5413" s="72" t="str">
        <f t="shared" si="90"/>
        <v xml:space="preserve"> </v>
      </c>
      <c r="I5413" s="11">
        <v>16.753926701571</v>
      </c>
      <c r="J5413" s="3">
        <v>37.696335078533998</v>
      </c>
      <c r="K5413" s="3">
        <v>17.801047120419</v>
      </c>
      <c r="L5413" s="3">
        <v>5.7591623036649997</v>
      </c>
      <c r="M5413" s="3">
        <v>14.13612565445</v>
      </c>
      <c r="N5413" s="3">
        <v>7.3298429319369998</v>
      </c>
      <c r="O5413" s="3">
        <v>5.7591623036649997</v>
      </c>
      <c r="P5413" s="3">
        <v>4.1884816753929996</v>
      </c>
      <c r="Q5413" s="3">
        <v>17.277486910994998</v>
      </c>
      <c r="R5413" s="3">
        <v>2.6178010471199999</v>
      </c>
      <c r="S5413" s="3">
        <v>29.842931937172999</v>
      </c>
      <c r="T5413" s="8">
        <v>4.1884816753929996</v>
      </c>
    </row>
    <row r="5414" spans="3:20" x14ac:dyDescent="0.2">
      <c r="C5414" s="87"/>
      <c r="D5414" s="84"/>
      <c r="E5414" s="1" t="s">
        <v>44</v>
      </c>
      <c r="F5414" s="2"/>
      <c r="G5414" s="60">
        <v>239</v>
      </c>
      <c r="H5414" s="72" t="str">
        <f t="shared" si="90"/>
        <v xml:space="preserve"> </v>
      </c>
      <c r="I5414" s="11">
        <v>14.225941422594</v>
      </c>
      <c r="J5414" s="3">
        <v>39.748953974895002</v>
      </c>
      <c r="K5414" s="3">
        <v>17.573221757321999</v>
      </c>
      <c r="L5414" s="3">
        <v>4.1841004184099999</v>
      </c>
      <c r="M5414" s="3">
        <v>9.6234309623430008</v>
      </c>
      <c r="N5414" s="3">
        <v>6.694560669456</v>
      </c>
      <c r="O5414" s="3">
        <v>4.6025104602509996</v>
      </c>
      <c r="P5414" s="3">
        <v>4.6025104602509996</v>
      </c>
      <c r="Q5414" s="3">
        <v>15.481171548117</v>
      </c>
      <c r="R5414" s="3">
        <v>1.673640167364</v>
      </c>
      <c r="S5414" s="3">
        <v>25.941422594142001</v>
      </c>
      <c r="T5414" s="8">
        <v>5.8577405857739997</v>
      </c>
    </row>
    <row r="5415" spans="3:20" x14ac:dyDescent="0.2">
      <c r="C5415" s="87"/>
      <c r="D5415" s="84"/>
      <c r="E5415" s="1" t="s">
        <v>45</v>
      </c>
      <c r="F5415" s="2"/>
      <c r="G5415" s="60">
        <v>58</v>
      </c>
      <c r="H5415" s="72" t="str">
        <f t="shared" si="90"/>
        <v xml:space="preserve"> </v>
      </c>
      <c r="I5415" s="11">
        <v>18.965517241379001</v>
      </c>
      <c r="J5415" s="3">
        <v>44.827586206897003</v>
      </c>
      <c r="K5415" s="3">
        <v>12.068965517241001</v>
      </c>
      <c r="L5415" s="3">
        <v>8.6206896551720007</v>
      </c>
      <c r="M5415" s="3">
        <v>5.1724137931029999</v>
      </c>
      <c r="N5415" s="3">
        <v>8.6206896551720007</v>
      </c>
      <c r="O5415" s="3">
        <v>6.8965517241379999</v>
      </c>
      <c r="P5415" s="3">
        <v>1.7241379310339999</v>
      </c>
      <c r="Q5415" s="3">
        <v>12.068965517241001</v>
      </c>
      <c r="R5415" s="3">
        <v>1.7241379310339999</v>
      </c>
      <c r="S5415" s="3">
        <v>31.034482758620999</v>
      </c>
      <c r="T5415" s="8">
        <v>8.6206896551720007</v>
      </c>
    </row>
    <row r="5416" spans="3:20" x14ac:dyDescent="0.2">
      <c r="C5416" s="87"/>
      <c r="D5416" s="84"/>
      <c r="E5416" s="1" t="s">
        <v>46</v>
      </c>
      <c r="F5416" s="2"/>
      <c r="G5416" s="60">
        <v>32</v>
      </c>
      <c r="H5416" s="72" t="str">
        <f t="shared" si="90"/>
        <v>*</v>
      </c>
      <c r="I5416" s="11">
        <v>28.125</v>
      </c>
      <c r="J5416" s="3">
        <v>15.625</v>
      </c>
      <c r="K5416" s="3">
        <v>6.25</v>
      </c>
      <c r="L5416" s="3">
        <v>3.125</v>
      </c>
      <c r="M5416" s="3">
        <v>9.375</v>
      </c>
      <c r="N5416" s="3">
        <v>3.125</v>
      </c>
      <c r="O5416" s="3">
        <v>3.125</v>
      </c>
      <c r="P5416" s="7">
        <v>0</v>
      </c>
      <c r="Q5416" s="3">
        <v>9.375</v>
      </c>
      <c r="R5416" s="3">
        <v>3.125</v>
      </c>
      <c r="S5416" s="3">
        <v>56.25</v>
      </c>
      <c r="T5416" s="8">
        <v>3.125</v>
      </c>
    </row>
    <row r="5417" spans="3:20" x14ac:dyDescent="0.2">
      <c r="C5417" s="87"/>
      <c r="D5417" s="84"/>
      <c r="E5417" s="1" t="s">
        <v>32</v>
      </c>
      <c r="F5417" s="2"/>
      <c r="G5417" s="60">
        <v>50</v>
      </c>
      <c r="H5417" s="72" t="str">
        <f t="shared" si="90"/>
        <v xml:space="preserve"> </v>
      </c>
      <c r="I5417" s="11">
        <v>20</v>
      </c>
      <c r="J5417" s="3">
        <v>40</v>
      </c>
      <c r="K5417" s="3">
        <v>18</v>
      </c>
      <c r="L5417" s="3">
        <v>4</v>
      </c>
      <c r="M5417" s="3">
        <v>8</v>
      </c>
      <c r="N5417" s="3">
        <v>12</v>
      </c>
      <c r="O5417" s="3">
        <v>10</v>
      </c>
      <c r="P5417" s="3">
        <v>4</v>
      </c>
      <c r="Q5417" s="3">
        <v>12</v>
      </c>
      <c r="R5417" s="3">
        <v>2</v>
      </c>
      <c r="S5417" s="3">
        <v>28</v>
      </c>
      <c r="T5417" s="8">
        <v>8</v>
      </c>
    </row>
    <row r="5418" spans="3:20" ht="24" x14ac:dyDescent="0.2">
      <c r="C5418" s="88" t="s">
        <v>47</v>
      </c>
      <c r="D5418" s="83" t="s">
        <v>17</v>
      </c>
      <c r="E5418" s="6" t="s">
        <v>48</v>
      </c>
      <c r="F5418" s="5"/>
      <c r="G5418" s="59">
        <v>93</v>
      </c>
      <c r="H5418" s="71" t="str">
        <f t="shared" si="90"/>
        <v xml:space="preserve"> </v>
      </c>
      <c r="I5418" s="12">
        <v>16.129032258064999</v>
      </c>
      <c r="J5418" s="4">
        <v>44.086021505376003</v>
      </c>
      <c r="K5418" s="4">
        <v>30.107526881719998</v>
      </c>
      <c r="L5418" s="4">
        <v>5.3763440860219998</v>
      </c>
      <c r="M5418" s="4">
        <v>24.731182795698999</v>
      </c>
      <c r="N5418" s="4">
        <v>12.903225806451999</v>
      </c>
      <c r="O5418" s="4">
        <v>5.3763440860219998</v>
      </c>
      <c r="P5418" s="4">
        <v>2.1505376344089999</v>
      </c>
      <c r="Q5418" s="4">
        <v>23.655913978495001</v>
      </c>
      <c r="R5418" s="4">
        <v>1.0752688172039999</v>
      </c>
      <c r="S5418" s="4">
        <v>20.430107526882001</v>
      </c>
      <c r="T5418" s="13">
        <v>3.2258064516129998</v>
      </c>
    </row>
    <row r="5419" spans="3:20" ht="24" x14ac:dyDescent="0.2">
      <c r="C5419" s="87"/>
      <c r="D5419" s="84"/>
      <c r="E5419" s="1" t="s">
        <v>49</v>
      </c>
      <c r="F5419" s="2"/>
      <c r="G5419" s="60">
        <v>143</v>
      </c>
      <c r="H5419" s="72" t="str">
        <f t="shared" si="90"/>
        <v xml:space="preserve"> </v>
      </c>
      <c r="I5419" s="11">
        <v>20.979020979021001</v>
      </c>
      <c r="J5419" s="3">
        <v>34.965034965035002</v>
      </c>
      <c r="K5419" s="3">
        <v>17.482517482517</v>
      </c>
      <c r="L5419" s="3">
        <v>9.0909090909089993</v>
      </c>
      <c r="M5419" s="3">
        <v>12.587412587413001</v>
      </c>
      <c r="N5419" s="3">
        <v>9.0909090909089993</v>
      </c>
      <c r="O5419" s="3">
        <v>4.8951048951049998</v>
      </c>
      <c r="P5419" s="3">
        <v>5.594405594406</v>
      </c>
      <c r="Q5419" s="3">
        <v>22.377622377622</v>
      </c>
      <c r="R5419" s="3">
        <v>2.0979020979020002</v>
      </c>
      <c r="S5419" s="3">
        <v>25.174825174824999</v>
      </c>
      <c r="T5419" s="8">
        <v>5.594405594406</v>
      </c>
    </row>
    <row r="5420" spans="3:20" x14ac:dyDescent="0.2">
      <c r="C5420" s="87"/>
      <c r="D5420" s="84"/>
      <c r="E5420" s="1" t="s">
        <v>50</v>
      </c>
      <c r="F5420" s="2"/>
      <c r="G5420" s="60">
        <v>148</v>
      </c>
      <c r="H5420" s="72" t="str">
        <f t="shared" si="90"/>
        <v xml:space="preserve"> </v>
      </c>
      <c r="I5420" s="11">
        <v>22.297297297297</v>
      </c>
      <c r="J5420" s="3">
        <v>43.243243243243001</v>
      </c>
      <c r="K5420" s="3">
        <v>17.567567567567998</v>
      </c>
      <c r="L5420" s="3">
        <v>9.4594594594589996</v>
      </c>
      <c r="M5420" s="3">
        <v>14.864864864865</v>
      </c>
      <c r="N5420" s="3">
        <v>12.837837837838</v>
      </c>
      <c r="O5420" s="3">
        <v>5.4054054054050003</v>
      </c>
      <c r="P5420" s="3">
        <v>2.7027027027030002</v>
      </c>
      <c r="Q5420" s="3">
        <v>17.567567567567998</v>
      </c>
      <c r="R5420" s="3">
        <v>2.0270270270270001</v>
      </c>
      <c r="S5420" s="3">
        <v>21.621621621622001</v>
      </c>
      <c r="T5420" s="8">
        <v>2.0270270270270001</v>
      </c>
    </row>
    <row r="5421" spans="3:20" x14ac:dyDescent="0.2">
      <c r="C5421" s="87"/>
      <c r="D5421" s="84"/>
      <c r="E5421" s="1" t="s">
        <v>51</v>
      </c>
      <c r="F5421" s="2"/>
      <c r="G5421" s="60">
        <v>198</v>
      </c>
      <c r="H5421" s="72" t="str">
        <f t="shared" si="90"/>
        <v xml:space="preserve"> </v>
      </c>
      <c r="I5421" s="11">
        <v>23.737373737374</v>
      </c>
      <c r="J5421" s="3">
        <v>40.909090909090999</v>
      </c>
      <c r="K5421" s="3">
        <v>20.202020202020002</v>
      </c>
      <c r="L5421" s="3">
        <v>7.5757575757579998</v>
      </c>
      <c r="M5421" s="3">
        <v>12.121212121212</v>
      </c>
      <c r="N5421" s="3">
        <v>9.5959595959600001</v>
      </c>
      <c r="O5421" s="3">
        <v>6.5656565656570001</v>
      </c>
      <c r="P5421" s="3">
        <v>7.0707070707069999</v>
      </c>
      <c r="Q5421" s="3">
        <v>13.131313131313</v>
      </c>
      <c r="R5421" s="3">
        <v>1.010101010101</v>
      </c>
      <c r="S5421" s="3">
        <v>29.292929292928999</v>
      </c>
      <c r="T5421" s="8">
        <v>1.5151515151520001</v>
      </c>
    </row>
    <row r="5422" spans="3:20" ht="24" x14ac:dyDescent="0.2">
      <c r="C5422" s="87"/>
      <c r="D5422" s="84"/>
      <c r="E5422" s="1" t="s">
        <v>52</v>
      </c>
      <c r="F5422" s="2"/>
      <c r="G5422" s="60">
        <v>318</v>
      </c>
      <c r="H5422" s="72" t="str">
        <f t="shared" si="90"/>
        <v xml:space="preserve"> </v>
      </c>
      <c r="I5422" s="11">
        <v>23.899371069181999</v>
      </c>
      <c r="J5422" s="3">
        <v>46.540880503144997</v>
      </c>
      <c r="K5422" s="3">
        <v>26.415094339623</v>
      </c>
      <c r="L5422" s="3">
        <v>7.2327044025160001</v>
      </c>
      <c r="M5422" s="3">
        <v>13.522012578616</v>
      </c>
      <c r="N5422" s="3">
        <v>9.1194968553460001</v>
      </c>
      <c r="O5422" s="3">
        <v>8.4905660377360004</v>
      </c>
      <c r="P5422" s="3">
        <v>10.062893081761001</v>
      </c>
      <c r="Q5422" s="3">
        <v>15.723270440252</v>
      </c>
      <c r="R5422" s="3">
        <v>1.2578616352200001</v>
      </c>
      <c r="S5422" s="3">
        <v>22.327044025157001</v>
      </c>
      <c r="T5422" s="8">
        <v>3.1446540880499998</v>
      </c>
    </row>
    <row r="5423" spans="3:20" ht="24" x14ac:dyDescent="0.2">
      <c r="C5423" s="87"/>
      <c r="D5423" s="84"/>
      <c r="E5423" s="1" t="s">
        <v>53</v>
      </c>
      <c r="F5423" s="2"/>
      <c r="G5423" s="60">
        <v>900</v>
      </c>
      <c r="H5423" s="72" t="str">
        <f t="shared" si="90"/>
        <v xml:space="preserve"> </v>
      </c>
      <c r="I5423" s="11">
        <v>22.333333333333002</v>
      </c>
      <c r="J5423" s="3">
        <v>42.666666666666998</v>
      </c>
      <c r="K5423" s="3">
        <v>22.555555555556001</v>
      </c>
      <c r="L5423" s="3">
        <v>7.7777777777779997</v>
      </c>
      <c r="M5423" s="3">
        <v>14.444444444444001</v>
      </c>
      <c r="N5423" s="3">
        <v>10.222222222221999</v>
      </c>
      <c r="O5423" s="3">
        <v>6.666666666667</v>
      </c>
      <c r="P5423" s="3">
        <v>6.666666666667</v>
      </c>
      <c r="Q5423" s="3">
        <v>17.333333333333002</v>
      </c>
      <c r="R5423" s="3">
        <v>1.4444444444440001</v>
      </c>
      <c r="S5423" s="3">
        <v>24</v>
      </c>
      <c r="T5423" s="8">
        <v>3</v>
      </c>
    </row>
    <row r="5424" spans="3:20" ht="24" x14ac:dyDescent="0.2">
      <c r="C5424" s="87"/>
      <c r="D5424" s="84"/>
      <c r="E5424" s="1" t="s">
        <v>54</v>
      </c>
      <c r="F5424" s="2"/>
      <c r="G5424" s="60">
        <v>1493</v>
      </c>
      <c r="H5424" s="72" t="str">
        <f t="shared" si="90"/>
        <v xml:space="preserve"> </v>
      </c>
      <c r="I5424" s="11">
        <v>22.304085733423001</v>
      </c>
      <c r="J5424" s="3">
        <v>39.048894842598997</v>
      </c>
      <c r="K5424" s="3">
        <v>9.645010046885</v>
      </c>
      <c r="L5424" s="3">
        <v>6.430006697924</v>
      </c>
      <c r="M5424" s="3">
        <v>8.5733422638980006</v>
      </c>
      <c r="N5424" s="3">
        <v>7.4346952444739998</v>
      </c>
      <c r="O5424" s="3">
        <v>5.3583389149359997</v>
      </c>
      <c r="P5424" s="3">
        <v>3.215003348962</v>
      </c>
      <c r="Q5424" s="3">
        <v>10.98459477562</v>
      </c>
      <c r="R5424" s="3">
        <v>1.6744809109180001</v>
      </c>
      <c r="S5424" s="3">
        <v>29.738780977897001</v>
      </c>
      <c r="T5424" s="8">
        <v>8.9752176825180001</v>
      </c>
    </row>
    <row r="5425" spans="3:20" x14ac:dyDescent="0.2">
      <c r="C5425" s="87"/>
      <c r="D5425" s="84"/>
      <c r="E5425" s="1" t="s">
        <v>32</v>
      </c>
      <c r="F5425" s="2"/>
      <c r="G5425" s="60">
        <v>42</v>
      </c>
      <c r="H5425" s="72" t="str">
        <f t="shared" si="90"/>
        <v>*</v>
      </c>
      <c r="I5425" s="11">
        <v>26.190476190476002</v>
      </c>
      <c r="J5425" s="3">
        <v>42.857142857143003</v>
      </c>
      <c r="K5425" s="3">
        <v>14.285714285714</v>
      </c>
      <c r="L5425" s="3">
        <v>9.5238095238099998</v>
      </c>
      <c r="M5425" s="3">
        <v>7.1428571428570002</v>
      </c>
      <c r="N5425" s="3">
        <v>4.7619047619049999</v>
      </c>
      <c r="O5425" s="3">
        <v>7.1428571428570002</v>
      </c>
      <c r="P5425" s="3">
        <v>7.1428571428570002</v>
      </c>
      <c r="Q5425" s="3">
        <v>7.1428571428570002</v>
      </c>
      <c r="R5425" s="7">
        <v>0</v>
      </c>
      <c r="S5425" s="3">
        <v>14.285714285714</v>
      </c>
      <c r="T5425" s="8">
        <v>23.809523809523998</v>
      </c>
    </row>
    <row r="5426" spans="3:20" ht="24" x14ac:dyDescent="0.2">
      <c r="C5426" s="88" t="s">
        <v>55</v>
      </c>
      <c r="D5426" s="83" t="s">
        <v>17</v>
      </c>
      <c r="E5426" s="6" t="s">
        <v>48</v>
      </c>
      <c r="F5426" s="5"/>
      <c r="G5426" s="59">
        <v>118</v>
      </c>
      <c r="H5426" s="71" t="str">
        <f t="shared" si="90"/>
        <v xml:space="preserve"> </v>
      </c>
      <c r="I5426" s="12">
        <v>18.644067796609999</v>
      </c>
      <c r="J5426" s="4">
        <v>30.508474576270999</v>
      </c>
      <c r="K5426" s="4">
        <v>21.186440677966001</v>
      </c>
      <c r="L5426" s="4">
        <v>4.2372881355930003</v>
      </c>
      <c r="M5426" s="4">
        <v>11.864406779661</v>
      </c>
      <c r="N5426" s="4">
        <v>7.6271186440680001</v>
      </c>
      <c r="O5426" s="4">
        <v>5.0847457627120001</v>
      </c>
      <c r="P5426" s="4">
        <v>0.84745762711899997</v>
      </c>
      <c r="Q5426" s="4">
        <v>8.4745762711860007</v>
      </c>
      <c r="R5426" s="4">
        <v>0.84745762711899997</v>
      </c>
      <c r="S5426" s="4">
        <v>33.050847457627</v>
      </c>
      <c r="T5426" s="13">
        <v>11.016949152542001</v>
      </c>
    </row>
    <row r="5427" spans="3:20" ht="24" x14ac:dyDescent="0.2">
      <c r="C5427" s="87"/>
      <c r="D5427" s="84"/>
      <c r="E5427" s="1" t="s">
        <v>49</v>
      </c>
      <c r="F5427" s="2"/>
      <c r="G5427" s="60">
        <v>262</v>
      </c>
      <c r="H5427" s="72" t="str">
        <f t="shared" si="90"/>
        <v xml:space="preserve"> </v>
      </c>
      <c r="I5427" s="11">
        <v>21.75572519084</v>
      </c>
      <c r="J5427" s="3">
        <v>32.824427480916</v>
      </c>
      <c r="K5427" s="3">
        <v>12.977099236640999</v>
      </c>
      <c r="L5427" s="3">
        <v>6.1068702290079999</v>
      </c>
      <c r="M5427" s="3">
        <v>8.0152671755729994</v>
      </c>
      <c r="N5427" s="3">
        <v>6.4885496183209996</v>
      </c>
      <c r="O5427" s="3">
        <v>3.8167938931299998</v>
      </c>
      <c r="P5427" s="3">
        <v>3.053435114504</v>
      </c>
      <c r="Q5427" s="3">
        <v>13.740458015267</v>
      </c>
      <c r="R5427" s="3">
        <v>1.526717557252</v>
      </c>
      <c r="S5427" s="3">
        <v>29.007633587786</v>
      </c>
      <c r="T5427" s="8">
        <v>11.450381679389</v>
      </c>
    </row>
    <row r="5428" spans="3:20" x14ac:dyDescent="0.2">
      <c r="C5428" s="87"/>
      <c r="D5428" s="84"/>
      <c r="E5428" s="1" t="s">
        <v>50</v>
      </c>
      <c r="F5428" s="2"/>
      <c r="G5428" s="60">
        <v>486</v>
      </c>
      <c r="H5428" s="72" t="str">
        <f t="shared" si="90"/>
        <v xml:space="preserve"> </v>
      </c>
      <c r="I5428" s="11">
        <v>19.547325102881</v>
      </c>
      <c r="J5428" s="3">
        <v>39.300411522634001</v>
      </c>
      <c r="K5428" s="3">
        <v>14.609053497942</v>
      </c>
      <c r="L5428" s="3">
        <v>9.0534979423870006</v>
      </c>
      <c r="M5428" s="3">
        <v>12.757201646091</v>
      </c>
      <c r="N5428" s="3">
        <v>12.551440329218</v>
      </c>
      <c r="O5428" s="3">
        <v>6.1728395061730001</v>
      </c>
      <c r="P5428" s="3">
        <v>4.3209876543209997</v>
      </c>
      <c r="Q5428" s="3">
        <v>17.283950617283999</v>
      </c>
      <c r="R5428" s="3">
        <v>1.028806584362</v>
      </c>
      <c r="S5428" s="3">
        <v>25.308641975309001</v>
      </c>
      <c r="T5428" s="8">
        <v>5.1440329218110001</v>
      </c>
    </row>
    <row r="5429" spans="3:20" x14ac:dyDescent="0.2">
      <c r="C5429" s="87"/>
      <c r="D5429" s="84"/>
      <c r="E5429" s="1" t="s">
        <v>51</v>
      </c>
      <c r="F5429" s="2"/>
      <c r="G5429" s="60">
        <v>888</v>
      </c>
      <c r="H5429" s="72" t="str">
        <f t="shared" ref="H5429:H5492" si="91">IF(G5429&lt;49,"*"," ")</f>
        <v xml:space="preserve"> </v>
      </c>
      <c r="I5429" s="11">
        <v>25.112612612612999</v>
      </c>
      <c r="J5429" s="3">
        <v>46.058558558559</v>
      </c>
      <c r="K5429" s="3">
        <v>16.103603603604</v>
      </c>
      <c r="L5429" s="3">
        <v>8.7837837837839992</v>
      </c>
      <c r="M5429" s="3">
        <v>14.414414414414001</v>
      </c>
      <c r="N5429" s="3">
        <v>10.135135135135</v>
      </c>
      <c r="O5429" s="3">
        <v>6.3063063063060003</v>
      </c>
      <c r="P5429" s="3">
        <v>5.1801801801799998</v>
      </c>
      <c r="Q5429" s="3">
        <v>16.666666666666998</v>
      </c>
      <c r="R5429" s="3">
        <v>1.351351351351</v>
      </c>
      <c r="S5429" s="3">
        <v>24.887387387387001</v>
      </c>
      <c r="T5429" s="8">
        <v>3.8288288288290002</v>
      </c>
    </row>
    <row r="5430" spans="3:20" ht="24" x14ac:dyDescent="0.2">
      <c r="C5430" s="87"/>
      <c r="D5430" s="84"/>
      <c r="E5430" s="1" t="s">
        <v>52</v>
      </c>
      <c r="F5430" s="2"/>
      <c r="G5430" s="60">
        <v>323</v>
      </c>
      <c r="H5430" s="72" t="str">
        <f t="shared" si="91"/>
        <v xml:space="preserve"> </v>
      </c>
      <c r="I5430" s="11">
        <v>21.362229102166999</v>
      </c>
      <c r="J5430" s="3">
        <v>43.034055727553998</v>
      </c>
      <c r="K5430" s="3">
        <v>16.099071207430001</v>
      </c>
      <c r="L5430" s="3">
        <v>3.405572755418</v>
      </c>
      <c r="M5430" s="3">
        <v>7.1207430340559998</v>
      </c>
      <c r="N5430" s="3">
        <v>3.0959752321980001</v>
      </c>
      <c r="O5430" s="3">
        <v>5.5727554179569996</v>
      </c>
      <c r="P5430" s="3">
        <v>8.0495356037150003</v>
      </c>
      <c r="Q5430" s="3">
        <v>6.8111455108359999</v>
      </c>
      <c r="R5430" s="3">
        <v>0.92879256965900003</v>
      </c>
      <c r="S5430" s="3">
        <v>28.482972136223001</v>
      </c>
      <c r="T5430" s="8">
        <v>6.8111455108359999</v>
      </c>
    </row>
    <row r="5431" spans="3:20" x14ac:dyDescent="0.2">
      <c r="C5431" s="87"/>
      <c r="D5431" s="84"/>
      <c r="E5431" s="1" t="s">
        <v>56</v>
      </c>
      <c r="F5431" s="2"/>
      <c r="G5431" s="60">
        <v>275</v>
      </c>
      <c r="H5431" s="72" t="str">
        <f t="shared" si="91"/>
        <v xml:space="preserve"> </v>
      </c>
      <c r="I5431" s="11">
        <v>24</v>
      </c>
      <c r="J5431" s="3">
        <v>36.727272727272997</v>
      </c>
      <c r="K5431" s="3">
        <v>7.2727272727269998</v>
      </c>
      <c r="L5431" s="3">
        <v>5.0909090909090002</v>
      </c>
      <c r="M5431" s="3">
        <v>2.9090909090910002</v>
      </c>
      <c r="N5431" s="3">
        <v>4.363636363636</v>
      </c>
      <c r="O5431" s="3">
        <v>6.5454545454549997</v>
      </c>
      <c r="P5431" s="3">
        <v>2.9090909090910002</v>
      </c>
      <c r="Q5431" s="3">
        <v>6.9090909090909998</v>
      </c>
      <c r="R5431" s="3">
        <v>3.636363636364</v>
      </c>
      <c r="S5431" s="3">
        <v>31.636363636363999</v>
      </c>
      <c r="T5431" s="8">
        <v>8.7272727272730002</v>
      </c>
    </row>
    <row r="5432" spans="3:20" x14ac:dyDescent="0.2">
      <c r="C5432" s="87"/>
      <c r="D5432" s="84"/>
      <c r="E5432" s="1" t="s">
        <v>57</v>
      </c>
      <c r="F5432" s="2"/>
      <c r="G5432" s="60">
        <v>32</v>
      </c>
      <c r="H5432" s="72" t="str">
        <f t="shared" si="91"/>
        <v>*</v>
      </c>
      <c r="I5432" s="11">
        <v>9.375</v>
      </c>
      <c r="J5432" s="3">
        <v>25</v>
      </c>
      <c r="K5432" s="3">
        <v>9.375</v>
      </c>
      <c r="L5432" s="3">
        <v>3.125</v>
      </c>
      <c r="M5432" s="3">
        <v>6.25</v>
      </c>
      <c r="N5432" s="3">
        <v>6.25</v>
      </c>
      <c r="O5432" s="3">
        <v>12.5</v>
      </c>
      <c r="P5432" s="3">
        <v>3.125</v>
      </c>
      <c r="Q5432" s="3">
        <v>6.25</v>
      </c>
      <c r="R5432" s="3">
        <v>3.125</v>
      </c>
      <c r="S5432" s="3">
        <v>43.75</v>
      </c>
      <c r="T5432" s="8">
        <v>25</v>
      </c>
    </row>
    <row r="5433" spans="3:20" x14ac:dyDescent="0.2">
      <c r="C5433" s="87"/>
      <c r="D5433" s="84"/>
      <c r="E5433" s="1" t="s">
        <v>32</v>
      </c>
      <c r="F5433" s="2"/>
      <c r="G5433" s="60">
        <v>51</v>
      </c>
      <c r="H5433" s="72" t="str">
        <f t="shared" si="91"/>
        <v xml:space="preserve"> </v>
      </c>
      <c r="I5433" s="11">
        <v>19.607843137254999</v>
      </c>
      <c r="J5433" s="3">
        <v>29.411764705882</v>
      </c>
      <c r="K5433" s="3">
        <v>9.8039215686270005</v>
      </c>
      <c r="L5433" s="3">
        <v>1.9607843137250001</v>
      </c>
      <c r="M5433" s="3">
        <v>5.8823529411760003</v>
      </c>
      <c r="N5433" s="3">
        <v>7.8431372549020004</v>
      </c>
      <c r="O5433" s="3">
        <v>1.9607843137250001</v>
      </c>
      <c r="P5433" s="7">
        <v>0</v>
      </c>
      <c r="Q5433" s="3">
        <v>3.9215686274510002</v>
      </c>
      <c r="R5433" s="3">
        <v>3.9215686274510002</v>
      </c>
      <c r="S5433" s="3">
        <v>27.450980392157</v>
      </c>
      <c r="T5433" s="8">
        <v>29.411764705882</v>
      </c>
    </row>
    <row r="5434" spans="3:20" x14ac:dyDescent="0.2">
      <c r="C5434" s="88" t="s">
        <v>58</v>
      </c>
      <c r="D5434" s="83" t="s">
        <v>17</v>
      </c>
      <c r="E5434" s="6" t="s">
        <v>59</v>
      </c>
      <c r="F5434" s="5"/>
      <c r="G5434" s="59">
        <v>1814</v>
      </c>
      <c r="H5434" s="71" t="str">
        <f t="shared" si="91"/>
        <v xml:space="preserve"> </v>
      </c>
      <c r="I5434" s="12">
        <v>22.436604189636</v>
      </c>
      <c r="J5434" s="4">
        <v>41.069459757441997</v>
      </c>
      <c r="K5434" s="4">
        <v>15.214994487321</v>
      </c>
      <c r="L5434" s="4">
        <v>6.8908489525909999</v>
      </c>
      <c r="M5434" s="4">
        <v>12.072767364939001</v>
      </c>
      <c r="N5434" s="4">
        <v>9.2061742006619998</v>
      </c>
      <c r="O5434" s="4">
        <v>5.9536934950390004</v>
      </c>
      <c r="P5434" s="4">
        <v>4.7409040793830002</v>
      </c>
      <c r="Q5434" s="4">
        <v>14.663726571113999</v>
      </c>
      <c r="R5434" s="4">
        <v>1.3781697905179999</v>
      </c>
      <c r="S5434" s="4">
        <v>26.626240352810999</v>
      </c>
      <c r="T5434" s="13">
        <v>6.725468577729</v>
      </c>
    </row>
    <row r="5435" spans="3:20" ht="24" x14ac:dyDescent="0.2">
      <c r="C5435" s="87"/>
      <c r="D5435" s="84"/>
      <c r="E5435" s="1" t="s">
        <v>60</v>
      </c>
      <c r="F5435" s="2"/>
      <c r="G5435" s="60">
        <v>307</v>
      </c>
      <c r="H5435" s="72" t="str">
        <f t="shared" si="91"/>
        <v xml:space="preserve"> </v>
      </c>
      <c r="I5435" s="11">
        <v>26.710097719869999</v>
      </c>
      <c r="J5435" s="3">
        <v>49.185667752443003</v>
      </c>
      <c r="K5435" s="3">
        <v>13.029315960911999</v>
      </c>
      <c r="L5435" s="3">
        <v>10.097719869706999</v>
      </c>
      <c r="M5435" s="3">
        <v>7.1661237785020004</v>
      </c>
      <c r="N5435" s="3">
        <v>6.840390879479</v>
      </c>
      <c r="O5435" s="3">
        <v>6.1889250814330001</v>
      </c>
      <c r="P5435" s="3">
        <v>5.8631921824099997</v>
      </c>
      <c r="Q5435" s="3">
        <v>10.097719869706999</v>
      </c>
      <c r="R5435" s="3">
        <v>2.28013029316</v>
      </c>
      <c r="S5435" s="3">
        <v>25.732899022801</v>
      </c>
      <c r="T5435" s="8">
        <v>3.9087947882740002</v>
      </c>
    </row>
    <row r="5436" spans="3:20" x14ac:dyDescent="0.2">
      <c r="C5436" s="87"/>
      <c r="D5436" s="84"/>
      <c r="E5436" s="1" t="s">
        <v>61</v>
      </c>
      <c r="F5436" s="2"/>
      <c r="G5436" s="60">
        <v>49</v>
      </c>
      <c r="H5436" s="72" t="s">
        <v>678</v>
      </c>
      <c r="I5436" s="11">
        <v>22.448979591836999</v>
      </c>
      <c r="J5436" s="3">
        <v>14.285714285714</v>
      </c>
      <c r="K5436" s="3">
        <v>8.1632653061219997</v>
      </c>
      <c r="L5436" s="3">
        <v>4.0816326530609999</v>
      </c>
      <c r="M5436" s="3">
        <v>2.040816326531</v>
      </c>
      <c r="N5436" s="3">
        <v>2.040816326531</v>
      </c>
      <c r="O5436" s="3">
        <v>10.204081632653001</v>
      </c>
      <c r="P5436" s="3">
        <v>4.0816326530609999</v>
      </c>
      <c r="Q5436" s="3">
        <v>12.244897959184</v>
      </c>
      <c r="R5436" s="3">
        <v>2.040816326531</v>
      </c>
      <c r="S5436" s="3">
        <v>34.693877551020002</v>
      </c>
      <c r="T5436" s="8">
        <v>14.285714285714</v>
      </c>
    </row>
    <row r="5437" spans="3:20" ht="36" x14ac:dyDescent="0.2">
      <c r="C5437" s="87"/>
      <c r="D5437" s="84"/>
      <c r="E5437" s="1" t="s">
        <v>62</v>
      </c>
      <c r="F5437" s="2"/>
      <c r="G5437" s="60">
        <v>211</v>
      </c>
      <c r="H5437" s="72" t="str">
        <f t="shared" si="91"/>
        <v xml:space="preserve"> </v>
      </c>
      <c r="I5437" s="11">
        <v>17.061611374407999</v>
      </c>
      <c r="J5437" s="3">
        <v>31.753554502370001</v>
      </c>
      <c r="K5437" s="3">
        <v>13.270142180095</v>
      </c>
      <c r="L5437" s="3">
        <v>4.2654028436019997</v>
      </c>
      <c r="M5437" s="3">
        <v>8.0568720379149994</v>
      </c>
      <c r="N5437" s="3">
        <v>6.161137440758</v>
      </c>
      <c r="O5437" s="3">
        <v>4.7393364928909998</v>
      </c>
      <c r="P5437" s="3">
        <v>1.895734597156</v>
      </c>
      <c r="Q5437" s="3">
        <v>8.0568720379149994</v>
      </c>
      <c r="R5437" s="3">
        <v>2.3696682464449998</v>
      </c>
      <c r="S5437" s="3">
        <v>31.279620853080999</v>
      </c>
      <c r="T5437" s="8">
        <v>10.42654028436</v>
      </c>
    </row>
    <row r="5438" spans="3:20" ht="24" x14ac:dyDescent="0.2">
      <c r="C5438" s="87"/>
      <c r="D5438" s="84"/>
      <c r="E5438" s="1" t="s">
        <v>63</v>
      </c>
      <c r="F5438" s="2"/>
      <c r="G5438" s="60">
        <v>8</v>
      </c>
      <c r="H5438" s="72" t="str">
        <f t="shared" si="91"/>
        <v>*</v>
      </c>
      <c r="I5438" s="11">
        <v>25</v>
      </c>
      <c r="J5438" s="3">
        <v>75</v>
      </c>
      <c r="K5438" s="3">
        <v>37.5</v>
      </c>
      <c r="L5438" s="3">
        <v>25</v>
      </c>
      <c r="M5438" s="3">
        <v>12.5</v>
      </c>
      <c r="N5438" s="3">
        <v>25</v>
      </c>
      <c r="O5438" s="3">
        <v>12.5</v>
      </c>
      <c r="P5438" s="3">
        <v>12.5</v>
      </c>
      <c r="Q5438" s="3">
        <v>12.5</v>
      </c>
      <c r="R5438" s="7">
        <v>0</v>
      </c>
      <c r="S5438" s="7">
        <v>0</v>
      </c>
      <c r="T5438" s="14">
        <v>0</v>
      </c>
    </row>
    <row r="5439" spans="3:20" x14ac:dyDescent="0.2">
      <c r="C5439" s="87"/>
      <c r="D5439" s="84"/>
      <c r="E5439" s="1" t="s">
        <v>64</v>
      </c>
      <c r="F5439" s="2"/>
      <c r="G5439" s="60">
        <v>24</v>
      </c>
      <c r="H5439" s="72" t="str">
        <f t="shared" si="91"/>
        <v>*</v>
      </c>
      <c r="I5439" s="11">
        <v>20.833333333333002</v>
      </c>
      <c r="J5439" s="3">
        <v>16.666666666666998</v>
      </c>
      <c r="K5439" s="3">
        <v>4.166666666667</v>
      </c>
      <c r="L5439" s="7">
        <v>0</v>
      </c>
      <c r="M5439" s="7">
        <v>0</v>
      </c>
      <c r="N5439" s="7">
        <v>0</v>
      </c>
      <c r="O5439" s="7">
        <v>0</v>
      </c>
      <c r="P5439" s="7">
        <v>0</v>
      </c>
      <c r="Q5439" s="3">
        <v>4.166666666667</v>
      </c>
      <c r="R5439" s="7">
        <v>0</v>
      </c>
      <c r="S5439" s="3">
        <v>54.166666666666998</v>
      </c>
      <c r="T5439" s="8">
        <v>12.5</v>
      </c>
    </row>
    <row r="5440" spans="3:20" x14ac:dyDescent="0.2">
      <c r="C5440" s="87"/>
      <c r="D5440" s="84"/>
      <c r="E5440" s="1" t="s">
        <v>46</v>
      </c>
      <c r="F5440" s="2"/>
      <c r="G5440" s="60">
        <v>17</v>
      </c>
      <c r="H5440" s="72" t="str">
        <f t="shared" si="91"/>
        <v>*</v>
      </c>
      <c r="I5440" s="11">
        <v>5.8823529411760003</v>
      </c>
      <c r="J5440" s="3">
        <v>17.647058823529001</v>
      </c>
      <c r="K5440" s="7">
        <v>0</v>
      </c>
      <c r="L5440" s="3">
        <v>5.8823529411760003</v>
      </c>
      <c r="M5440" s="7">
        <v>0</v>
      </c>
      <c r="N5440" s="3">
        <v>5.8823529411760003</v>
      </c>
      <c r="O5440" s="7">
        <v>0</v>
      </c>
      <c r="P5440" s="7">
        <v>0</v>
      </c>
      <c r="Q5440" s="3">
        <v>5.8823529411760003</v>
      </c>
      <c r="R5440" s="7">
        <v>0</v>
      </c>
      <c r="S5440" s="3">
        <v>35.294117647058997</v>
      </c>
      <c r="T5440" s="8">
        <v>29.411764705882</v>
      </c>
    </row>
    <row r="5441" spans="3:20" x14ac:dyDescent="0.2">
      <c r="C5441" s="87"/>
      <c r="D5441" s="84"/>
      <c r="E5441" s="1" t="s">
        <v>32</v>
      </c>
      <c r="F5441" s="2"/>
      <c r="G5441" s="60">
        <v>5</v>
      </c>
      <c r="H5441" s="72" t="str">
        <f t="shared" si="91"/>
        <v>*</v>
      </c>
      <c r="I5441" s="11">
        <v>20</v>
      </c>
      <c r="J5441" s="3">
        <v>40</v>
      </c>
      <c r="K5441" s="3">
        <v>20</v>
      </c>
      <c r="L5441" s="7">
        <v>0</v>
      </c>
      <c r="M5441" s="3">
        <v>20</v>
      </c>
      <c r="N5441" s="7">
        <v>0</v>
      </c>
      <c r="O5441" s="7">
        <v>0</v>
      </c>
      <c r="P5441" s="7">
        <v>0</v>
      </c>
      <c r="Q5441" s="7">
        <v>0</v>
      </c>
      <c r="R5441" s="7">
        <v>0</v>
      </c>
      <c r="S5441" s="3">
        <v>40</v>
      </c>
      <c r="T5441" s="14">
        <v>0</v>
      </c>
    </row>
    <row r="5442" spans="3:20" x14ac:dyDescent="0.2">
      <c r="C5442" s="87"/>
      <c r="D5442" s="84"/>
      <c r="E5442" s="1" t="s">
        <v>65</v>
      </c>
      <c r="F5442" s="2"/>
      <c r="G5442" s="60">
        <v>2121</v>
      </c>
      <c r="H5442" s="72" t="str">
        <f t="shared" si="91"/>
        <v xml:space="preserve"> </v>
      </c>
      <c r="I5442" s="11">
        <v>23.055162659122999</v>
      </c>
      <c r="J5442" s="3">
        <v>42.244224422442002</v>
      </c>
      <c r="K5442" s="3">
        <v>14.898632720415</v>
      </c>
      <c r="L5442" s="3">
        <v>7.3550212164069997</v>
      </c>
      <c r="M5442" s="3">
        <v>11.362564827910999</v>
      </c>
      <c r="N5442" s="3">
        <v>8.8637435172090004</v>
      </c>
      <c r="O5442" s="3">
        <v>5.9877416313060001</v>
      </c>
      <c r="P5442" s="3">
        <v>4.9033474776050001</v>
      </c>
      <c r="Q5442" s="3">
        <v>14.002828854314</v>
      </c>
      <c r="R5442" s="3">
        <v>1.5087223008020001</v>
      </c>
      <c r="S5442" s="3">
        <v>26.496935407826001</v>
      </c>
      <c r="T5442" s="8">
        <v>6.3177746346059998</v>
      </c>
    </row>
    <row r="5443" spans="3:20" x14ac:dyDescent="0.2">
      <c r="C5443" s="87"/>
      <c r="D5443" s="84"/>
      <c r="E5443" s="1" t="s">
        <v>66</v>
      </c>
      <c r="F5443" s="2"/>
      <c r="G5443" s="60">
        <v>260</v>
      </c>
      <c r="H5443" s="72" t="str">
        <f t="shared" si="91"/>
        <v xml:space="preserve"> </v>
      </c>
      <c r="I5443" s="11">
        <v>18.076923076922998</v>
      </c>
      <c r="J5443" s="3">
        <v>28.461538461538002</v>
      </c>
      <c r="K5443" s="3">
        <v>12.307692307691999</v>
      </c>
      <c r="L5443" s="3">
        <v>4.2307692307689999</v>
      </c>
      <c r="M5443" s="3">
        <v>6.9230769230769997</v>
      </c>
      <c r="N5443" s="3">
        <v>5.3846153846150004</v>
      </c>
      <c r="O5443" s="3">
        <v>5.7692307692310001</v>
      </c>
      <c r="P5443" s="3">
        <v>2.3076923076920002</v>
      </c>
      <c r="Q5443" s="3">
        <v>8.8461538461539995</v>
      </c>
      <c r="R5443" s="3">
        <v>2.3076923076920002</v>
      </c>
      <c r="S5443" s="3">
        <v>31.923076923077002</v>
      </c>
      <c r="T5443" s="8">
        <v>11.153846153846001</v>
      </c>
    </row>
    <row r="5444" spans="3:20" ht="24" x14ac:dyDescent="0.2">
      <c r="C5444" s="88" t="s">
        <v>67</v>
      </c>
      <c r="D5444" s="83" t="s">
        <v>17</v>
      </c>
      <c r="E5444" s="6" t="s">
        <v>68</v>
      </c>
      <c r="F5444" s="5"/>
      <c r="G5444" s="59">
        <v>303</v>
      </c>
      <c r="H5444" s="71" t="str">
        <f t="shared" si="91"/>
        <v xml:space="preserve"> </v>
      </c>
      <c r="I5444" s="12">
        <v>28.052805280527998</v>
      </c>
      <c r="J5444" s="4">
        <v>45.544554455445997</v>
      </c>
      <c r="K5444" s="4">
        <v>9.9009900990100004</v>
      </c>
      <c r="L5444" s="4">
        <v>10.561056105611</v>
      </c>
      <c r="M5444" s="4">
        <v>12.541254125412999</v>
      </c>
      <c r="N5444" s="4">
        <v>7.2607260726070004</v>
      </c>
      <c r="O5444" s="4">
        <v>7.9207920792079998</v>
      </c>
      <c r="P5444" s="4">
        <v>6.9306930693069999</v>
      </c>
      <c r="Q5444" s="4">
        <v>11.221122112211001</v>
      </c>
      <c r="R5444" s="4">
        <v>0.99009900990099997</v>
      </c>
      <c r="S5444" s="4">
        <v>27.062706270627</v>
      </c>
      <c r="T5444" s="13">
        <v>5.6105610561060004</v>
      </c>
    </row>
    <row r="5445" spans="3:20" ht="36" x14ac:dyDescent="0.2">
      <c r="C5445" s="87"/>
      <c r="D5445" s="84"/>
      <c r="E5445" s="1" t="s">
        <v>69</v>
      </c>
      <c r="F5445" s="2"/>
      <c r="G5445" s="60">
        <v>1347</v>
      </c>
      <c r="H5445" s="72" t="str">
        <f t="shared" si="91"/>
        <v xml:space="preserve"> </v>
      </c>
      <c r="I5445" s="11">
        <v>23.162583518931001</v>
      </c>
      <c r="J5445" s="3">
        <v>44.097995545657</v>
      </c>
      <c r="K5445" s="3">
        <v>14.847809948032999</v>
      </c>
      <c r="L5445" s="3">
        <v>6.829992576095</v>
      </c>
      <c r="M5445" s="3">
        <v>10.987379361544001</v>
      </c>
      <c r="N5445" s="3">
        <v>9.7253155159610003</v>
      </c>
      <c r="O5445" s="3">
        <v>5.4936896807720004</v>
      </c>
      <c r="P5445" s="3">
        <v>4.7512991833699996</v>
      </c>
      <c r="Q5445" s="3">
        <v>14.847809948032999</v>
      </c>
      <c r="R5445" s="3">
        <v>1.633259094284</v>
      </c>
      <c r="S5445" s="3">
        <v>24.201930215293</v>
      </c>
      <c r="T5445" s="8">
        <v>6.013363028953</v>
      </c>
    </row>
    <row r="5446" spans="3:20" ht="24" x14ac:dyDescent="0.2">
      <c r="C5446" s="87"/>
      <c r="D5446" s="84"/>
      <c r="E5446" s="1" t="s">
        <v>70</v>
      </c>
      <c r="F5446" s="2"/>
      <c r="G5446" s="60">
        <v>596</v>
      </c>
      <c r="H5446" s="72" t="str">
        <f t="shared" si="91"/>
        <v xml:space="preserve"> </v>
      </c>
      <c r="I5446" s="11">
        <v>20.469798657717998</v>
      </c>
      <c r="J5446" s="3">
        <v>34.731543624160999</v>
      </c>
      <c r="K5446" s="3">
        <v>15.939597315436</v>
      </c>
      <c r="L5446" s="3">
        <v>5.8724832214770002</v>
      </c>
      <c r="M5446" s="3">
        <v>10.738255033557</v>
      </c>
      <c r="N5446" s="3">
        <v>7.7181208053689998</v>
      </c>
      <c r="O5446" s="3">
        <v>5.8724832214770002</v>
      </c>
      <c r="P5446" s="3">
        <v>3.355704697987</v>
      </c>
      <c r="Q5446" s="3">
        <v>13.255033557047</v>
      </c>
      <c r="R5446" s="3">
        <v>1.5100671140940001</v>
      </c>
      <c r="S5446" s="3">
        <v>31.879194630872</v>
      </c>
      <c r="T5446" s="8">
        <v>7.5503355704699997</v>
      </c>
    </row>
    <row r="5447" spans="3:20" ht="24" x14ac:dyDescent="0.2">
      <c r="C5447" s="87"/>
      <c r="D5447" s="84"/>
      <c r="E5447" s="1" t="s">
        <v>71</v>
      </c>
      <c r="F5447" s="2"/>
      <c r="G5447" s="60">
        <v>181</v>
      </c>
      <c r="H5447" s="72" t="str">
        <f t="shared" si="91"/>
        <v xml:space="preserve"> </v>
      </c>
      <c r="I5447" s="11">
        <v>13.812154696133</v>
      </c>
      <c r="J5447" s="3">
        <v>24.861878453039001</v>
      </c>
      <c r="K5447" s="3">
        <v>14.917127071823</v>
      </c>
      <c r="L5447" s="3">
        <v>6.0773480662979997</v>
      </c>
      <c r="M5447" s="3">
        <v>6.0773480662979997</v>
      </c>
      <c r="N5447" s="3">
        <v>3.3149171270719999</v>
      </c>
      <c r="O5447" s="3">
        <v>5.5248618784529997</v>
      </c>
      <c r="P5447" s="3">
        <v>2.7624309392269999</v>
      </c>
      <c r="Q5447" s="3">
        <v>5.5248618784529997</v>
      </c>
      <c r="R5447" s="3">
        <v>2.2099447513810002</v>
      </c>
      <c r="S5447" s="3">
        <v>35.911602209945002</v>
      </c>
      <c r="T5447" s="8">
        <v>14.364640883978</v>
      </c>
    </row>
    <row r="5448" spans="3:20" x14ac:dyDescent="0.2">
      <c r="C5448" s="87"/>
      <c r="D5448" s="84"/>
      <c r="E5448" s="1" t="s">
        <v>32</v>
      </c>
      <c r="F5448" s="2"/>
      <c r="G5448" s="60">
        <v>8</v>
      </c>
      <c r="H5448" s="72" t="str">
        <f t="shared" si="91"/>
        <v>*</v>
      </c>
      <c r="I5448" s="11">
        <v>12.5</v>
      </c>
      <c r="J5448" s="3">
        <v>12.5</v>
      </c>
      <c r="K5448" s="3">
        <v>12.5</v>
      </c>
      <c r="L5448" s="7">
        <v>0</v>
      </c>
      <c r="M5448" s="7">
        <v>0</v>
      </c>
      <c r="N5448" s="7">
        <v>0</v>
      </c>
      <c r="O5448" s="7">
        <v>0</v>
      </c>
      <c r="P5448" s="3">
        <v>12.5</v>
      </c>
      <c r="Q5448" s="7">
        <v>0</v>
      </c>
      <c r="R5448" s="7">
        <v>0</v>
      </c>
      <c r="S5448" s="3">
        <v>37.5</v>
      </c>
      <c r="T5448" s="8">
        <v>25</v>
      </c>
    </row>
    <row r="5449" spans="3:20" ht="24" x14ac:dyDescent="0.2">
      <c r="C5449" s="88" t="s">
        <v>72</v>
      </c>
      <c r="D5449" s="83" t="s">
        <v>17</v>
      </c>
      <c r="E5449" s="6" t="s">
        <v>73</v>
      </c>
      <c r="F5449" s="5"/>
      <c r="G5449" s="59">
        <v>52</v>
      </c>
      <c r="H5449" s="71" t="str">
        <f t="shared" si="91"/>
        <v xml:space="preserve"> </v>
      </c>
      <c r="I5449" s="12">
        <v>13.461538461538</v>
      </c>
      <c r="J5449" s="4">
        <v>26.923076923077002</v>
      </c>
      <c r="K5449" s="4">
        <v>13.461538461538</v>
      </c>
      <c r="L5449" s="4">
        <v>1.923076923077</v>
      </c>
      <c r="M5449" s="4">
        <v>3.8461538461539999</v>
      </c>
      <c r="N5449" s="4">
        <v>1.923076923077</v>
      </c>
      <c r="O5449" s="4">
        <v>1.923076923077</v>
      </c>
      <c r="P5449" s="20">
        <v>0</v>
      </c>
      <c r="Q5449" s="4">
        <v>3.8461538461539999</v>
      </c>
      <c r="R5449" s="4">
        <v>3.8461538461539999</v>
      </c>
      <c r="S5449" s="4">
        <v>34.615384615384997</v>
      </c>
      <c r="T5449" s="13">
        <v>17.307692307692001</v>
      </c>
    </row>
    <row r="5450" spans="3:20" ht="36" x14ac:dyDescent="0.2">
      <c r="C5450" s="87"/>
      <c r="D5450" s="84"/>
      <c r="E5450" s="1" t="s">
        <v>74</v>
      </c>
      <c r="F5450" s="2"/>
      <c r="G5450" s="60">
        <v>186</v>
      </c>
      <c r="H5450" s="72" t="str">
        <f t="shared" si="91"/>
        <v xml:space="preserve"> </v>
      </c>
      <c r="I5450" s="11">
        <v>15.053763440859999</v>
      </c>
      <c r="J5450" s="3">
        <v>29.032258064516</v>
      </c>
      <c r="K5450" s="3">
        <v>9.1397849462370004</v>
      </c>
      <c r="L5450" s="3">
        <v>2.6881720430109999</v>
      </c>
      <c r="M5450" s="3">
        <v>4.3010752688169998</v>
      </c>
      <c r="N5450" s="3">
        <v>4.3010752688169998</v>
      </c>
      <c r="O5450" s="3">
        <v>2.6881720430109999</v>
      </c>
      <c r="P5450" s="3">
        <v>1.6129032258060001</v>
      </c>
      <c r="Q5450" s="3">
        <v>6.9892473118279996</v>
      </c>
      <c r="R5450" s="3">
        <v>2.1505376344089999</v>
      </c>
      <c r="S5450" s="3">
        <v>41.935483870968</v>
      </c>
      <c r="T5450" s="8">
        <v>10.752688172042999</v>
      </c>
    </row>
    <row r="5451" spans="3:20" ht="36" x14ac:dyDescent="0.2">
      <c r="C5451" s="87"/>
      <c r="D5451" s="84"/>
      <c r="E5451" s="1" t="s">
        <v>75</v>
      </c>
      <c r="F5451" s="2"/>
      <c r="G5451" s="60">
        <v>336</v>
      </c>
      <c r="H5451" s="72" t="str">
        <f t="shared" si="91"/>
        <v xml:space="preserve"> </v>
      </c>
      <c r="I5451" s="11">
        <v>16.964285714286</v>
      </c>
      <c r="J5451" s="3">
        <v>28.869047619048001</v>
      </c>
      <c r="K5451" s="3">
        <v>11.607142857143</v>
      </c>
      <c r="L5451" s="3">
        <v>3.8690476190480001</v>
      </c>
      <c r="M5451" s="3">
        <v>8.9285714285710007</v>
      </c>
      <c r="N5451" s="3">
        <v>6.8452380952379999</v>
      </c>
      <c r="O5451" s="3">
        <v>5.6547619047620001</v>
      </c>
      <c r="P5451" s="3">
        <v>2.9761904761900002</v>
      </c>
      <c r="Q5451" s="3">
        <v>9.5238095238099998</v>
      </c>
      <c r="R5451" s="3">
        <v>0.59523809523799998</v>
      </c>
      <c r="S5451" s="3">
        <v>33.928571428570997</v>
      </c>
      <c r="T5451" s="8">
        <v>11.904761904761999</v>
      </c>
    </row>
    <row r="5452" spans="3:20" ht="36" x14ac:dyDescent="0.2">
      <c r="C5452" s="87"/>
      <c r="D5452" s="84"/>
      <c r="E5452" s="1" t="s">
        <v>76</v>
      </c>
      <c r="F5452" s="2"/>
      <c r="G5452" s="60">
        <v>411</v>
      </c>
      <c r="H5452" s="72" t="str">
        <f t="shared" si="91"/>
        <v xml:space="preserve"> </v>
      </c>
      <c r="I5452" s="11">
        <v>20.437956204380001</v>
      </c>
      <c r="J5452" s="3">
        <v>41.119221411192001</v>
      </c>
      <c r="K5452" s="3">
        <v>15.815085158151</v>
      </c>
      <c r="L5452" s="3">
        <v>5.1094890510950002</v>
      </c>
      <c r="M5452" s="3">
        <v>11.192214111922</v>
      </c>
      <c r="N5452" s="3">
        <v>8.2725060827250001</v>
      </c>
      <c r="O5452" s="3">
        <v>6.0827250608270003</v>
      </c>
      <c r="P5452" s="3">
        <v>3.649635036496</v>
      </c>
      <c r="Q5452" s="3">
        <v>12.652068126521</v>
      </c>
      <c r="R5452" s="3">
        <v>0.97323600973199997</v>
      </c>
      <c r="S5452" s="3">
        <v>26.763990267640001</v>
      </c>
      <c r="T5452" s="8">
        <v>6.3260340632599998</v>
      </c>
    </row>
    <row r="5453" spans="3:20" ht="36" x14ac:dyDescent="0.2">
      <c r="C5453" s="87"/>
      <c r="D5453" s="84"/>
      <c r="E5453" s="1" t="s">
        <v>77</v>
      </c>
      <c r="F5453" s="2"/>
      <c r="G5453" s="60">
        <v>425</v>
      </c>
      <c r="H5453" s="72" t="str">
        <f t="shared" si="91"/>
        <v xml:space="preserve"> </v>
      </c>
      <c r="I5453" s="11">
        <v>20</v>
      </c>
      <c r="J5453" s="3">
        <v>42.117647058823998</v>
      </c>
      <c r="K5453" s="3">
        <v>15.058823529412001</v>
      </c>
      <c r="L5453" s="3">
        <v>7.2941176470590001</v>
      </c>
      <c r="M5453" s="3">
        <v>11.294117647059</v>
      </c>
      <c r="N5453" s="3">
        <v>11.058823529412001</v>
      </c>
      <c r="O5453" s="3">
        <v>5.1764705882350004</v>
      </c>
      <c r="P5453" s="3">
        <v>4</v>
      </c>
      <c r="Q5453" s="3">
        <v>14.588235294118</v>
      </c>
      <c r="R5453" s="3">
        <v>2.8235294117650001</v>
      </c>
      <c r="S5453" s="3">
        <v>25.882352941175998</v>
      </c>
      <c r="T5453" s="8">
        <v>5.8823529411760003</v>
      </c>
    </row>
    <row r="5454" spans="3:20" ht="36" x14ac:dyDescent="0.2">
      <c r="C5454" s="87"/>
      <c r="D5454" s="84"/>
      <c r="E5454" s="1" t="s">
        <v>78</v>
      </c>
      <c r="F5454" s="2"/>
      <c r="G5454" s="60">
        <v>328</v>
      </c>
      <c r="H5454" s="72" t="str">
        <f t="shared" si="91"/>
        <v xml:space="preserve"> </v>
      </c>
      <c r="I5454" s="11">
        <v>28.963414634146002</v>
      </c>
      <c r="J5454" s="3">
        <v>47.560975609755999</v>
      </c>
      <c r="K5454" s="3">
        <v>13.719512195122</v>
      </c>
      <c r="L5454" s="3">
        <v>10.365853658537</v>
      </c>
      <c r="M5454" s="3">
        <v>13.109756097561</v>
      </c>
      <c r="N5454" s="3">
        <v>11.280487804878</v>
      </c>
      <c r="O5454" s="3">
        <v>7.0121951219509997</v>
      </c>
      <c r="P5454" s="3">
        <v>6.0975609756100004</v>
      </c>
      <c r="Q5454" s="3">
        <v>15.853658536585</v>
      </c>
      <c r="R5454" s="3">
        <v>1.5243902439020001</v>
      </c>
      <c r="S5454" s="3">
        <v>21.951219512194999</v>
      </c>
      <c r="T5454" s="8">
        <v>3.6585365853659999</v>
      </c>
    </row>
    <row r="5455" spans="3:20" ht="36" x14ac:dyDescent="0.2">
      <c r="C5455" s="87"/>
      <c r="D5455" s="84"/>
      <c r="E5455" s="1" t="s">
        <v>79</v>
      </c>
      <c r="F5455" s="2"/>
      <c r="G5455" s="60">
        <v>294</v>
      </c>
      <c r="H5455" s="72" t="str">
        <f t="shared" si="91"/>
        <v xml:space="preserve"> </v>
      </c>
      <c r="I5455" s="11">
        <v>28.911564625850001</v>
      </c>
      <c r="J5455" s="3">
        <v>50.340136054421997</v>
      </c>
      <c r="K5455" s="3">
        <v>18.707482993197001</v>
      </c>
      <c r="L5455" s="3">
        <v>10.204081632653001</v>
      </c>
      <c r="M5455" s="3">
        <v>15.30612244898</v>
      </c>
      <c r="N5455" s="3">
        <v>8.1632653061219997</v>
      </c>
      <c r="O5455" s="3">
        <v>6.4625850340140003</v>
      </c>
      <c r="P5455" s="3">
        <v>8.1632653061219997</v>
      </c>
      <c r="Q5455" s="3">
        <v>17.346938775510001</v>
      </c>
      <c r="R5455" s="3">
        <v>1.0204081632649999</v>
      </c>
      <c r="S5455" s="3">
        <v>21.428571428571001</v>
      </c>
      <c r="T5455" s="8">
        <v>2.3809523809519999</v>
      </c>
    </row>
    <row r="5456" spans="3:20" ht="36" x14ac:dyDescent="0.2">
      <c r="C5456" s="87"/>
      <c r="D5456" s="84"/>
      <c r="E5456" s="1" t="s">
        <v>80</v>
      </c>
      <c r="F5456" s="2"/>
      <c r="G5456" s="60">
        <v>194</v>
      </c>
      <c r="H5456" s="72" t="str">
        <f t="shared" si="91"/>
        <v xml:space="preserve"> </v>
      </c>
      <c r="I5456" s="11">
        <v>28.865979381443001</v>
      </c>
      <c r="J5456" s="3">
        <v>46.391752577319998</v>
      </c>
      <c r="K5456" s="3">
        <v>17.010309278350999</v>
      </c>
      <c r="L5456" s="3">
        <v>9.7938144329900005</v>
      </c>
      <c r="M5456" s="3">
        <v>11.340206185567</v>
      </c>
      <c r="N5456" s="3">
        <v>9.278350515464</v>
      </c>
      <c r="O5456" s="3">
        <v>5.6701030927840002</v>
      </c>
      <c r="P5456" s="3">
        <v>6.7010309278350002</v>
      </c>
      <c r="Q5456" s="3">
        <v>18.556701030928</v>
      </c>
      <c r="R5456" s="7">
        <v>0</v>
      </c>
      <c r="S5456" s="3">
        <v>25.257731958762999</v>
      </c>
      <c r="T5456" s="8">
        <v>2.0618556701030002</v>
      </c>
    </row>
    <row r="5457" spans="3:20" ht="36" x14ac:dyDescent="0.2">
      <c r="C5457" s="87"/>
      <c r="D5457" s="84"/>
      <c r="E5457" s="1" t="s">
        <v>81</v>
      </c>
      <c r="F5457" s="2"/>
      <c r="G5457" s="60">
        <v>50</v>
      </c>
      <c r="H5457" s="72" t="str">
        <f t="shared" si="91"/>
        <v xml:space="preserve"> </v>
      </c>
      <c r="I5457" s="11">
        <v>30</v>
      </c>
      <c r="J5457" s="3">
        <v>48</v>
      </c>
      <c r="K5457" s="3">
        <v>24</v>
      </c>
      <c r="L5457" s="3">
        <v>8</v>
      </c>
      <c r="M5457" s="3">
        <v>12</v>
      </c>
      <c r="N5457" s="3">
        <v>6</v>
      </c>
      <c r="O5457" s="3">
        <v>8</v>
      </c>
      <c r="P5457" s="3">
        <v>6</v>
      </c>
      <c r="Q5457" s="3">
        <v>14</v>
      </c>
      <c r="R5457" s="3">
        <v>2</v>
      </c>
      <c r="S5457" s="3">
        <v>18</v>
      </c>
      <c r="T5457" s="8">
        <v>2</v>
      </c>
    </row>
    <row r="5458" spans="3:20" ht="24" x14ac:dyDescent="0.2">
      <c r="C5458" s="87"/>
      <c r="D5458" s="84"/>
      <c r="E5458" s="1" t="s">
        <v>82</v>
      </c>
      <c r="F5458" s="2"/>
      <c r="G5458" s="60">
        <v>48</v>
      </c>
      <c r="H5458" s="72" t="str">
        <f t="shared" si="91"/>
        <v>*</v>
      </c>
      <c r="I5458" s="11">
        <v>29.166666666666998</v>
      </c>
      <c r="J5458" s="3">
        <v>52.083333333333002</v>
      </c>
      <c r="K5458" s="3">
        <v>8.333333333333</v>
      </c>
      <c r="L5458" s="3">
        <v>14.583333333333</v>
      </c>
      <c r="M5458" s="3">
        <v>8.333333333333</v>
      </c>
      <c r="N5458" s="3">
        <v>4.166666666667</v>
      </c>
      <c r="O5458" s="3">
        <v>6.25</v>
      </c>
      <c r="P5458" s="3">
        <v>2.083333333333</v>
      </c>
      <c r="Q5458" s="3">
        <v>10.416666666667</v>
      </c>
      <c r="R5458" s="3">
        <v>2.083333333333</v>
      </c>
      <c r="S5458" s="3">
        <v>27.083333333333002</v>
      </c>
      <c r="T5458" s="8">
        <v>2.083333333333</v>
      </c>
    </row>
    <row r="5459" spans="3:20" x14ac:dyDescent="0.2">
      <c r="C5459" s="87"/>
      <c r="D5459" s="84"/>
      <c r="E5459" s="1" t="s">
        <v>83</v>
      </c>
      <c r="F5459" s="2"/>
      <c r="G5459" s="60">
        <v>46</v>
      </c>
      <c r="H5459" s="72" t="str">
        <f t="shared" si="91"/>
        <v>*</v>
      </c>
      <c r="I5459" s="11">
        <v>19.565217391304</v>
      </c>
      <c r="J5459" s="3">
        <v>30.434782608696</v>
      </c>
      <c r="K5459" s="3">
        <v>8.6956521739130004</v>
      </c>
      <c r="L5459" s="3">
        <v>6.5217391304349999</v>
      </c>
      <c r="M5459" s="3">
        <v>6.5217391304349999</v>
      </c>
      <c r="N5459" s="3">
        <v>2.1739130434780001</v>
      </c>
      <c r="O5459" s="3">
        <v>6.5217391304349999</v>
      </c>
      <c r="P5459" s="3">
        <v>6.5217391304349999</v>
      </c>
      <c r="Q5459" s="3">
        <v>8.6956521739130004</v>
      </c>
      <c r="R5459" s="3">
        <v>4.3478260869570002</v>
      </c>
      <c r="S5459" s="3">
        <v>39.130434782609001</v>
      </c>
      <c r="T5459" s="8">
        <v>10.869565217390999</v>
      </c>
    </row>
    <row r="5460" spans="3:20" x14ac:dyDescent="0.2">
      <c r="C5460" s="87"/>
      <c r="D5460" s="84"/>
      <c r="E5460" s="1" t="s">
        <v>32</v>
      </c>
      <c r="F5460" s="2"/>
      <c r="G5460" s="60">
        <v>65</v>
      </c>
      <c r="H5460" s="72" t="str">
        <f t="shared" si="91"/>
        <v xml:space="preserve"> </v>
      </c>
      <c r="I5460" s="11">
        <v>15.384615384615</v>
      </c>
      <c r="J5460" s="3">
        <v>23.076923076922998</v>
      </c>
      <c r="K5460" s="3">
        <v>12.307692307691999</v>
      </c>
      <c r="L5460" s="3">
        <v>3.0769230769229998</v>
      </c>
      <c r="M5460" s="3">
        <v>6.1538461538459996</v>
      </c>
      <c r="N5460" s="3">
        <v>10.769230769230999</v>
      </c>
      <c r="O5460" s="3">
        <v>12.307692307691999</v>
      </c>
      <c r="P5460" s="3">
        <v>3.0769230769229998</v>
      </c>
      <c r="Q5460" s="3">
        <v>10.769230769230999</v>
      </c>
      <c r="R5460" s="3">
        <v>3.0769230769229998</v>
      </c>
      <c r="S5460" s="3">
        <v>18.461538461538002</v>
      </c>
      <c r="T5460" s="8">
        <v>32.307692307692001</v>
      </c>
    </row>
    <row r="5461" spans="3:20" x14ac:dyDescent="0.2">
      <c r="C5461" s="88" t="s">
        <v>84</v>
      </c>
      <c r="D5461" s="83" t="s">
        <v>17</v>
      </c>
      <c r="E5461" s="6" t="s">
        <v>85</v>
      </c>
      <c r="F5461" s="5"/>
      <c r="G5461" s="59">
        <v>315</v>
      </c>
      <c r="H5461" s="71" t="str">
        <f t="shared" si="91"/>
        <v xml:space="preserve"> </v>
      </c>
      <c r="I5461" s="12">
        <v>26.349206349206</v>
      </c>
      <c r="J5461" s="4">
        <v>49.206349206349003</v>
      </c>
      <c r="K5461" s="4">
        <v>17.777777777777999</v>
      </c>
      <c r="L5461" s="4">
        <v>13.650793650794</v>
      </c>
      <c r="M5461" s="4">
        <v>11.746031746031999</v>
      </c>
      <c r="N5461" s="4">
        <v>9.8412698412699999</v>
      </c>
      <c r="O5461" s="4">
        <v>6.0317460317459997</v>
      </c>
      <c r="P5461" s="4">
        <v>7.9365079365079998</v>
      </c>
      <c r="Q5461" s="4">
        <v>19.68253968254</v>
      </c>
      <c r="R5461" s="4">
        <v>0.63492063492100004</v>
      </c>
      <c r="S5461" s="4">
        <v>23.174603174603</v>
      </c>
      <c r="T5461" s="13">
        <v>4.1269841269840004</v>
      </c>
    </row>
    <row r="5462" spans="3:20" x14ac:dyDescent="0.2">
      <c r="C5462" s="87"/>
      <c r="D5462" s="84"/>
      <c r="E5462" s="1" t="s">
        <v>86</v>
      </c>
      <c r="F5462" s="2"/>
      <c r="G5462" s="60">
        <v>493</v>
      </c>
      <c r="H5462" s="72" t="str">
        <f t="shared" si="91"/>
        <v xml:space="preserve"> </v>
      </c>
      <c r="I5462" s="11">
        <v>26.572008113590002</v>
      </c>
      <c r="J5462" s="3">
        <v>49.290060851927002</v>
      </c>
      <c r="K5462" s="3">
        <v>16.632860040568001</v>
      </c>
      <c r="L5462" s="3">
        <v>9.9391480730220003</v>
      </c>
      <c r="M5462" s="3">
        <v>13.995943204868</v>
      </c>
      <c r="N5462" s="3">
        <v>10.141987829614999</v>
      </c>
      <c r="O5462" s="3">
        <v>6.4908722109530004</v>
      </c>
      <c r="P5462" s="3">
        <v>5.6795131845839997</v>
      </c>
      <c r="Q5462" s="3">
        <v>17.241379310345</v>
      </c>
      <c r="R5462" s="3">
        <v>2.028397565923</v>
      </c>
      <c r="S5462" s="3">
        <v>20.486815415822001</v>
      </c>
      <c r="T5462" s="8">
        <v>4.4624746450300004</v>
      </c>
    </row>
    <row r="5463" spans="3:20" x14ac:dyDescent="0.2">
      <c r="C5463" s="87"/>
      <c r="D5463" s="84"/>
      <c r="E5463" s="1" t="s">
        <v>87</v>
      </c>
      <c r="F5463" s="2"/>
      <c r="G5463" s="60">
        <v>981</v>
      </c>
      <c r="H5463" s="72" t="str">
        <f t="shared" si="91"/>
        <v xml:space="preserve"> </v>
      </c>
      <c r="I5463" s="11">
        <v>21.610601427115</v>
      </c>
      <c r="J5463" s="3">
        <v>42.915392456676997</v>
      </c>
      <c r="K5463" s="3">
        <v>15.086646279307001</v>
      </c>
      <c r="L5463" s="3">
        <v>5.6065239551479999</v>
      </c>
      <c r="M5463" s="3">
        <v>11.518858307848999</v>
      </c>
      <c r="N5463" s="3">
        <v>8.9704383282359998</v>
      </c>
      <c r="O5463" s="3">
        <v>5.7084607543320001</v>
      </c>
      <c r="P5463" s="3">
        <v>4.4852191641179999</v>
      </c>
      <c r="Q5463" s="3">
        <v>13.557594291539001</v>
      </c>
      <c r="R5463" s="3">
        <v>1.12130479103</v>
      </c>
      <c r="S5463" s="3">
        <v>24.362895005096998</v>
      </c>
      <c r="T5463" s="8">
        <v>6.5239551478079996</v>
      </c>
    </row>
    <row r="5464" spans="3:20" x14ac:dyDescent="0.2">
      <c r="C5464" s="87"/>
      <c r="D5464" s="84"/>
      <c r="E5464" s="1" t="s">
        <v>88</v>
      </c>
      <c r="F5464" s="2"/>
      <c r="G5464" s="60">
        <v>525</v>
      </c>
      <c r="H5464" s="72" t="str">
        <f t="shared" si="91"/>
        <v xml:space="preserve"> </v>
      </c>
      <c r="I5464" s="11">
        <v>19.619047619048001</v>
      </c>
      <c r="J5464" s="3">
        <v>27.809523809523998</v>
      </c>
      <c r="K5464" s="3">
        <v>11.809523809524</v>
      </c>
      <c r="L5464" s="3">
        <v>3.8095238095239998</v>
      </c>
      <c r="M5464" s="3">
        <v>7.0476190476190004</v>
      </c>
      <c r="N5464" s="3">
        <v>5.7142857142860004</v>
      </c>
      <c r="O5464" s="3">
        <v>4.5714285714290002</v>
      </c>
      <c r="P5464" s="3">
        <v>2.285714285714</v>
      </c>
      <c r="Q5464" s="3">
        <v>7.0476190476190004</v>
      </c>
      <c r="R5464" s="3">
        <v>1.9047619047619999</v>
      </c>
      <c r="S5464" s="3">
        <v>37.714285714286</v>
      </c>
      <c r="T5464" s="8">
        <v>10.285714285714</v>
      </c>
    </row>
    <row r="5465" spans="3:20" x14ac:dyDescent="0.2">
      <c r="C5465" s="87"/>
      <c r="D5465" s="84"/>
      <c r="E5465" s="1" t="s">
        <v>89</v>
      </c>
      <c r="F5465" s="2"/>
      <c r="G5465" s="60">
        <v>113</v>
      </c>
      <c r="H5465" s="72" t="str">
        <f t="shared" si="91"/>
        <v xml:space="preserve"> </v>
      </c>
      <c r="I5465" s="11">
        <v>12.389380530973</v>
      </c>
      <c r="J5465" s="3">
        <v>16.814159292035001</v>
      </c>
      <c r="K5465" s="3">
        <v>4.424778761062</v>
      </c>
      <c r="L5465" s="3">
        <v>2.654867256637</v>
      </c>
      <c r="M5465" s="3">
        <v>3.53982300885</v>
      </c>
      <c r="N5465" s="3">
        <v>4.424778761062</v>
      </c>
      <c r="O5465" s="3">
        <v>8.8495575221239999</v>
      </c>
      <c r="P5465" s="3">
        <v>0.88495575221199996</v>
      </c>
      <c r="Q5465" s="3">
        <v>4.424778761062</v>
      </c>
      <c r="R5465" s="3">
        <v>3.53982300885</v>
      </c>
      <c r="S5465" s="3">
        <v>46.902654867256999</v>
      </c>
      <c r="T5465" s="8">
        <v>15.044247787611001</v>
      </c>
    </row>
    <row r="5466" spans="3:20" x14ac:dyDescent="0.2">
      <c r="C5466" s="87"/>
      <c r="D5466" s="84"/>
      <c r="E5466" s="1" t="s">
        <v>32</v>
      </c>
      <c r="F5466" s="2"/>
      <c r="G5466" s="60">
        <v>8</v>
      </c>
      <c r="H5466" s="72" t="str">
        <f t="shared" si="91"/>
        <v>*</v>
      </c>
      <c r="I5466" s="11">
        <v>25</v>
      </c>
      <c r="J5466" s="3">
        <v>12.5</v>
      </c>
      <c r="K5466" s="7">
        <v>0</v>
      </c>
      <c r="L5466" s="7">
        <v>0</v>
      </c>
      <c r="M5466" s="3">
        <v>12.5</v>
      </c>
      <c r="N5466" s="3">
        <v>12.5</v>
      </c>
      <c r="O5466" s="3">
        <v>25</v>
      </c>
      <c r="P5466" s="3">
        <v>12.5</v>
      </c>
      <c r="Q5466" s="3">
        <v>12.5</v>
      </c>
      <c r="R5466" s="3">
        <v>12.5</v>
      </c>
      <c r="S5466" s="3">
        <v>25</v>
      </c>
      <c r="T5466" s="8">
        <v>12.5</v>
      </c>
    </row>
    <row r="5467" spans="3:20" ht="24" x14ac:dyDescent="0.2">
      <c r="C5467" s="88" t="s">
        <v>90</v>
      </c>
      <c r="D5467" s="83" t="s">
        <v>17</v>
      </c>
      <c r="E5467" s="6" t="s">
        <v>91</v>
      </c>
      <c r="F5467" s="5"/>
      <c r="G5467" s="59">
        <v>608</v>
      </c>
      <c r="H5467" s="71" t="str">
        <f t="shared" si="91"/>
        <v xml:space="preserve"> </v>
      </c>
      <c r="I5467" s="12">
        <v>24.177631578947</v>
      </c>
      <c r="J5467" s="4">
        <v>38.815789473683999</v>
      </c>
      <c r="K5467" s="4">
        <v>11.677631578947</v>
      </c>
      <c r="L5467" s="4">
        <v>6.25</v>
      </c>
      <c r="M5467" s="4">
        <v>8.5526315789470004</v>
      </c>
      <c r="N5467" s="4">
        <v>6.4144736842109999</v>
      </c>
      <c r="O5467" s="4">
        <v>6.25</v>
      </c>
      <c r="P5467" s="4">
        <v>4.4407894736840001</v>
      </c>
      <c r="Q5467" s="4">
        <v>11.677631578947</v>
      </c>
      <c r="R5467" s="4">
        <v>1.973684210526</v>
      </c>
      <c r="S5467" s="4">
        <v>28.453947368421002</v>
      </c>
      <c r="T5467" s="13">
        <v>7.2368421052630003</v>
      </c>
    </row>
    <row r="5468" spans="3:20" ht="24" x14ac:dyDescent="0.2">
      <c r="C5468" s="87"/>
      <c r="D5468" s="84"/>
      <c r="E5468" s="1" t="s">
        <v>92</v>
      </c>
      <c r="F5468" s="2"/>
      <c r="G5468" s="60">
        <v>1036</v>
      </c>
      <c r="H5468" s="72" t="str">
        <f t="shared" si="91"/>
        <v xml:space="preserve"> </v>
      </c>
      <c r="I5468" s="11">
        <v>21.814671814672</v>
      </c>
      <c r="J5468" s="3">
        <v>41.795366795367002</v>
      </c>
      <c r="K5468" s="3">
        <v>14.285714285714</v>
      </c>
      <c r="L5468" s="3">
        <v>7.4324324324319999</v>
      </c>
      <c r="M5468" s="3">
        <v>10.038610038610001</v>
      </c>
      <c r="N5468" s="3">
        <v>8.7837837837839992</v>
      </c>
      <c r="O5468" s="3">
        <v>5.4054054054050003</v>
      </c>
      <c r="P5468" s="3">
        <v>4.7297297297299998</v>
      </c>
      <c r="Q5468" s="3">
        <v>12.644787644788</v>
      </c>
      <c r="R5468" s="3">
        <v>1.0617760617759999</v>
      </c>
      <c r="S5468" s="3">
        <v>28.281853281853</v>
      </c>
      <c r="T5468" s="8">
        <v>7.1428571428570002</v>
      </c>
    </row>
    <row r="5469" spans="3:20" ht="24" x14ac:dyDescent="0.2">
      <c r="C5469" s="87"/>
      <c r="D5469" s="84"/>
      <c r="E5469" s="1" t="s">
        <v>93</v>
      </c>
      <c r="F5469" s="2"/>
      <c r="G5469" s="60">
        <v>567</v>
      </c>
      <c r="H5469" s="72" t="str">
        <f t="shared" si="91"/>
        <v xml:space="preserve"> </v>
      </c>
      <c r="I5469" s="11">
        <v>22.751322751322999</v>
      </c>
      <c r="J5469" s="3">
        <v>42.328042328042002</v>
      </c>
      <c r="K5469" s="3">
        <v>16.225749559082999</v>
      </c>
      <c r="L5469" s="3">
        <v>8.1128747795410003</v>
      </c>
      <c r="M5469" s="3">
        <v>11.640211640212</v>
      </c>
      <c r="N5469" s="3">
        <v>10.052910052910001</v>
      </c>
      <c r="O5469" s="3">
        <v>6.1728395061730001</v>
      </c>
      <c r="P5469" s="3">
        <v>4.2328042328039999</v>
      </c>
      <c r="Q5469" s="3">
        <v>15.343915343915</v>
      </c>
      <c r="R5469" s="3">
        <v>1.587301587302</v>
      </c>
      <c r="S5469" s="3">
        <v>24.162257495591</v>
      </c>
      <c r="T5469" s="8">
        <v>5.9964726631390004</v>
      </c>
    </row>
    <row r="5470" spans="3:20" x14ac:dyDescent="0.2">
      <c r="C5470" s="87"/>
      <c r="D5470" s="84"/>
      <c r="E5470" s="1" t="s">
        <v>94</v>
      </c>
      <c r="F5470" s="2"/>
      <c r="G5470" s="60">
        <v>224</v>
      </c>
      <c r="H5470" s="72" t="str">
        <f t="shared" si="91"/>
        <v xml:space="preserve"> </v>
      </c>
      <c r="I5470" s="11">
        <v>19.196428571428999</v>
      </c>
      <c r="J5470" s="3">
        <v>33.928571428570997</v>
      </c>
      <c r="K5470" s="3">
        <v>18.75</v>
      </c>
      <c r="L5470" s="3">
        <v>4.0178571428570002</v>
      </c>
      <c r="M5470" s="3">
        <v>17.410714285714</v>
      </c>
      <c r="N5470" s="3">
        <v>8.0357142857140005</v>
      </c>
      <c r="O5470" s="3">
        <v>6.25</v>
      </c>
      <c r="P5470" s="3">
        <v>4.9107142857139996</v>
      </c>
      <c r="Q5470" s="3">
        <v>15.178571428571001</v>
      </c>
      <c r="R5470" s="3">
        <v>2.6785714285709998</v>
      </c>
      <c r="S5470" s="3">
        <v>28.125</v>
      </c>
      <c r="T5470" s="8">
        <v>8.4821428571429998</v>
      </c>
    </row>
    <row r="5471" spans="3:20" x14ac:dyDescent="0.2">
      <c r="C5471" s="88" t="s">
        <v>95</v>
      </c>
      <c r="D5471" s="83" t="s">
        <v>17</v>
      </c>
      <c r="E5471" s="6" t="s">
        <v>96</v>
      </c>
      <c r="F5471" s="5"/>
      <c r="G5471" s="59">
        <v>308</v>
      </c>
      <c r="H5471" s="71" t="str">
        <f t="shared" si="91"/>
        <v xml:space="preserve"> </v>
      </c>
      <c r="I5471" s="12">
        <v>20.454545454544999</v>
      </c>
      <c r="J5471" s="4">
        <v>38.636363636364003</v>
      </c>
      <c r="K5471" s="4">
        <v>12.662337662338</v>
      </c>
      <c r="L5471" s="4">
        <v>5.5194805194810002</v>
      </c>
      <c r="M5471" s="4">
        <v>12.337662337662</v>
      </c>
      <c r="N5471" s="4">
        <v>9.0909090909089993</v>
      </c>
      <c r="O5471" s="4">
        <v>5.1948051948050002</v>
      </c>
      <c r="P5471" s="4">
        <v>4.5454545454549997</v>
      </c>
      <c r="Q5471" s="4">
        <v>11.688311688312</v>
      </c>
      <c r="R5471" s="4">
        <v>1.948051948052</v>
      </c>
      <c r="S5471" s="4">
        <v>29.87012987013</v>
      </c>
      <c r="T5471" s="13">
        <v>6.1688311688309998</v>
      </c>
    </row>
    <row r="5472" spans="3:20" x14ac:dyDescent="0.2">
      <c r="C5472" s="89"/>
      <c r="D5472" s="84"/>
      <c r="E5472" s="1" t="s">
        <v>97</v>
      </c>
      <c r="F5472" s="2"/>
      <c r="G5472" s="60">
        <v>728</v>
      </c>
      <c r="H5472" s="72" t="str">
        <f t="shared" si="91"/>
        <v xml:space="preserve"> </v>
      </c>
      <c r="I5472" s="11">
        <v>21.428571428571001</v>
      </c>
      <c r="J5472" s="3">
        <v>42.307692307692001</v>
      </c>
      <c r="K5472" s="3">
        <v>16.620879120879</v>
      </c>
      <c r="L5472" s="3">
        <v>6.0439560439560003</v>
      </c>
      <c r="M5472" s="3">
        <v>9.065934065934</v>
      </c>
      <c r="N5472" s="3">
        <v>9.7527472527469996</v>
      </c>
      <c r="O5472" s="3">
        <v>5.2197802197799996</v>
      </c>
      <c r="P5472" s="3">
        <v>3.5714285714290002</v>
      </c>
      <c r="Q5472" s="3">
        <v>13.736263736264</v>
      </c>
      <c r="R5472" s="3">
        <v>1.3736263736259999</v>
      </c>
      <c r="S5472" s="3">
        <v>27.060439560439999</v>
      </c>
      <c r="T5472" s="8">
        <v>6.3186813186809996</v>
      </c>
    </row>
    <row r="5473" spans="2:21" ht="24" x14ac:dyDescent="0.2">
      <c r="C5473" s="89"/>
      <c r="D5473" s="84"/>
      <c r="E5473" s="1" t="s">
        <v>98</v>
      </c>
      <c r="F5473" s="2"/>
      <c r="G5473" s="60">
        <v>474</v>
      </c>
      <c r="H5473" s="72" t="str">
        <f t="shared" si="91"/>
        <v xml:space="preserve"> </v>
      </c>
      <c r="I5473" s="11">
        <v>25.316455696203001</v>
      </c>
      <c r="J5473" s="3">
        <v>40.928270042194001</v>
      </c>
      <c r="K5473" s="3">
        <v>14.556962025316</v>
      </c>
      <c r="L5473" s="3">
        <v>9.493670886076</v>
      </c>
      <c r="M5473" s="3">
        <v>12.025316455696</v>
      </c>
      <c r="N5473" s="3">
        <v>6.540084388186</v>
      </c>
      <c r="O5473" s="3">
        <v>5.0632911392409996</v>
      </c>
      <c r="P5473" s="3">
        <v>5.4852320675110002</v>
      </c>
      <c r="Q5473" s="3">
        <v>11.603375527426</v>
      </c>
      <c r="R5473" s="3">
        <v>2.3206751054849999</v>
      </c>
      <c r="S5473" s="3">
        <v>25.105485232067998</v>
      </c>
      <c r="T5473" s="8">
        <v>6.3291139240509997</v>
      </c>
    </row>
    <row r="5474" spans="2:21" x14ac:dyDescent="0.2">
      <c r="C5474" s="89"/>
      <c r="D5474" s="84"/>
      <c r="E5474" s="1" t="s">
        <v>99</v>
      </c>
      <c r="F5474" s="2"/>
      <c r="G5474" s="60">
        <v>402</v>
      </c>
      <c r="H5474" s="72" t="str">
        <f t="shared" si="91"/>
        <v xml:space="preserve"> </v>
      </c>
      <c r="I5474" s="11">
        <v>24.378109452735998</v>
      </c>
      <c r="J5474" s="3">
        <v>42.537313432836001</v>
      </c>
      <c r="K5474" s="3">
        <v>13.681592039801</v>
      </c>
      <c r="L5474" s="3">
        <v>6.4676616915420002</v>
      </c>
      <c r="M5474" s="3">
        <v>8.4577114427859996</v>
      </c>
      <c r="N5474" s="3">
        <v>6.7164179104480004</v>
      </c>
      <c r="O5474" s="3">
        <v>7.2139303482589998</v>
      </c>
      <c r="P5474" s="3">
        <v>6.2189054726370001</v>
      </c>
      <c r="Q5474" s="3">
        <v>12.935323383085001</v>
      </c>
      <c r="R5474" s="3">
        <v>1.243781094527</v>
      </c>
      <c r="S5474" s="3">
        <v>28.109452736318001</v>
      </c>
      <c r="T5474" s="8">
        <v>9.2039800995019991</v>
      </c>
    </row>
    <row r="5475" spans="2:21" x14ac:dyDescent="0.2">
      <c r="C5475" s="89"/>
      <c r="D5475" s="84"/>
      <c r="E5475" s="1" t="s">
        <v>100</v>
      </c>
      <c r="F5475" s="2"/>
      <c r="G5475" s="60">
        <v>231</v>
      </c>
      <c r="H5475" s="72" t="str">
        <f t="shared" si="91"/>
        <v xml:space="preserve"> </v>
      </c>
      <c r="I5475" s="11">
        <v>19.91341991342</v>
      </c>
      <c r="J5475" s="3">
        <v>32.467532467532003</v>
      </c>
      <c r="K5475" s="3">
        <v>12.121212121212</v>
      </c>
      <c r="L5475" s="3">
        <v>6.9264069264070001</v>
      </c>
      <c r="M5475" s="3">
        <v>12.987012987012999</v>
      </c>
      <c r="N5475" s="3">
        <v>10.38961038961</v>
      </c>
      <c r="O5475" s="3">
        <v>6.9264069264070001</v>
      </c>
      <c r="P5475" s="3">
        <v>2.5974025974030002</v>
      </c>
      <c r="Q5475" s="3">
        <v>18.614718614718999</v>
      </c>
      <c r="R5475" s="3">
        <v>1.298701298701</v>
      </c>
      <c r="S5475" s="3">
        <v>30.735930735930999</v>
      </c>
      <c r="T5475" s="8">
        <v>7.3593073593070004</v>
      </c>
    </row>
    <row r="5476" spans="2:21" x14ac:dyDescent="0.2">
      <c r="C5476" s="90"/>
      <c r="D5476" s="85"/>
      <c r="E5476" s="29" t="s">
        <v>101</v>
      </c>
      <c r="F5476" s="28"/>
      <c r="G5476" s="61">
        <v>292</v>
      </c>
      <c r="H5476" s="73" t="str">
        <f t="shared" si="91"/>
        <v xml:space="preserve"> </v>
      </c>
      <c r="I5476" s="35">
        <v>21.232876712328999</v>
      </c>
      <c r="J5476" s="16">
        <v>40.410958904109997</v>
      </c>
      <c r="K5476" s="16">
        <v>14.041095890411</v>
      </c>
      <c r="L5476" s="16">
        <v>7.5342465753420003</v>
      </c>
      <c r="M5476" s="16">
        <v>12.328767123287999</v>
      </c>
      <c r="N5476" s="16">
        <v>8.2191780821920002</v>
      </c>
      <c r="O5476" s="16">
        <v>6.8493150684930004</v>
      </c>
      <c r="P5476" s="16">
        <v>4.7945205479449999</v>
      </c>
      <c r="Q5476" s="16">
        <v>12.671232876712001</v>
      </c>
      <c r="R5476" s="16">
        <v>1.027397260274</v>
      </c>
      <c r="S5476" s="16">
        <v>25.342465753425</v>
      </c>
      <c r="T5476" s="36">
        <v>7.5342465753420003</v>
      </c>
    </row>
    <row r="5477" spans="2:21" x14ac:dyDescent="0.2">
      <c r="G5477" s="62"/>
      <c r="H5477" s="74" t="str">
        <f t="shared" si="91"/>
        <v>*</v>
      </c>
    </row>
    <row r="5478" spans="2:21" x14ac:dyDescent="0.2">
      <c r="B5478" s="25" t="str">
        <f xml:space="preserve"> HYPERLINK("#'目次'!B53", "[47]")</f>
        <v>[47]</v>
      </c>
      <c r="C5478" s="17" t="s">
        <v>439</v>
      </c>
      <c r="G5478" s="62"/>
      <c r="H5478" s="74" t="str">
        <f t="shared" si="91"/>
        <v>*</v>
      </c>
    </row>
    <row r="5479" spans="2:21" x14ac:dyDescent="0.2">
      <c r="C5479" s="47" t="s">
        <v>440</v>
      </c>
      <c r="G5479" s="62"/>
      <c r="H5479" s="74" t="str">
        <f t="shared" si="91"/>
        <v>*</v>
      </c>
    </row>
    <row r="5480" spans="2:21" x14ac:dyDescent="0.2">
      <c r="G5480" s="62"/>
      <c r="H5480" s="74" t="str">
        <f t="shared" si="91"/>
        <v>*</v>
      </c>
    </row>
    <row r="5481" spans="2:21" x14ac:dyDescent="0.2">
      <c r="C5481" s="17" t="s">
        <v>12</v>
      </c>
      <c r="G5481" s="62"/>
      <c r="H5481" s="74" t="str">
        <f t="shared" si="91"/>
        <v>*</v>
      </c>
    </row>
    <row r="5482" spans="2:21" ht="48" x14ac:dyDescent="0.2">
      <c r="C5482" s="91"/>
      <c r="D5482" s="92"/>
      <c r="E5482" s="92"/>
      <c r="F5482" s="92"/>
      <c r="G5482" s="56" t="s">
        <v>13</v>
      </c>
      <c r="H5482" s="68" t="str">
        <f t="shared" si="91"/>
        <v xml:space="preserve"> </v>
      </c>
      <c r="I5482" s="22" t="s">
        <v>441</v>
      </c>
      <c r="J5482" s="10" t="s">
        <v>442</v>
      </c>
      <c r="K5482" s="10" t="s">
        <v>443</v>
      </c>
      <c r="L5482" s="10" t="s">
        <v>444</v>
      </c>
      <c r="M5482" s="10" t="s">
        <v>445</v>
      </c>
      <c r="N5482" s="10" t="s">
        <v>446</v>
      </c>
      <c r="O5482" s="10" t="s">
        <v>447</v>
      </c>
      <c r="P5482" s="10" t="s">
        <v>448</v>
      </c>
      <c r="Q5482" s="10" t="s">
        <v>449</v>
      </c>
      <c r="R5482" s="10" t="s">
        <v>450</v>
      </c>
      <c r="S5482" s="10" t="s">
        <v>46</v>
      </c>
      <c r="T5482" s="10" t="s">
        <v>451</v>
      </c>
      <c r="U5482" s="23" t="s">
        <v>32</v>
      </c>
    </row>
    <row r="5483" spans="2:21" x14ac:dyDescent="0.2">
      <c r="C5483" s="93"/>
      <c r="D5483" s="94"/>
      <c r="E5483" s="94"/>
      <c r="F5483" s="94"/>
      <c r="G5483" s="57"/>
      <c r="H5483" s="69" t="str">
        <f t="shared" si="91"/>
        <v>*</v>
      </c>
      <c r="I5483" s="26"/>
      <c r="J5483" s="9"/>
      <c r="K5483" s="9"/>
      <c r="L5483" s="9"/>
      <c r="M5483" s="9"/>
      <c r="N5483" s="9"/>
      <c r="O5483" s="9"/>
      <c r="P5483" s="9"/>
      <c r="Q5483" s="9"/>
      <c r="R5483" s="9"/>
      <c r="S5483" s="9"/>
      <c r="T5483" s="9"/>
      <c r="U5483" s="24"/>
    </row>
    <row r="5484" spans="2:21" x14ac:dyDescent="0.2">
      <c r="C5484" s="31"/>
      <c r="D5484" s="33"/>
      <c r="E5484" s="32" t="s">
        <v>13</v>
      </c>
      <c r="F5484" s="30"/>
      <c r="G5484" s="58">
        <v>666</v>
      </c>
      <c r="H5484" s="70" t="str">
        <f t="shared" si="91"/>
        <v xml:space="preserve"> </v>
      </c>
      <c r="I5484" s="15">
        <v>14.264264264264</v>
      </c>
      <c r="J5484" s="15">
        <v>7.6576576576580004</v>
      </c>
      <c r="K5484" s="15">
        <v>15.615615615616001</v>
      </c>
      <c r="L5484" s="15">
        <v>17.717717717717999</v>
      </c>
      <c r="M5484" s="15">
        <v>5.7057057057060003</v>
      </c>
      <c r="N5484" s="15">
        <v>19.069069069068998</v>
      </c>
      <c r="O5484" s="15">
        <v>4.5045045045050003</v>
      </c>
      <c r="P5484" s="15">
        <v>32.732732732732998</v>
      </c>
      <c r="Q5484" s="15">
        <v>3.9039039039040002</v>
      </c>
      <c r="R5484" s="15">
        <v>26.126126126126</v>
      </c>
      <c r="S5484" s="15">
        <v>4.9549549549550003</v>
      </c>
      <c r="T5484" s="15">
        <v>17.417417417416999</v>
      </c>
      <c r="U5484" s="34">
        <v>4.8048048048050003</v>
      </c>
    </row>
    <row r="5485" spans="2:21" x14ac:dyDescent="0.2">
      <c r="C5485" s="86" t="s">
        <v>16</v>
      </c>
      <c r="D5485" s="83" t="s">
        <v>17</v>
      </c>
      <c r="E5485" s="6" t="s">
        <v>14</v>
      </c>
      <c r="F5485" s="5"/>
      <c r="G5485" s="59">
        <v>320</v>
      </c>
      <c r="H5485" s="71" t="str">
        <f t="shared" si="91"/>
        <v xml:space="preserve"> </v>
      </c>
      <c r="I5485" s="12">
        <v>16.25</v>
      </c>
      <c r="J5485" s="4">
        <v>7.5</v>
      </c>
      <c r="K5485" s="4">
        <v>15.3125</v>
      </c>
      <c r="L5485" s="4">
        <v>21.25</v>
      </c>
      <c r="M5485" s="4">
        <v>5.625</v>
      </c>
      <c r="N5485" s="4">
        <v>13.125</v>
      </c>
      <c r="O5485" s="4">
        <v>1.875</v>
      </c>
      <c r="P5485" s="4">
        <v>27.5</v>
      </c>
      <c r="Q5485" s="4">
        <v>3.4375</v>
      </c>
      <c r="R5485" s="4">
        <v>30.3125</v>
      </c>
      <c r="S5485" s="4">
        <v>5.3125</v>
      </c>
      <c r="T5485" s="4">
        <v>20</v>
      </c>
      <c r="U5485" s="13">
        <v>3.75</v>
      </c>
    </row>
    <row r="5486" spans="2:21" x14ac:dyDescent="0.2">
      <c r="C5486" s="87"/>
      <c r="D5486" s="84"/>
      <c r="E5486" s="1" t="s">
        <v>15</v>
      </c>
      <c r="F5486" s="2"/>
      <c r="G5486" s="60">
        <v>346</v>
      </c>
      <c r="H5486" s="72" t="str">
        <f t="shared" si="91"/>
        <v xml:space="preserve"> </v>
      </c>
      <c r="I5486" s="11">
        <v>12.42774566474</v>
      </c>
      <c r="J5486" s="3">
        <v>7.8034682080920001</v>
      </c>
      <c r="K5486" s="3">
        <v>15.895953757225</v>
      </c>
      <c r="L5486" s="3">
        <v>14.450867052023</v>
      </c>
      <c r="M5486" s="3">
        <v>5.7803468208090001</v>
      </c>
      <c r="N5486" s="3">
        <v>24.566473988439</v>
      </c>
      <c r="O5486" s="3">
        <v>6.9364161849709998</v>
      </c>
      <c r="P5486" s="3">
        <v>37.572254335259998</v>
      </c>
      <c r="Q5486" s="3">
        <v>4.3352601156070003</v>
      </c>
      <c r="R5486" s="3">
        <v>22.254335260116001</v>
      </c>
      <c r="S5486" s="3">
        <v>4.6242774566470004</v>
      </c>
      <c r="T5486" s="3">
        <v>15.028901734104</v>
      </c>
      <c r="U5486" s="8">
        <v>5.7803468208090001</v>
      </c>
    </row>
    <row r="5487" spans="2:21" x14ac:dyDescent="0.2">
      <c r="C5487" s="88" t="s">
        <v>18</v>
      </c>
      <c r="D5487" s="88" t="s">
        <v>19</v>
      </c>
      <c r="E5487" s="6" t="s">
        <v>20</v>
      </c>
      <c r="F5487" s="5"/>
      <c r="G5487" s="59">
        <v>109</v>
      </c>
      <c r="H5487" s="71" t="str">
        <f t="shared" si="91"/>
        <v xml:space="preserve"> </v>
      </c>
      <c r="I5487" s="12">
        <v>17.43119266055</v>
      </c>
      <c r="J5487" s="4">
        <v>13.761467889907999</v>
      </c>
      <c r="K5487" s="4">
        <v>19.266055045872001</v>
      </c>
      <c r="L5487" s="4">
        <v>23.853211009174</v>
      </c>
      <c r="M5487" s="4">
        <v>4.5871559633030001</v>
      </c>
      <c r="N5487" s="4">
        <v>26.605504587155998</v>
      </c>
      <c r="O5487" s="4">
        <v>1.834862385321</v>
      </c>
      <c r="P5487" s="4">
        <v>20.183486238532002</v>
      </c>
      <c r="Q5487" s="4">
        <v>5.5045871559629997</v>
      </c>
      <c r="R5487" s="4">
        <v>31.192660550458999</v>
      </c>
      <c r="S5487" s="4">
        <v>9.1743119266060003</v>
      </c>
      <c r="T5487" s="4">
        <v>11.926605504587</v>
      </c>
      <c r="U5487" s="13">
        <v>4.5871559633030001</v>
      </c>
    </row>
    <row r="5488" spans="2:21" x14ac:dyDescent="0.2">
      <c r="C5488" s="87"/>
      <c r="D5488" s="89"/>
      <c r="E5488" s="1" t="s">
        <v>21</v>
      </c>
      <c r="F5488" s="2"/>
      <c r="G5488" s="60">
        <v>136</v>
      </c>
      <c r="H5488" s="72" t="str">
        <f t="shared" si="91"/>
        <v xml:space="preserve"> </v>
      </c>
      <c r="I5488" s="11">
        <v>18.382352941175998</v>
      </c>
      <c r="J5488" s="3">
        <v>9.5588235294120008</v>
      </c>
      <c r="K5488" s="3">
        <v>13.970588235294001</v>
      </c>
      <c r="L5488" s="3">
        <v>17.647058823529001</v>
      </c>
      <c r="M5488" s="3">
        <v>6.6176470588239997</v>
      </c>
      <c r="N5488" s="3">
        <v>25.735294117647001</v>
      </c>
      <c r="O5488" s="3">
        <v>5.147058823529</v>
      </c>
      <c r="P5488" s="3">
        <v>16.911764705882</v>
      </c>
      <c r="Q5488" s="3">
        <v>1.4705882352940001</v>
      </c>
      <c r="R5488" s="3">
        <v>27.941176470588001</v>
      </c>
      <c r="S5488" s="3">
        <v>4.4117647058819998</v>
      </c>
      <c r="T5488" s="3">
        <v>20.588235294118</v>
      </c>
      <c r="U5488" s="8">
        <v>3.6764705882349999</v>
      </c>
    </row>
    <row r="5489" spans="3:21" x14ac:dyDescent="0.2">
      <c r="C5489" s="87"/>
      <c r="D5489" s="89"/>
      <c r="E5489" s="1" t="s">
        <v>22</v>
      </c>
      <c r="F5489" s="2"/>
      <c r="G5489" s="60">
        <v>157</v>
      </c>
      <c r="H5489" s="72" t="str">
        <f t="shared" si="91"/>
        <v xml:space="preserve"> </v>
      </c>
      <c r="I5489" s="11">
        <v>14.012738853503</v>
      </c>
      <c r="J5489" s="3">
        <v>8.9171974522290007</v>
      </c>
      <c r="K5489" s="3">
        <v>17.834394904459</v>
      </c>
      <c r="L5489" s="3">
        <v>17.834394904459</v>
      </c>
      <c r="M5489" s="3">
        <v>6.369426751592</v>
      </c>
      <c r="N5489" s="3">
        <v>19.108280254777</v>
      </c>
      <c r="O5489" s="3">
        <v>3.8216560509550002</v>
      </c>
      <c r="P5489" s="3">
        <v>27.388535031846999</v>
      </c>
      <c r="Q5489" s="3">
        <v>5.0955414012739997</v>
      </c>
      <c r="R5489" s="3">
        <v>29.299363057324999</v>
      </c>
      <c r="S5489" s="3">
        <v>3.184713375796</v>
      </c>
      <c r="T5489" s="3">
        <v>21.019108280255001</v>
      </c>
      <c r="U5489" s="8">
        <v>4.4585987261150004</v>
      </c>
    </row>
    <row r="5490" spans="3:21" x14ac:dyDescent="0.2">
      <c r="C5490" s="87"/>
      <c r="D5490" s="89"/>
      <c r="E5490" s="1" t="s">
        <v>23</v>
      </c>
      <c r="F5490" s="2"/>
      <c r="G5490" s="60">
        <v>89</v>
      </c>
      <c r="H5490" s="72" t="str">
        <f t="shared" si="91"/>
        <v xml:space="preserve"> </v>
      </c>
      <c r="I5490" s="11">
        <v>12.359550561798001</v>
      </c>
      <c r="J5490" s="3">
        <v>4.4943820224720001</v>
      </c>
      <c r="K5490" s="3">
        <v>11.23595505618</v>
      </c>
      <c r="L5490" s="3">
        <v>15.730337078651999</v>
      </c>
      <c r="M5490" s="3">
        <v>7.8651685393259996</v>
      </c>
      <c r="N5490" s="3">
        <v>21.348314606742001</v>
      </c>
      <c r="O5490" s="3">
        <v>3.3707865168539999</v>
      </c>
      <c r="P5490" s="3">
        <v>42.696629213483</v>
      </c>
      <c r="Q5490" s="3">
        <v>5.61797752809</v>
      </c>
      <c r="R5490" s="3">
        <v>23.595505617977999</v>
      </c>
      <c r="S5490" s="3">
        <v>4.4943820224720001</v>
      </c>
      <c r="T5490" s="3">
        <v>17.977528089888001</v>
      </c>
      <c r="U5490" s="8">
        <v>5.61797752809</v>
      </c>
    </row>
    <row r="5491" spans="3:21" x14ac:dyDescent="0.2">
      <c r="C5491" s="87"/>
      <c r="D5491" s="89"/>
      <c r="E5491" s="1" t="s">
        <v>24</v>
      </c>
      <c r="F5491" s="2"/>
      <c r="G5491" s="60">
        <v>175</v>
      </c>
      <c r="H5491" s="72" t="str">
        <f t="shared" si="91"/>
        <v xml:space="preserve"> </v>
      </c>
      <c r="I5491" s="11">
        <v>10.285714285714</v>
      </c>
      <c r="J5491" s="3">
        <v>2.8571428571430002</v>
      </c>
      <c r="K5491" s="3">
        <v>14.857142857143</v>
      </c>
      <c r="L5491" s="3">
        <v>14.857142857143</v>
      </c>
      <c r="M5491" s="3">
        <v>4</v>
      </c>
      <c r="N5491" s="3">
        <v>8</v>
      </c>
      <c r="O5491" s="3">
        <v>6.8571428571429998</v>
      </c>
      <c r="P5491" s="3">
        <v>52.571428571429003</v>
      </c>
      <c r="Q5491" s="3">
        <v>2.8571428571430002</v>
      </c>
      <c r="R5491" s="3">
        <v>20</v>
      </c>
      <c r="S5491" s="3">
        <v>4.5714285714290002</v>
      </c>
      <c r="T5491" s="3">
        <v>14.857142857143</v>
      </c>
      <c r="U5491" s="8">
        <v>5.7142857142860004</v>
      </c>
    </row>
    <row r="5492" spans="3:21" x14ac:dyDescent="0.2">
      <c r="C5492" s="87"/>
      <c r="D5492" s="89"/>
      <c r="E5492" s="1" t="s">
        <v>25</v>
      </c>
      <c r="F5492" s="2"/>
      <c r="G5492" s="60">
        <v>557</v>
      </c>
      <c r="H5492" s="72" t="str">
        <f t="shared" si="91"/>
        <v xml:space="preserve"> </v>
      </c>
      <c r="I5492" s="11">
        <v>13.644524236983999</v>
      </c>
      <c r="J5492" s="3">
        <v>6.4631956912030004</v>
      </c>
      <c r="K5492" s="3">
        <v>14.901256732496</v>
      </c>
      <c r="L5492" s="3">
        <v>16.517055655296002</v>
      </c>
      <c r="M5492" s="3">
        <v>5.9245960502689998</v>
      </c>
      <c r="N5492" s="3">
        <v>17.594254937163001</v>
      </c>
      <c r="O5492" s="3">
        <v>5.0269299820470001</v>
      </c>
      <c r="P5492" s="3">
        <v>35.188509874327004</v>
      </c>
      <c r="Q5492" s="3">
        <v>3.5906642728899998</v>
      </c>
      <c r="R5492" s="3">
        <v>25.134649910233001</v>
      </c>
      <c r="S5492" s="3">
        <v>4.1292639138240004</v>
      </c>
      <c r="T5492" s="3">
        <v>18.491921005386001</v>
      </c>
      <c r="U5492" s="8">
        <v>4.8473967684019996</v>
      </c>
    </row>
    <row r="5493" spans="3:21" x14ac:dyDescent="0.2">
      <c r="C5493" s="87"/>
      <c r="D5493" s="89"/>
      <c r="E5493" s="1" t="s">
        <v>26</v>
      </c>
      <c r="F5493" s="2"/>
      <c r="G5493" s="60">
        <v>264</v>
      </c>
      <c r="H5493" s="72" t="str">
        <f t="shared" ref="H5493:H5556" si="92">IF(G5493&lt;49,"*"," ")</f>
        <v xml:space="preserve"> </v>
      </c>
      <c r="I5493" s="11">
        <v>10.984848484847999</v>
      </c>
      <c r="J5493" s="3">
        <v>3.4090909090910002</v>
      </c>
      <c r="K5493" s="3">
        <v>13.636363636364001</v>
      </c>
      <c r="L5493" s="3">
        <v>15.151515151515</v>
      </c>
      <c r="M5493" s="3">
        <v>5.3030303030299999</v>
      </c>
      <c r="N5493" s="3">
        <v>12.5</v>
      </c>
      <c r="O5493" s="3">
        <v>5.6818181818179996</v>
      </c>
      <c r="P5493" s="3">
        <v>49.242424242424001</v>
      </c>
      <c r="Q5493" s="3">
        <v>3.7878787878789999</v>
      </c>
      <c r="R5493" s="3">
        <v>21.212121212121001</v>
      </c>
      <c r="S5493" s="3">
        <v>4.5454545454549997</v>
      </c>
      <c r="T5493" s="3">
        <v>15.909090909091001</v>
      </c>
      <c r="U5493" s="8">
        <v>5.6818181818179996</v>
      </c>
    </row>
    <row r="5494" spans="3:21" x14ac:dyDescent="0.2">
      <c r="C5494" s="87"/>
      <c r="D5494" s="88" t="s">
        <v>14</v>
      </c>
      <c r="E5494" s="6" t="s">
        <v>20</v>
      </c>
      <c r="F5494" s="5"/>
      <c r="G5494" s="59">
        <v>58</v>
      </c>
      <c r="H5494" s="71" t="str">
        <f t="shared" si="92"/>
        <v xml:space="preserve"> </v>
      </c>
      <c r="I5494" s="12">
        <v>22.413793103448</v>
      </c>
      <c r="J5494" s="4">
        <v>15.517241379310001</v>
      </c>
      <c r="K5494" s="4">
        <v>18.965517241379001</v>
      </c>
      <c r="L5494" s="4">
        <v>27.586206896552</v>
      </c>
      <c r="M5494" s="4">
        <v>6.8965517241379999</v>
      </c>
      <c r="N5494" s="4">
        <v>15.517241379310001</v>
      </c>
      <c r="O5494" s="20">
        <v>0</v>
      </c>
      <c r="P5494" s="4">
        <v>25.862068965517</v>
      </c>
      <c r="Q5494" s="4">
        <v>3.4482758620689999</v>
      </c>
      <c r="R5494" s="4">
        <v>39.655172413792997</v>
      </c>
      <c r="S5494" s="4">
        <v>10.344827586207</v>
      </c>
      <c r="T5494" s="4">
        <v>10.344827586207</v>
      </c>
      <c r="U5494" s="13">
        <v>1.7241379310339999</v>
      </c>
    </row>
    <row r="5495" spans="3:21" x14ac:dyDescent="0.2">
      <c r="C5495" s="87"/>
      <c r="D5495" s="89"/>
      <c r="E5495" s="1" t="s">
        <v>21</v>
      </c>
      <c r="F5495" s="2"/>
      <c r="G5495" s="60">
        <v>73</v>
      </c>
      <c r="H5495" s="72" t="str">
        <f t="shared" si="92"/>
        <v xml:space="preserve"> </v>
      </c>
      <c r="I5495" s="11">
        <v>17.808219178081998</v>
      </c>
      <c r="J5495" s="3">
        <v>8.2191780821920002</v>
      </c>
      <c r="K5495" s="3">
        <v>13.698630136986001</v>
      </c>
      <c r="L5495" s="3">
        <v>19.178082191781002</v>
      </c>
      <c r="M5495" s="3">
        <v>5.4794520547949999</v>
      </c>
      <c r="N5495" s="3">
        <v>17.808219178081998</v>
      </c>
      <c r="O5495" s="3">
        <v>5.4794520547949999</v>
      </c>
      <c r="P5495" s="3">
        <v>15.068493150685001</v>
      </c>
      <c r="Q5495" s="3">
        <v>2.7397260273969999</v>
      </c>
      <c r="R5495" s="3">
        <v>31.506849315067999</v>
      </c>
      <c r="S5495" s="3">
        <v>5.4794520547949999</v>
      </c>
      <c r="T5495" s="3">
        <v>21.917808219177999</v>
      </c>
      <c r="U5495" s="8">
        <v>2.7397260273969999</v>
      </c>
    </row>
    <row r="5496" spans="3:21" x14ac:dyDescent="0.2">
      <c r="C5496" s="87"/>
      <c r="D5496" s="89"/>
      <c r="E5496" s="1" t="s">
        <v>22</v>
      </c>
      <c r="F5496" s="2"/>
      <c r="G5496" s="60">
        <v>83</v>
      </c>
      <c r="H5496" s="72" t="str">
        <f t="shared" si="92"/>
        <v xml:space="preserve"> </v>
      </c>
      <c r="I5496" s="11">
        <v>15.66265060241</v>
      </c>
      <c r="J5496" s="3">
        <v>9.638554216867</v>
      </c>
      <c r="K5496" s="3">
        <v>15.66265060241</v>
      </c>
      <c r="L5496" s="3">
        <v>19.277108433734998</v>
      </c>
      <c r="M5496" s="3">
        <v>6.0240963855420002</v>
      </c>
      <c r="N5496" s="3">
        <v>15.66265060241</v>
      </c>
      <c r="O5496" s="3">
        <v>2.409638554217</v>
      </c>
      <c r="P5496" s="3">
        <v>15.66265060241</v>
      </c>
      <c r="Q5496" s="3">
        <v>3.6144578313250002</v>
      </c>
      <c r="R5496" s="3">
        <v>33.734939759036003</v>
      </c>
      <c r="S5496" s="3">
        <v>3.6144578313250002</v>
      </c>
      <c r="T5496" s="3">
        <v>27.710843373494001</v>
      </c>
      <c r="U5496" s="8">
        <v>4.819277108434</v>
      </c>
    </row>
    <row r="5497" spans="3:21" x14ac:dyDescent="0.2">
      <c r="C5497" s="87"/>
      <c r="D5497" s="89"/>
      <c r="E5497" s="1" t="s">
        <v>23</v>
      </c>
      <c r="F5497" s="2"/>
      <c r="G5497" s="60">
        <v>40</v>
      </c>
      <c r="H5497" s="72" t="str">
        <f t="shared" si="92"/>
        <v>*</v>
      </c>
      <c r="I5497" s="11">
        <v>12.5</v>
      </c>
      <c r="J5497" s="7">
        <v>0</v>
      </c>
      <c r="K5497" s="3">
        <v>10</v>
      </c>
      <c r="L5497" s="3">
        <v>17.5</v>
      </c>
      <c r="M5497" s="3">
        <v>5</v>
      </c>
      <c r="N5497" s="3">
        <v>10</v>
      </c>
      <c r="O5497" s="7">
        <v>0</v>
      </c>
      <c r="P5497" s="3">
        <v>47.5</v>
      </c>
      <c r="Q5497" s="3">
        <v>5</v>
      </c>
      <c r="R5497" s="3">
        <v>25</v>
      </c>
      <c r="S5497" s="3">
        <v>2.5</v>
      </c>
      <c r="T5497" s="3">
        <v>22.5</v>
      </c>
      <c r="U5497" s="8">
        <v>5</v>
      </c>
    </row>
    <row r="5498" spans="3:21" x14ac:dyDescent="0.2">
      <c r="C5498" s="87"/>
      <c r="D5498" s="89"/>
      <c r="E5498" s="1" t="s">
        <v>24</v>
      </c>
      <c r="F5498" s="2"/>
      <c r="G5498" s="60">
        <v>66</v>
      </c>
      <c r="H5498" s="72" t="str">
        <f t="shared" si="92"/>
        <v xml:space="preserve"> </v>
      </c>
      <c r="I5498" s="11">
        <v>12.121212121212</v>
      </c>
      <c r="J5498" s="3">
        <v>1.5151515151520001</v>
      </c>
      <c r="K5498" s="3">
        <v>16.666666666666998</v>
      </c>
      <c r="L5498" s="3">
        <v>22.727272727273</v>
      </c>
      <c r="M5498" s="3">
        <v>4.5454545454549997</v>
      </c>
      <c r="N5498" s="3">
        <v>4.5454545454549997</v>
      </c>
      <c r="O5498" s="7">
        <v>0</v>
      </c>
      <c r="P5498" s="3">
        <v>45.454545454544999</v>
      </c>
      <c r="Q5498" s="3">
        <v>3.0303030303030001</v>
      </c>
      <c r="R5498" s="3">
        <v>19.696969696970001</v>
      </c>
      <c r="S5498" s="3">
        <v>4.5454545454549997</v>
      </c>
      <c r="T5498" s="3">
        <v>15.151515151515</v>
      </c>
      <c r="U5498" s="8">
        <v>4.5454545454549997</v>
      </c>
    </row>
    <row r="5499" spans="3:21" x14ac:dyDescent="0.2">
      <c r="C5499" s="87"/>
      <c r="D5499" s="89"/>
      <c r="E5499" s="1" t="s">
        <v>25</v>
      </c>
      <c r="F5499" s="2"/>
      <c r="G5499" s="60">
        <v>262</v>
      </c>
      <c r="H5499" s="72" t="str">
        <f t="shared" si="92"/>
        <v xml:space="preserve"> </v>
      </c>
      <c r="I5499" s="11">
        <v>14.885496183206</v>
      </c>
      <c r="J5499" s="3">
        <v>5.7251908396950002</v>
      </c>
      <c r="K5499" s="3">
        <v>14.503816793893</v>
      </c>
      <c r="L5499" s="3">
        <v>19.847328244275001</v>
      </c>
      <c r="M5499" s="3">
        <v>5.3435114503819996</v>
      </c>
      <c r="N5499" s="3">
        <v>12.595419847327999</v>
      </c>
      <c r="O5499" s="3">
        <v>2.2900763358780001</v>
      </c>
      <c r="P5499" s="3">
        <v>27.862595419847</v>
      </c>
      <c r="Q5499" s="3">
        <v>3.4351145038170001</v>
      </c>
      <c r="R5499" s="3">
        <v>28.24427480916</v>
      </c>
      <c r="S5499" s="3">
        <v>4.1984732824430004</v>
      </c>
      <c r="T5499" s="3">
        <v>22.137404580153</v>
      </c>
      <c r="U5499" s="8">
        <v>4.1984732824430004</v>
      </c>
    </row>
    <row r="5500" spans="3:21" x14ac:dyDescent="0.2">
      <c r="C5500" s="87"/>
      <c r="D5500" s="89"/>
      <c r="E5500" s="1" t="s">
        <v>26</v>
      </c>
      <c r="F5500" s="2"/>
      <c r="G5500" s="60">
        <v>106</v>
      </c>
      <c r="H5500" s="72" t="str">
        <f t="shared" si="92"/>
        <v xml:space="preserve"> </v>
      </c>
      <c r="I5500" s="11">
        <v>12.264150943396</v>
      </c>
      <c r="J5500" s="3">
        <v>0.94339622641499998</v>
      </c>
      <c r="K5500" s="3">
        <v>14.150943396225999</v>
      </c>
      <c r="L5500" s="3">
        <v>20.754716981131999</v>
      </c>
      <c r="M5500" s="3">
        <v>4.7169811320750004</v>
      </c>
      <c r="N5500" s="3">
        <v>6.6037735849060004</v>
      </c>
      <c r="O5500" s="7">
        <v>0</v>
      </c>
      <c r="P5500" s="3">
        <v>46.226415094339998</v>
      </c>
      <c r="Q5500" s="3">
        <v>3.7735849056599999</v>
      </c>
      <c r="R5500" s="3">
        <v>21.698113207546999</v>
      </c>
      <c r="S5500" s="3">
        <v>3.7735849056599999</v>
      </c>
      <c r="T5500" s="3">
        <v>17.924528301887001</v>
      </c>
      <c r="U5500" s="8">
        <v>4.7169811320750004</v>
      </c>
    </row>
    <row r="5501" spans="3:21" x14ac:dyDescent="0.2">
      <c r="C5501" s="87"/>
      <c r="D5501" s="88" t="s">
        <v>15</v>
      </c>
      <c r="E5501" s="6" t="s">
        <v>20</v>
      </c>
      <c r="F5501" s="5"/>
      <c r="G5501" s="59">
        <v>51</v>
      </c>
      <c r="H5501" s="71" t="str">
        <f t="shared" si="92"/>
        <v xml:space="preserve"> </v>
      </c>
      <c r="I5501" s="12">
        <v>11.764705882353001</v>
      </c>
      <c r="J5501" s="4">
        <v>11.764705882353001</v>
      </c>
      <c r="K5501" s="4">
        <v>19.607843137254999</v>
      </c>
      <c r="L5501" s="4">
        <v>19.607843137254999</v>
      </c>
      <c r="M5501" s="4">
        <v>1.9607843137250001</v>
      </c>
      <c r="N5501" s="4">
        <v>39.215686274509999</v>
      </c>
      <c r="O5501" s="4">
        <v>3.9215686274510002</v>
      </c>
      <c r="P5501" s="4">
        <v>13.725490196078001</v>
      </c>
      <c r="Q5501" s="4">
        <v>7.8431372549020004</v>
      </c>
      <c r="R5501" s="4">
        <v>21.568627450979999</v>
      </c>
      <c r="S5501" s="4">
        <v>7.8431372549020004</v>
      </c>
      <c r="T5501" s="4">
        <v>13.725490196078001</v>
      </c>
      <c r="U5501" s="13">
        <v>7.8431372549020004</v>
      </c>
    </row>
    <row r="5502" spans="3:21" x14ac:dyDescent="0.2">
      <c r="C5502" s="87"/>
      <c r="D5502" s="89"/>
      <c r="E5502" s="1" t="s">
        <v>21</v>
      </c>
      <c r="F5502" s="2"/>
      <c r="G5502" s="60">
        <v>63</v>
      </c>
      <c r="H5502" s="72" t="str">
        <f t="shared" si="92"/>
        <v xml:space="preserve"> </v>
      </c>
      <c r="I5502" s="11">
        <v>19.047619047619001</v>
      </c>
      <c r="J5502" s="3">
        <v>11.111111111111001</v>
      </c>
      <c r="K5502" s="3">
        <v>14.285714285714</v>
      </c>
      <c r="L5502" s="3">
        <v>15.873015873016</v>
      </c>
      <c r="M5502" s="3">
        <v>7.9365079365079998</v>
      </c>
      <c r="N5502" s="3">
        <v>34.920634920635003</v>
      </c>
      <c r="O5502" s="3">
        <v>4.7619047619049999</v>
      </c>
      <c r="P5502" s="3">
        <v>19.047619047619001</v>
      </c>
      <c r="Q5502" s="7">
        <v>0</v>
      </c>
      <c r="R5502" s="3">
        <v>23.809523809523998</v>
      </c>
      <c r="S5502" s="3">
        <v>3.1746031746029999</v>
      </c>
      <c r="T5502" s="3">
        <v>19.047619047619001</v>
      </c>
      <c r="U5502" s="8">
        <v>4.7619047619049999</v>
      </c>
    </row>
    <row r="5503" spans="3:21" x14ac:dyDescent="0.2">
      <c r="C5503" s="87"/>
      <c r="D5503" s="89"/>
      <c r="E5503" s="1" t="s">
        <v>22</v>
      </c>
      <c r="F5503" s="2"/>
      <c r="G5503" s="60">
        <v>74</v>
      </c>
      <c r="H5503" s="72" t="str">
        <f t="shared" si="92"/>
        <v xml:space="preserve"> </v>
      </c>
      <c r="I5503" s="11">
        <v>12.162162162162</v>
      </c>
      <c r="J5503" s="3">
        <v>8.1081081081080004</v>
      </c>
      <c r="K5503" s="3">
        <v>20.27027027027</v>
      </c>
      <c r="L5503" s="3">
        <v>16.216216216216001</v>
      </c>
      <c r="M5503" s="3">
        <v>6.7567567567570004</v>
      </c>
      <c r="N5503" s="3">
        <v>22.972972972973</v>
      </c>
      <c r="O5503" s="3">
        <v>5.4054054054050003</v>
      </c>
      <c r="P5503" s="3">
        <v>40.540540540541002</v>
      </c>
      <c r="Q5503" s="3">
        <v>6.7567567567570004</v>
      </c>
      <c r="R5503" s="3">
        <v>24.324324324323999</v>
      </c>
      <c r="S5503" s="3">
        <v>2.7027027027030002</v>
      </c>
      <c r="T5503" s="3">
        <v>13.513513513514001</v>
      </c>
      <c r="U5503" s="8">
        <v>4.0540540540540002</v>
      </c>
    </row>
    <row r="5504" spans="3:21" x14ac:dyDescent="0.2">
      <c r="C5504" s="87"/>
      <c r="D5504" s="89"/>
      <c r="E5504" s="1" t="s">
        <v>23</v>
      </c>
      <c r="F5504" s="2"/>
      <c r="G5504" s="60">
        <v>49</v>
      </c>
      <c r="H5504" s="72" t="s">
        <v>679</v>
      </c>
      <c r="I5504" s="11">
        <v>12.244897959184</v>
      </c>
      <c r="J5504" s="3">
        <v>8.1632653061219997</v>
      </c>
      <c r="K5504" s="3">
        <v>12.244897959184</v>
      </c>
      <c r="L5504" s="3">
        <v>14.285714285714</v>
      </c>
      <c r="M5504" s="3">
        <v>10.204081632653001</v>
      </c>
      <c r="N5504" s="3">
        <v>30.612244897958998</v>
      </c>
      <c r="O5504" s="3">
        <v>6.1224489795919999</v>
      </c>
      <c r="P5504" s="3">
        <v>38.775510204082003</v>
      </c>
      <c r="Q5504" s="3">
        <v>6.1224489795919999</v>
      </c>
      <c r="R5504" s="3">
        <v>22.448979591836999</v>
      </c>
      <c r="S5504" s="3">
        <v>6.1224489795919999</v>
      </c>
      <c r="T5504" s="3">
        <v>14.285714285714</v>
      </c>
      <c r="U5504" s="8">
        <v>6.1224489795919999</v>
      </c>
    </row>
    <row r="5505" spans="3:21" x14ac:dyDescent="0.2">
      <c r="C5505" s="87"/>
      <c r="D5505" s="89"/>
      <c r="E5505" s="1" t="s">
        <v>24</v>
      </c>
      <c r="F5505" s="2"/>
      <c r="G5505" s="60">
        <v>109</v>
      </c>
      <c r="H5505" s="72" t="str">
        <f t="shared" si="92"/>
        <v xml:space="preserve"> </v>
      </c>
      <c r="I5505" s="11">
        <v>9.1743119266060003</v>
      </c>
      <c r="J5505" s="3">
        <v>3.669724770642</v>
      </c>
      <c r="K5505" s="3">
        <v>13.761467889907999</v>
      </c>
      <c r="L5505" s="3">
        <v>10.091743119266001</v>
      </c>
      <c r="M5505" s="3">
        <v>3.669724770642</v>
      </c>
      <c r="N5505" s="3">
        <v>10.091743119266001</v>
      </c>
      <c r="O5505" s="3">
        <v>11.009174311927</v>
      </c>
      <c r="P5505" s="3">
        <v>56.880733944954002</v>
      </c>
      <c r="Q5505" s="3">
        <v>2.7522935779819999</v>
      </c>
      <c r="R5505" s="3">
        <v>20.183486238532002</v>
      </c>
      <c r="S5505" s="3">
        <v>4.5871559633030001</v>
      </c>
      <c r="T5505" s="3">
        <v>14.678899082569</v>
      </c>
      <c r="U5505" s="8">
        <v>6.4220183486240003</v>
      </c>
    </row>
    <row r="5506" spans="3:21" x14ac:dyDescent="0.2">
      <c r="C5506" s="87"/>
      <c r="D5506" s="89"/>
      <c r="E5506" s="1" t="s">
        <v>25</v>
      </c>
      <c r="F5506" s="2"/>
      <c r="G5506" s="60">
        <v>295</v>
      </c>
      <c r="H5506" s="72" t="str">
        <f t="shared" si="92"/>
        <v xml:space="preserve"> </v>
      </c>
      <c r="I5506" s="11">
        <v>12.542372881356</v>
      </c>
      <c r="J5506" s="3">
        <v>7.1186440677969998</v>
      </c>
      <c r="K5506" s="3">
        <v>15.254237288136</v>
      </c>
      <c r="L5506" s="3">
        <v>13.559322033898001</v>
      </c>
      <c r="M5506" s="3">
        <v>6.4406779661020002</v>
      </c>
      <c r="N5506" s="3">
        <v>22.033898305085</v>
      </c>
      <c r="O5506" s="3">
        <v>7.457627118644</v>
      </c>
      <c r="P5506" s="3">
        <v>41.694915254237003</v>
      </c>
      <c r="Q5506" s="3">
        <v>3.728813559322</v>
      </c>
      <c r="R5506" s="3">
        <v>22.372881355932002</v>
      </c>
      <c r="S5506" s="3">
        <v>4.0677966101690002</v>
      </c>
      <c r="T5506" s="3">
        <v>15.254237288136</v>
      </c>
      <c r="U5506" s="8">
        <v>5.4237288135590003</v>
      </c>
    </row>
    <row r="5507" spans="3:21" x14ac:dyDescent="0.2">
      <c r="C5507" s="87"/>
      <c r="D5507" s="89"/>
      <c r="E5507" s="1" t="s">
        <v>26</v>
      </c>
      <c r="F5507" s="2"/>
      <c r="G5507" s="60">
        <v>158</v>
      </c>
      <c r="H5507" s="72" t="str">
        <f t="shared" si="92"/>
        <v xml:space="preserve"> </v>
      </c>
      <c r="I5507" s="11">
        <v>10.126582278480999</v>
      </c>
      <c r="J5507" s="3">
        <v>5.0632911392409996</v>
      </c>
      <c r="K5507" s="3">
        <v>13.291139240506</v>
      </c>
      <c r="L5507" s="3">
        <v>11.392405063290999</v>
      </c>
      <c r="M5507" s="3">
        <v>5.6962025316459997</v>
      </c>
      <c r="N5507" s="3">
        <v>16.455696202532</v>
      </c>
      <c r="O5507" s="3">
        <v>9.493670886076</v>
      </c>
      <c r="P5507" s="3">
        <v>51.265822784809998</v>
      </c>
      <c r="Q5507" s="3">
        <v>3.7974683544299999</v>
      </c>
      <c r="R5507" s="3">
        <v>20.886075949367001</v>
      </c>
      <c r="S5507" s="3">
        <v>5.0632911392409996</v>
      </c>
      <c r="T5507" s="3">
        <v>14.556962025316</v>
      </c>
      <c r="U5507" s="8">
        <v>6.3291139240509997</v>
      </c>
    </row>
    <row r="5508" spans="3:21" x14ac:dyDescent="0.2">
      <c r="C5508" s="88" t="s">
        <v>27</v>
      </c>
      <c r="D5508" s="88" t="s">
        <v>19</v>
      </c>
      <c r="E5508" s="6" t="s">
        <v>28</v>
      </c>
      <c r="F5508" s="5"/>
      <c r="G5508" s="59">
        <v>61</v>
      </c>
      <c r="H5508" s="71" t="str">
        <f t="shared" si="92"/>
        <v xml:space="preserve"> </v>
      </c>
      <c r="I5508" s="12">
        <v>16.393442622951</v>
      </c>
      <c r="J5508" s="4">
        <v>18.032786885246001</v>
      </c>
      <c r="K5508" s="4">
        <v>8.1967213114750006</v>
      </c>
      <c r="L5508" s="4">
        <v>19.672131147540998</v>
      </c>
      <c r="M5508" s="4">
        <v>8.1967213114750006</v>
      </c>
      <c r="N5508" s="4">
        <v>13.114754098361001</v>
      </c>
      <c r="O5508" s="4">
        <v>4.918032786885</v>
      </c>
      <c r="P5508" s="4">
        <v>27.868852459016001</v>
      </c>
      <c r="Q5508" s="4">
        <v>6.5573770491800003</v>
      </c>
      <c r="R5508" s="4">
        <v>36.065573770492001</v>
      </c>
      <c r="S5508" s="4">
        <v>3.2786885245900002</v>
      </c>
      <c r="T5508" s="4">
        <v>21.311475409836</v>
      </c>
      <c r="U5508" s="13">
        <v>1.6393442622950001</v>
      </c>
    </row>
    <row r="5509" spans="3:21" ht="24" x14ac:dyDescent="0.2">
      <c r="C5509" s="87"/>
      <c r="D5509" s="89"/>
      <c r="E5509" s="1" t="s">
        <v>29</v>
      </c>
      <c r="F5509" s="2"/>
      <c r="G5509" s="60">
        <v>414</v>
      </c>
      <c r="H5509" s="72" t="str">
        <f t="shared" si="92"/>
        <v xml:space="preserve"> </v>
      </c>
      <c r="I5509" s="11">
        <v>14.251207729469</v>
      </c>
      <c r="J5509" s="3">
        <v>5.5555555555560003</v>
      </c>
      <c r="K5509" s="3">
        <v>14.975845410628001</v>
      </c>
      <c r="L5509" s="3">
        <v>16.908212560386001</v>
      </c>
      <c r="M5509" s="3">
        <v>4.8309178743960004</v>
      </c>
      <c r="N5509" s="3">
        <v>21.980676328502</v>
      </c>
      <c r="O5509" s="3">
        <v>2.6570048309179999</v>
      </c>
      <c r="P5509" s="3">
        <v>28.743961352656999</v>
      </c>
      <c r="Q5509" s="3">
        <v>3.140096618357</v>
      </c>
      <c r="R5509" s="3">
        <v>25.845410628019</v>
      </c>
      <c r="S5509" s="3">
        <v>5.3140096618359998</v>
      </c>
      <c r="T5509" s="3">
        <v>17.632850241545999</v>
      </c>
      <c r="U5509" s="8">
        <v>5.3140096618359998</v>
      </c>
    </row>
    <row r="5510" spans="3:21" ht="24" x14ac:dyDescent="0.2">
      <c r="C5510" s="87"/>
      <c r="D5510" s="89"/>
      <c r="E5510" s="1" t="s">
        <v>30</v>
      </c>
      <c r="F5510" s="2"/>
      <c r="G5510" s="60">
        <v>47</v>
      </c>
      <c r="H5510" s="72" t="str">
        <f t="shared" si="92"/>
        <v>*</v>
      </c>
      <c r="I5510" s="11">
        <v>23.404255319149001</v>
      </c>
      <c r="J5510" s="3">
        <v>14.893617021277</v>
      </c>
      <c r="K5510" s="3">
        <v>21.276595744681</v>
      </c>
      <c r="L5510" s="3">
        <v>27.659574468085001</v>
      </c>
      <c r="M5510" s="3">
        <v>10.638297872340001</v>
      </c>
      <c r="N5510" s="3">
        <v>14.893617021277</v>
      </c>
      <c r="O5510" s="3">
        <v>6.3829787234040003</v>
      </c>
      <c r="P5510" s="3">
        <v>36.170212765956997</v>
      </c>
      <c r="Q5510" s="3">
        <v>8.5106382978719992</v>
      </c>
      <c r="R5510" s="3">
        <v>31.914893617021001</v>
      </c>
      <c r="S5510" s="3">
        <v>2.1276595744679998</v>
      </c>
      <c r="T5510" s="3">
        <v>19.148936170212998</v>
      </c>
      <c r="U5510" s="8">
        <v>4.2553191489359996</v>
      </c>
    </row>
    <row r="5511" spans="3:21" ht="24" x14ac:dyDescent="0.2">
      <c r="C5511" s="87"/>
      <c r="D5511" s="89"/>
      <c r="E5511" s="1" t="s">
        <v>31</v>
      </c>
      <c r="F5511" s="2"/>
      <c r="G5511" s="60">
        <v>142</v>
      </c>
      <c r="H5511" s="72" t="str">
        <f t="shared" si="92"/>
        <v xml:space="preserve"> </v>
      </c>
      <c r="I5511" s="11">
        <v>10.56338028169</v>
      </c>
      <c r="J5511" s="3">
        <v>7.0422535211269999</v>
      </c>
      <c r="K5511" s="3">
        <v>19.014084507042</v>
      </c>
      <c r="L5511" s="3">
        <v>16.197183098591999</v>
      </c>
      <c r="M5511" s="3">
        <v>5.6338028169010004</v>
      </c>
      <c r="N5511" s="3">
        <v>14.788732394366001</v>
      </c>
      <c r="O5511" s="3">
        <v>9.1549295774649995</v>
      </c>
      <c r="P5511" s="3">
        <v>45.774647887324001</v>
      </c>
      <c r="Q5511" s="3">
        <v>3.5211267605629999</v>
      </c>
      <c r="R5511" s="3">
        <v>21.12676056338</v>
      </c>
      <c r="S5511" s="3">
        <v>4.9295774647890003</v>
      </c>
      <c r="T5511" s="3">
        <v>14.084507042254</v>
      </c>
      <c r="U5511" s="8">
        <v>4.9295774647890003</v>
      </c>
    </row>
    <row r="5512" spans="3:21" x14ac:dyDescent="0.2">
      <c r="C5512" s="87"/>
      <c r="D5512" s="89"/>
      <c r="E5512" s="1" t="s">
        <v>32</v>
      </c>
      <c r="F5512" s="2"/>
      <c r="G5512" s="60">
        <v>2</v>
      </c>
      <c r="H5512" s="72" t="str">
        <f t="shared" si="92"/>
        <v>*</v>
      </c>
      <c r="I5512" s="21">
        <v>0</v>
      </c>
      <c r="J5512" s="7">
        <v>0</v>
      </c>
      <c r="K5512" s="7">
        <v>0</v>
      </c>
      <c r="L5512" s="7">
        <v>0</v>
      </c>
      <c r="M5512" s="7">
        <v>0</v>
      </c>
      <c r="N5512" s="7">
        <v>0</v>
      </c>
      <c r="O5512" s="7">
        <v>0</v>
      </c>
      <c r="P5512" s="7">
        <v>0</v>
      </c>
      <c r="Q5512" s="7">
        <v>0</v>
      </c>
      <c r="R5512" s="7">
        <v>0</v>
      </c>
      <c r="S5512" s="3">
        <v>50</v>
      </c>
      <c r="T5512" s="3">
        <v>50</v>
      </c>
      <c r="U5512" s="14">
        <v>0</v>
      </c>
    </row>
    <row r="5513" spans="3:21" x14ac:dyDescent="0.2">
      <c r="C5513" s="87"/>
      <c r="D5513" s="88" t="s">
        <v>14</v>
      </c>
      <c r="E5513" s="6" t="s">
        <v>28</v>
      </c>
      <c r="F5513" s="5"/>
      <c r="G5513" s="59">
        <v>42</v>
      </c>
      <c r="H5513" s="71" t="str">
        <f t="shared" si="92"/>
        <v>*</v>
      </c>
      <c r="I5513" s="12">
        <v>21.428571428571001</v>
      </c>
      <c r="J5513" s="4">
        <v>23.809523809523998</v>
      </c>
      <c r="K5513" s="4">
        <v>11.904761904761999</v>
      </c>
      <c r="L5513" s="4">
        <v>26.190476190476002</v>
      </c>
      <c r="M5513" s="4">
        <v>9.5238095238099998</v>
      </c>
      <c r="N5513" s="4">
        <v>11.904761904761999</v>
      </c>
      <c r="O5513" s="4">
        <v>7.1428571428570002</v>
      </c>
      <c r="P5513" s="4">
        <v>28.571428571428999</v>
      </c>
      <c r="Q5513" s="4">
        <v>7.1428571428570002</v>
      </c>
      <c r="R5513" s="4">
        <v>50</v>
      </c>
      <c r="S5513" s="4">
        <v>2.3809523809519999</v>
      </c>
      <c r="T5513" s="4">
        <v>16.666666666666998</v>
      </c>
      <c r="U5513" s="27">
        <v>0</v>
      </c>
    </row>
    <row r="5514" spans="3:21" ht="24" x14ac:dyDescent="0.2">
      <c r="C5514" s="87"/>
      <c r="D5514" s="89"/>
      <c r="E5514" s="1" t="s">
        <v>29</v>
      </c>
      <c r="F5514" s="2"/>
      <c r="G5514" s="60">
        <v>238</v>
      </c>
      <c r="H5514" s="72" t="str">
        <f t="shared" si="92"/>
        <v xml:space="preserve"> </v>
      </c>
      <c r="I5514" s="11">
        <v>15.126050420167999</v>
      </c>
      <c r="J5514" s="3">
        <v>5.0420168067229998</v>
      </c>
      <c r="K5514" s="3">
        <v>15.966386554622</v>
      </c>
      <c r="L5514" s="3">
        <v>18.907563025209999</v>
      </c>
      <c r="M5514" s="3">
        <v>5.0420168067229998</v>
      </c>
      <c r="N5514" s="3">
        <v>14.285714285714</v>
      </c>
      <c r="O5514" s="3">
        <v>0.84033613445400002</v>
      </c>
      <c r="P5514" s="3">
        <v>26.470588235293999</v>
      </c>
      <c r="Q5514" s="3">
        <v>2.100840336134</v>
      </c>
      <c r="R5514" s="3">
        <v>28.151260504202</v>
      </c>
      <c r="S5514" s="3">
        <v>5.8823529411760003</v>
      </c>
      <c r="T5514" s="3">
        <v>19.747899159664001</v>
      </c>
      <c r="U5514" s="8">
        <v>4.6218487394960004</v>
      </c>
    </row>
    <row r="5515" spans="3:21" ht="24" x14ac:dyDescent="0.2">
      <c r="C5515" s="87"/>
      <c r="D5515" s="89"/>
      <c r="E5515" s="1" t="s">
        <v>30</v>
      </c>
      <c r="F5515" s="2"/>
      <c r="G5515" s="60">
        <v>17</v>
      </c>
      <c r="H5515" s="72" t="str">
        <f t="shared" si="92"/>
        <v>*</v>
      </c>
      <c r="I5515" s="11">
        <v>35.294117647058997</v>
      </c>
      <c r="J5515" s="3">
        <v>5.8823529411760003</v>
      </c>
      <c r="K5515" s="3">
        <v>5.8823529411760003</v>
      </c>
      <c r="L5515" s="3">
        <v>35.294117647058997</v>
      </c>
      <c r="M5515" s="3">
        <v>11.764705882353001</v>
      </c>
      <c r="N5515" s="3">
        <v>11.764705882353001</v>
      </c>
      <c r="O5515" s="3">
        <v>5.8823529411760003</v>
      </c>
      <c r="P5515" s="3">
        <v>29.411764705882</v>
      </c>
      <c r="Q5515" s="3">
        <v>5.8823529411760003</v>
      </c>
      <c r="R5515" s="3">
        <v>23.529411764706001</v>
      </c>
      <c r="S5515" s="7">
        <v>0</v>
      </c>
      <c r="T5515" s="3">
        <v>35.294117647058997</v>
      </c>
      <c r="U5515" s="14">
        <v>0</v>
      </c>
    </row>
    <row r="5516" spans="3:21" ht="24" x14ac:dyDescent="0.2">
      <c r="C5516" s="87"/>
      <c r="D5516" s="89"/>
      <c r="E5516" s="1" t="s">
        <v>31</v>
      </c>
      <c r="F5516" s="2"/>
      <c r="G5516" s="60">
        <v>21</v>
      </c>
      <c r="H5516" s="72" t="str">
        <f t="shared" si="92"/>
        <v>*</v>
      </c>
      <c r="I5516" s="11">
        <v>4.7619047619049999</v>
      </c>
      <c r="J5516" s="3">
        <v>4.7619047619049999</v>
      </c>
      <c r="K5516" s="3">
        <v>23.809523809523998</v>
      </c>
      <c r="L5516" s="3">
        <v>28.571428571428999</v>
      </c>
      <c r="M5516" s="7">
        <v>0</v>
      </c>
      <c r="N5516" s="3">
        <v>4.7619047619049999</v>
      </c>
      <c r="O5516" s="7">
        <v>0</v>
      </c>
      <c r="P5516" s="3">
        <v>38.095238095238003</v>
      </c>
      <c r="Q5516" s="3">
        <v>9.5238095238099998</v>
      </c>
      <c r="R5516" s="3">
        <v>23.809523809523998</v>
      </c>
      <c r="S5516" s="3">
        <v>4.7619047619049999</v>
      </c>
      <c r="T5516" s="3">
        <v>14.285714285714</v>
      </c>
      <c r="U5516" s="8">
        <v>4.7619047619049999</v>
      </c>
    </row>
    <row r="5517" spans="3:21" x14ac:dyDescent="0.2">
      <c r="C5517" s="87"/>
      <c r="D5517" s="89"/>
      <c r="E5517" s="1" t="s">
        <v>32</v>
      </c>
      <c r="F5517" s="2"/>
      <c r="G5517" s="60">
        <v>2</v>
      </c>
      <c r="H5517" s="72" t="str">
        <f t="shared" si="92"/>
        <v>*</v>
      </c>
      <c r="I5517" s="21">
        <v>0</v>
      </c>
      <c r="J5517" s="7">
        <v>0</v>
      </c>
      <c r="K5517" s="7">
        <v>0</v>
      </c>
      <c r="L5517" s="7">
        <v>0</v>
      </c>
      <c r="M5517" s="7">
        <v>0</v>
      </c>
      <c r="N5517" s="7">
        <v>0</v>
      </c>
      <c r="O5517" s="7">
        <v>0</v>
      </c>
      <c r="P5517" s="7">
        <v>0</v>
      </c>
      <c r="Q5517" s="7">
        <v>0</v>
      </c>
      <c r="R5517" s="7">
        <v>0</v>
      </c>
      <c r="S5517" s="3">
        <v>50</v>
      </c>
      <c r="T5517" s="3">
        <v>50</v>
      </c>
      <c r="U5517" s="14">
        <v>0</v>
      </c>
    </row>
    <row r="5518" spans="3:21" x14ac:dyDescent="0.2">
      <c r="C5518" s="87"/>
      <c r="D5518" s="88" t="s">
        <v>15</v>
      </c>
      <c r="E5518" s="6" t="s">
        <v>28</v>
      </c>
      <c r="F5518" s="5"/>
      <c r="G5518" s="59">
        <v>19</v>
      </c>
      <c r="H5518" s="71" t="str">
        <f t="shared" si="92"/>
        <v>*</v>
      </c>
      <c r="I5518" s="12">
        <v>5.2631578947369997</v>
      </c>
      <c r="J5518" s="4">
        <v>5.2631578947369997</v>
      </c>
      <c r="K5518" s="20">
        <v>0</v>
      </c>
      <c r="L5518" s="4">
        <v>5.2631578947369997</v>
      </c>
      <c r="M5518" s="4">
        <v>5.2631578947369997</v>
      </c>
      <c r="N5518" s="4">
        <v>15.789473684211</v>
      </c>
      <c r="O5518" s="20">
        <v>0</v>
      </c>
      <c r="P5518" s="4">
        <v>26.315789473683999</v>
      </c>
      <c r="Q5518" s="4">
        <v>5.2631578947369997</v>
      </c>
      <c r="R5518" s="4">
        <v>5.2631578947369997</v>
      </c>
      <c r="S5518" s="4">
        <v>5.2631578947369997</v>
      </c>
      <c r="T5518" s="4">
        <v>31.578947368421002</v>
      </c>
      <c r="U5518" s="13">
        <v>5.2631578947369997</v>
      </c>
    </row>
    <row r="5519" spans="3:21" ht="24" x14ac:dyDescent="0.2">
      <c r="C5519" s="87"/>
      <c r="D5519" s="89"/>
      <c r="E5519" s="1" t="s">
        <v>29</v>
      </c>
      <c r="F5519" s="2"/>
      <c r="G5519" s="60">
        <v>176</v>
      </c>
      <c r="H5519" s="72" t="str">
        <f t="shared" si="92"/>
        <v xml:space="preserve"> </v>
      </c>
      <c r="I5519" s="11">
        <v>13.068181818182</v>
      </c>
      <c r="J5519" s="3">
        <v>6.25</v>
      </c>
      <c r="K5519" s="3">
        <v>13.636363636364001</v>
      </c>
      <c r="L5519" s="3">
        <v>14.204545454545</v>
      </c>
      <c r="M5519" s="3">
        <v>4.5454545454549997</v>
      </c>
      <c r="N5519" s="3">
        <v>32.386363636364003</v>
      </c>
      <c r="O5519" s="3">
        <v>5.113636363636</v>
      </c>
      <c r="P5519" s="3">
        <v>31.818181818182001</v>
      </c>
      <c r="Q5519" s="3">
        <v>4.5454545454549997</v>
      </c>
      <c r="R5519" s="3">
        <v>22.727272727273</v>
      </c>
      <c r="S5519" s="3">
        <v>4.5454545454549997</v>
      </c>
      <c r="T5519" s="3">
        <v>14.772727272727</v>
      </c>
      <c r="U5519" s="8">
        <v>6.25</v>
      </c>
    </row>
    <row r="5520" spans="3:21" ht="24" x14ac:dyDescent="0.2">
      <c r="C5520" s="87"/>
      <c r="D5520" s="89"/>
      <c r="E5520" s="1" t="s">
        <v>30</v>
      </c>
      <c r="F5520" s="2"/>
      <c r="G5520" s="60">
        <v>30</v>
      </c>
      <c r="H5520" s="72" t="str">
        <f t="shared" si="92"/>
        <v>*</v>
      </c>
      <c r="I5520" s="11">
        <v>16.666666666666998</v>
      </c>
      <c r="J5520" s="3">
        <v>20</v>
      </c>
      <c r="K5520" s="3">
        <v>30</v>
      </c>
      <c r="L5520" s="3">
        <v>23.333333333333002</v>
      </c>
      <c r="M5520" s="3">
        <v>10</v>
      </c>
      <c r="N5520" s="3">
        <v>16.666666666666998</v>
      </c>
      <c r="O5520" s="3">
        <v>6.666666666667</v>
      </c>
      <c r="P5520" s="3">
        <v>40</v>
      </c>
      <c r="Q5520" s="3">
        <v>10</v>
      </c>
      <c r="R5520" s="3">
        <v>36.666666666666998</v>
      </c>
      <c r="S5520" s="3">
        <v>3.333333333333</v>
      </c>
      <c r="T5520" s="3">
        <v>10</v>
      </c>
      <c r="U5520" s="8">
        <v>6.666666666667</v>
      </c>
    </row>
    <row r="5521" spans="3:21" ht="24" x14ac:dyDescent="0.2">
      <c r="C5521" s="87"/>
      <c r="D5521" s="89"/>
      <c r="E5521" s="1" t="s">
        <v>31</v>
      </c>
      <c r="F5521" s="2"/>
      <c r="G5521" s="60">
        <v>121</v>
      </c>
      <c r="H5521" s="72" t="str">
        <f t="shared" si="92"/>
        <v xml:space="preserve"> </v>
      </c>
      <c r="I5521" s="11">
        <v>11.570247933884</v>
      </c>
      <c r="J5521" s="3">
        <v>7.4380165289260001</v>
      </c>
      <c r="K5521" s="3">
        <v>18.181818181817999</v>
      </c>
      <c r="L5521" s="3">
        <v>14.04958677686</v>
      </c>
      <c r="M5521" s="3">
        <v>6.6115702479339999</v>
      </c>
      <c r="N5521" s="3">
        <v>16.528925619835</v>
      </c>
      <c r="O5521" s="3">
        <v>10.743801652893</v>
      </c>
      <c r="P5521" s="3">
        <v>47.107438016529002</v>
      </c>
      <c r="Q5521" s="3">
        <v>2.4793388429749998</v>
      </c>
      <c r="R5521" s="3">
        <v>20.661157024792999</v>
      </c>
      <c r="S5521" s="3">
        <v>4.9586776859499997</v>
      </c>
      <c r="T5521" s="3">
        <v>14.04958677686</v>
      </c>
      <c r="U5521" s="8">
        <v>4.9586776859499997</v>
      </c>
    </row>
    <row r="5522" spans="3:21" x14ac:dyDescent="0.2">
      <c r="C5522" s="87"/>
      <c r="D5522" s="89"/>
      <c r="E5522" s="1" t="s">
        <v>32</v>
      </c>
      <c r="F5522" s="2"/>
      <c r="G5522" s="60">
        <v>0</v>
      </c>
      <c r="H5522" s="72" t="str">
        <f t="shared" si="92"/>
        <v>*</v>
      </c>
      <c r="I5522" s="21">
        <v>0</v>
      </c>
      <c r="J5522" s="7">
        <v>0</v>
      </c>
      <c r="K5522" s="7">
        <v>0</v>
      </c>
      <c r="L5522" s="7">
        <v>0</v>
      </c>
      <c r="M5522" s="7">
        <v>0</v>
      </c>
      <c r="N5522" s="7">
        <v>0</v>
      </c>
      <c r="O5522" s="7">
        <v>0</v>
      </c>
      <c r="P5522" s="7">
        <v>0</v>
      </c>
      <c r="Q5522" s="7">
        <v>0</v>
      </c>
      <c r="R5522" s="7">
        <v>0</v>
      </c>
      <c r="S5522" s="7">
        <v>0</v>
      </c>
      <c r="T5522" s="7">
        <v>0</v>
      </c>
      <c r="U5522" s="14">
        <v>0</v>
      </c>
    </row>
    <row r="5523" spans="3:21" x14ac:dyDescent="0.2">
      <c r="C5523" s="88" t="s">
        <v>33</v>
      </c>
      <c r="D5523" s="83" t="s">
        <v>17</v>
      </c>
      <c r="E5523" s="6" t="s">
        <v>34</v>
      </c>
      <c r="F5523" s="5"/>
      <c r="G5523" s="59">
        <v>91</v>
      </c>
      <c r="H5523" s="71" t="str">
        <f t="shared" si="92"/>
        <v xml:space="preserve"> </v>
      </c>
      <c r="I5523" s="12">
        <v>9.8901098901100006</v>
      </c>
      <c r="J5523" s="4">
        <v>6.5934065934069999</v>
      </c>
      <c r="K5523" s="4">
        <v>18.681318681318999</v>
      </c>
      <c r="L5523" s="4">
        <v>14.285714285714</v>
      </c>
      <c r="M5523" s="4">
        <v>4.3956043956039998</v>
      </c>
      <c r="N5523" s="4">
        <v>27.472527472526998</v>
      </c>
      <c r="O5523" s="4">
        <v>6.5934065934069999</v>
      </c>
      <c r="P5523" s="4">
        <v>36.263736263736</v>
      </c>
      <c r="Q5523" s="4">
        <v>2.1978021978019999</v>
      </c>
      <c r="R5523" s="4">
        <v>23.076923076922998</v>
      </c>
      <c r="S5523" s="4">
        <v>4.3956043956039998</v>
      </c>
      <c r="T5523" s="4">
        <v>14.285714285714</v>
      </c>
      <c r="U5523" s="13">
        <v>6.5934065934069999</v>
      </c>
    </row>
    <row r="5524" spans="3:21" x14ac:dyDescent="0.2">
      <c r="C5524" s="87"/>
      <c r="D5524" s="84"/>
      <c r="E5524" s="1" t="s">
        <v>35</v>
      </c>
      <c r="F5524" s="2"/>
      <c r="G5524" s="60">
        <v>286</v>
      </c>
      <c r="H5524" s="72" t="str">
        <f t="shared" si="92"/>
        <v xml:space="preserve"> </v>
      </c>
      <c r="I5524" s="11">
        <v>13.636363636364001</v>
      </c>
      <c r="J5524" s="3">
        <v>7.3426573426569997</v>
      </c>
      <c r="K5524" s="3">
        <v>18.181818181817999</v>
      </c>
      <c r="L5524" s="3">
        <v>20.629370629371</v>
      </c>
      <c r="M5524" s="3">
        <v>6.2937062937060002</v>
      </c>
      <c r="N5524" s="3">
        <v>15.384615384615</v>
      </c>
      <c r="O5524" s="3">
        <v>4.8951048951049998</v>
      </c>
      <c r="P5524" s="3">
        <v>31.118881118880999</v>
      </c>
      <c r="Q5524" s="3">
        <v>5.594405594406</v>
      </c>
      <c r="R5524" s="3">
        <v>29.370629370629</v>
      </c>
      <c r="S5524" s="3">
        <v>4.5454545454549997</v>
      </c>
      <c r="T5524" s="3">
        <v>16.783216783217</v>
      </c>
      <c r="U5524" s="8">
        <v>6.2937062937060002</v>
      </c>
    </row>
    <row r="5525" spans="3:21" ht="24" x14ac:dyDescent="0.2">
      <c r="C5525" s="87"/>
      <c r="D5525" s="84"/>
      <c r="E5525" s="1" t="s">
        <v>36</v>
      </c>
      <c r="F5525" s="2"/>
      <c r="G5525" s="60">
        <v>186</v>
      </c>
      <c r="H5525" s="72" t="str">
        <f t="shared" si="92"/>
        <v xml:space="preserve"> </v>
      </c>
      <c r="I5525" s="11">
        <v>15.591397849462</v>
      </c>
      <c r="J5525" s="3">
        <v>5.3763440860219998</v>
      </c>
      <c r="K5525" s="3">
        <v>13.440860215054</v>
      </c>
      <c r="L5525" s="3">
        <v>13.978494623655999</v>
      </c>
      <c r="M5525" s="3">
        <v>5.3763440860219998</v>
      </c>
      <c r="N5525" s="3">
        <v>22.580645161290001</v>
      </c>
      <c r="O5525" s="3">
        <v>3.2258064516129998</v>
      </c>
      <c r="P5525" s="3">
        <v>36.559139784945998</v>
      </c>
      <c r="Q5525" s="3">
        <v>2.1505376344089999</v>
      </c>
      <c r="R5525" s="3">
        <v>20.967741935484</v>
      </c>
      <c r="S5525" s="3">
        <v>4.8387096774189997</v>
      </c>
      <c r="T5525" s="3">
        <v>18.817204301075002</v>
      </c>
      <c r="U5525" s="8">
        <v>2.6881720430109999</v>
      </c>
    </row>
    <row r="5526" spans="3:21" x14ac:dyDescent="0.2">
      <c r="C5526" s="87"/>
      <c r="D5526" s="84"/>
      <c r="E5526" s="1" t="s">
        <v>37</v>
      </c>
      <c r="F5526" s="2"/>
      <c r="G5526" s="60">
        <v>101</v>
      </c>
      <c r="H5526" s="72" t="str">
        <f t="shared" si="92"/>
        <v xml:space="preserve"> </v>
      </c>
      <c r="I5526" s="11">
        <v>16.831683168316999</v>
      </c>
      <c r="J5526" s="3">
        <v>12.871287128713</v>
      </c>
      <c r="K5526" s="3">
        <v>9.9009900990100004</v>
      </c>
      <c r="L5526" s="3">
        <v>19.801980198020001</v>
      </c>
      <c r="M5526" s="3">
        <v>5.940594059406</v>
      </c>
      <c r="N5526" s="3">
        <v>15.841584158416</v>
      </c>
      <c r="O5526" s="3">
        <v>2.970297029703</v>
      </c>
      <c r="P5526" s="3">
        <v>27.722772277228</v>
      </c>
      <c r="Q5526" s="3">
        <v>3.9603960396039999</v>
      </c>
      <c r="R5526" s="3">
        <v>29.702970297029999</v>
      </c>
      <c r="S5526" s="3">
        <v>5.940594059406</v>
      </c>
      <c r="T5526" s="3">
        <v>19.801980198020001</v>
      </c>
      <c r="U5526" s="8">
        <v>2.970297029703</v>
      </c>
    </row>
    <row r="5527" spans="3:21" x14ac:dyDescent="0.2">
      <c r="C5527" s="87"/>
      <c r="D5527" s="84"/>
      <c r="E5527" s="1" t="s">
        <v>32</v>
      </c>
      <c r="F5527" s="2"/>
      <c r="G5527" s="60">
        <v>2</v>
      </c>
      <c r="H5527" s="72" t="str">
        <f t="shared" si="92"/>
        <v>*</v>
      </c>
      <c r="I5527" s="11">
        <v>50</v>
      </c>
      <c r="J5527" s="3">
        <v>50</v>
      </c>
      <c r="K5527" s="7">
        <v>0</v>
      </c>
      <c r="L5527" s="7">
        <v>0</v>
      </c>
      <c r="M5527" s="7">
        <v>0</v>
      </c>
      <c r="N5527" s="7">
        <v>0</v>
      </c>
      <c r="O5527" s="3">
        <v>50</v>
      </c>
      <c r="P5527" s="7">
        <v>0</v>
      </c>
      <c r="Q5527" s="7">
        <v>0</v>
      </c>
      <c r="R5527" s="7">
        <v>0</v>
      </c>
      <c r="S5527" s="3">
        <v>50</v>
      </c>
      <c r="T5527" s="7">
        <v>0</v>
      </c>
      <c r="U5527" s="14">
        <v>0</v>
      </c>
    </row>
    <row r="5528" spans="3:21" x14ac:dyDescent="0.2">
      <c r="C5528" s="88" t="s">
        <v>38</v>
      </c>
      <c r="D5528" s="83" t="s">
        <v>17</v>
      </c>
      <c r="E5528" s="6" t="s">
        <v>39</v>
      </c>
      <c r="F5528" s="5"/>
      <c r="G5528" s="59">
        <v>121</v>
      </c>
      <c r="H5528" s="71" t="str">
        <f t="shared" si="92"/>
        <v xml:space="preserve"> </v>
      </c>
      <c r="I5528" s="12">
        <v>19.008264462810001</v>
      </c>
      <c r="J5528" s="4">
        <v>13.223140495868</v>
      </c>
      <c r="K5528" s="4">
        <v>19.834710743801999</v>
      </c>
      <c r="L5528" s="4">
        <v>24.793388429752</v>
      </c>
      <c r="M5528" s="4">
        <v>7.4380165289260001</v>
      </c>
      <c r="N5528" s="4">
        <v>11.570247933884</v>
      </c>
      <c r="O5528" s="4">
        <v>7.4380165289260001</v>
      </c>
      <c r="P5528" s="4">
        <v>33.884297520661001</v>
      </c>
      <c r="Q5528" s="4">
        <v>8.2644628099169992</v>
      </c>
      <c r="R5528" s="4">
        <v>29.752066115702</v>
      </c>
      <c r="S5528" s="4">
        <v>3.305785123967</v>
      </c>
      <c r="T5528" s="4">
        <v>16.528925619835</v>
      </c>
      <c r="U5528" s="13">
        <v>4.9586776859499997</v>
      </c>
    </row>
    <row r="5529" spans="3:21" x14ac:dyDescent="0.2">
      <c r="C5529" s="87"/>
      <c r="D5529" s="84"/>
      <c r="E5529" s="1" t="s">
        <v>40</v>
      </c>
      <c r="F5529" s="2"/>
      <c r="G5529" s="60">
        <v>389</v>
      </c>
      <c r="H5529" s="72" t="str">
        <f t="shared" si="92"/>
        <v xml:space="preserve"> </v>
      </c>
      <c r="I5529" s="11">
        <v>13.881748071979001</v>
      </c>
      <c r="J5529" s="3">
        <v>5.6555269922880003</v>
      </c>
      <c r="K5529" s="3">
        <v>15.167095115681001</v>
      </c>
      <c r="L5529" s="3">
        <v>16.452442159383001</v>
      </c>
      <c r="M5529" s="3">
        <v>4.6272493573259998</v>
      </c>
      <c r="N5529" s="3">
        <v>22.107969151671</v>
      </c>
      <c r="O5529" s="3">
        <v>2.5706940874040001</v>
      </c>
      <c r="P5529" s="3">
        <v>29.820051413881998</v>
      </c>
      <c r="Q5529" s="3">
        <v>2.8277634961440001</v>
      </c>
      <c r="R5529" s="3">
        <v>25.449871465295999</v>
      </c>
      <c r="S5529" s="3">
        <v>5.3984575835479998</v>
      </c>
      <c r="T5529" s="3">
        <v>17.480719794344001</v>
      </c>
      <c r="U5529" s="8">
        <v>5.3984575835479998</v>
      </c>
    </row>
    <row r="5530" spans="3:21" x14ac:dyDescent="0.2">
      <c r="C5530" s="87"/>
      <c r="D5530" s="84"/>
      <c r="E5530" s="1" t="s">
        <v>41</v>
      </c>
      <c r="F5530" s="2"/>
      <c r="G5530" s="60">
        <v>29</v>
      </c>
      <c r="H5530" s="72" t="str">
        <f t="shared" si="92"/>
        <v>*</v>
      </c>
      <c r="I5530" s="11">
        <v>17.241379310345</v>
      </c>
      <c r="J5530" s="3">
        <v>10.344827586207</v>
      </c>
      <c r="K5530" s="3">
        <v>6.8965517241379999</v>
      </c>
      <c r="L5530" s="3">
        <v>17.241379310345</v>
      </c>
      <c r="M5530" s="7">
        <v>0</v>
      </c>
      <c r="N5530" s="3">
        <v>44.827586206897003</v>
      </c>
      <c r="O5530" s="3">
        <v>3.4482758620689999</v>
      </c>
      <c r="P5530" s="3">
        <v>20.689655172414</v>
      </c>
      <c r="Q5530" s="3">
        <v>3.4482758620689999</v>
      </c>
      <c r="R5530" s="3">
        <v>31.034482758620999</v>
      </c>
      <c r="S5530" s="3">
        <v>3.4482758620689999</v>
      </c>
      <c r="T5530" s="3">
        <v>10.344827586207</v>
      </c>
      <c r="U5530" s="8">
        <v>3.4482758620689999</v>
      </c>
    </row>
    <row r="5531" spans="3:21" x14ac:dyDescent="0.2">
      <c r="C5531" s="87"/>
      <c r="D5531" s="84"/>
      <c r="E5531" s="1" t="s">
        <v>42</v>
      </c>
      <c r="F5531" s="2"/>
      <c r="G5531" s="60">
        <v>248</v>
      </c>
      <c r="H5531" s="72" t="str">
        <f t="shared" si="92"/>
        <v xml:space="preserve"> </v>
      </c>
      <c r="I5531" s="11">
        <v>12.096774193548001</v>
      </c>
      <c r="J5531" s="3">
        <v>6.8548387096769998</v>
      </c>
      <c r="K5531" s="3">
        <v>15.725806451613</v>
      </c>
      <c r="L5531" s="3">
        <v>16.129032258064999</v>
      </c>
      <c r="M5531" s="3">
        <v>6.0483870967740003</v>
      </c>
      <c r="N5531" s="3">
        <v>25</v>
      </c>
      <c r="O5531" s="3">
        <v>4.0322580645160002</v>
      </c>
      <c r="P5531" s="3">
        <v>35.887096774193999</v>
      </c>
      <c r="Q5531" s="3">
        <v>1.2096774193549999</v>
      </c>
      <c r="R5531" s="3">
        <v>21.774193548387</v>
      </c>
      <c r="S5531" s="3">
        <v>4.0322580645160002</v>
      </c>
      <c r="T5531" s="3">
        <v>16.935483870968</v>
      </c>
      <c r="U5531" s="8">
        <v>3.6290322580650001</v>
      </c>
    </row>
    <row r="5532" spans="3:21" x14ac:dyDescent="0.2">
      <c r="C5532" s="87"/>
      <c r="D5532" s="84"/>
      <c r="E5532" s="1" t="s">
        <v>43</v>
      </c>
      <c r="F5532" s="2"/>
      <c r="G5532" s="60">
        <v>57</v>
      </c>
      <c r="H5532" s="72" t="str">
        <f t="shared" si="92"/>
        <v xml:space="preserve"> </v>
      </c>
      <c r="I5532" s="11">
        <v>10.526315789473999</v>
      </c>
      <c r="J5532" s="3">
        <v>3.508771929825</v>
      </c>
      <c r="K5532" s="3">
        <v>8.7719298245609991</v>
      </c>
      <c r="L5532" s="3">
        <v>14.035087719298</v>
      </c>
      <c r="M5532" s="3">
        <v>7.0175438596489998</v>
      </c>
      <c r="N5532" s="3">
        <v>19.298245614035</v>
      </c>
      <c r="O5532" s="3">
        <v>3.508771929825</v>
      </c>
      <c r="P5532" s="3">
        <v>47.368421052632002</v>
      </c>
      <c r="Q5532" s="3">
        <v>1.7543859649119999</v>
      </c>
      <c r="R5532" s="3">
        <v>21.052631578947</v>
      </c>
      <c r="S5532" s="3">
        <v>7.0175438596489998</v>
      </c>
      <c r="T5532" s="3">
        <v>12.280701754386</v>
      </c>
      <c r="U5532" s="8">
        <v>1.7543859649119999</v>
      </c>
    </row>
    <row r="5533" spans="3:21" x14ac:dyDescent="0.2">
      <c r="C5533" s="87"/>
      <c r="D5533" s="84"/>
      <c r="E5533" s="1" t="s">
        <v>44</v>
      </c>
      <c r="F5533" s="2"/>
      <c r="G5533" s="60">
        <v>62</v>
      </c>
      <c r="H5533" s="72" t="str">
        <f t="shared" si="92"/>
        <v xml:space="preserve"> </v>
      </c>
      <c r="I5533" s="11">
        <v>16.129032258064999</v>
      </c>
      <c r="J5533" s="3">
        <v>8.0645161290320004</v>
      </c>
      <c r="K5533" s="3">
        <v>14.516129032258</v>
      </c>
      <c r="L5533" s="3">
        <v>16.129032258064999</v>
      </c>
      <c r="M5533" s="3">
        <v>8.0645161290320004</v>
      </c>
      <c r="N5533" s="3">
        <v>25.806451612903</v>
      </c>
      <c r="O5533" s="3">
        <v>4.8387096774189997</v>
      </c>
      <c r="P5533" s="3">
        <v>43.548387096774</v>
      </c>
      <c r="Q5533" s="3">
        <v>3.2258064516129998</v>
      </c>
      <c r="R5533" s="3">
        <v>11.290322580645</v>
      </c>
      <c r="S5533" s="3">
        <v>4.8387096774189997</v>
      </c>
      <c r="T5533" s="3">
        <v>12.903225806451999</v>
      </c>
      <c r="U5533" s="14">
        <v>0</v>
      </c>
    </row>
    <row r="5534" spans="3:21" x14ac:dyDescent="0.2">
      <c r="C5534" s="87"/>
      <c r="D5534" s="84"/>
      <c r="E5534" s="1" t="s">
        <v>45</v>
      </c>
      <c r="F5534" s="2"/>
      <c r="G5534" s="60">
        <v>18</v>
      </c>
      <c r="H5534" s="72" t="str">
        <f t="shared" si="92"/>
        <v>*</v>
      </c>
      <c r="I5534" s="11">
        <v>16.666666666666998</v>
      </c>
      <c r="J5534" s="3">
        <v>5.5555555555560003</v>
      </c>
      <c r="K5534" s="3">
        <v>5.5555555555560003</v>
      </c>
      <c r="L5534" s="3">
        <v>5.5555555555560003</v>
      </c>
      <c r="M5534" s="3">
        <v>11.111111111111001</v>
      </c>
      <c r="N5534" s="3">
        <v>5.5555555555560003</v>
      </c>
      <c r="O5534" s="3">
        <v>5.5555555555560003</v>
      </c>
      <c r="P5534" s="3">
        <v>27.777777777777999</v>
      </c>
      <c r="Q5534" s="3">
        <v>5.5555555555560003</v>
      </c>
      <c r="R5534" s="3">
        <v>38.888888888888999</v>
      </c>
      <c r="S5534" s="3">
        <v>5.5555555555560003</v>
      </c>
      <c r="T5534" s="3">
        <v>27.777777777777999</v>
      </c>
      <c r="U5534" s="8">
        <v>5.5555555555560003</v>
      </c>
    </row>
    <row r="5535" spans="3:21" x14ac:dyDescent="0.2">
      <c r="C5535" s="87"/>
      <c r="D5535" s="84"/>
      <c r="E5535" s="1" t="s">
        <v>46</v>
      </c>
      <c r="F5535" s="2"/>
      <c r="G5535" s="60">
        <v>18</v>
      </c>
      <c r="H5535" s="72" t="str">
        <f t="shared" si="92"/>
        <v>*</v>
      </c>
      <c r="I5535" s="21">
        <v>0</v>
      </c>
      <c r="J5535" s="3">
        <v>5.5555555555560003</v>
      </c>
      <c r="K5535" s="3">
        <v>5.5555555555560003</v>
      </c>
      <c r="L5535" s="3">
        <v>5.5555555555560003</v>
      </c>
      <c r="M5535" s="7">
        <v>0</v>
      </c>
      <c r="N5535" s="7">
        <v>0</v>
      </c>
      <c r="O5535" s="3">
        <v>5.5555555555560003</v>
      </c>
      <c r="P5535" s="3">
        <v>61.111111111111001</v>
      </c>
      <c r="Q5535" s="7">
        <v>0</v>
      </c>
      <c r="R5535" s="3">
        <v>22.222222222222001</v>
      </c>
      <c r="S5535" s="3">
        <v>5.5555555555560003</v>
      </c>
      <c r="T5535" s="3">
        <v>22.222222222222001</v>
      </c>
      <c r="U5535" s="14">
        <v>0</v>
      </c>
    </row>
    <row r="5536" spans="3:21" x14ac:dyDescent="0.2">
      <c r="C5536" s="87"/>
      <c r="D5536" s="84"/>
      <c r="E5536" s="1" t="s">
        <v>32</v>
      </c>
      <c r="F5536" s="2"/>
      <c r="G5536" s="60">
        <v>14</v>
      </c>
      <c r="H5536" s="72" t="str">
        <f t="shared" si="92"/>
        <v>*</v>
      </c>
      <c r="I5536" s="21">
        <v>0</v>
      </c>
      <c r="J5536" s="3">
        <v>7.1428571428570002</v>
      </c>
      <c r="K5536" s="3">
        <v>21.428571428571001</v>
      </c>
      <c r="L5536" s="3">
        <v>14.285714285714</v>
      </c>
      <c r="M5536" s="3">
        <v>7.1428571428570002</v>
      </c>
      <c r="N5536" s="3">
        <v>7.1428571428570002</v>
      </c>
      <c r="O5536" s="3">
        <v>7.1428571428570002</v>
      </c>
      <c r="P5536" s="3">
        <v>35.714285714286</v>
      </c>
      <c r="Q5536" s="3">
        <v>21.428571428571001</v>
      </c>
      <c r="R5536" s="3">
        <v>35.714285714286</v>
      </c>
      <c r="S5536" s="3">
        <v>7.1428571428570002</v>
      </c>
      <c r="T5536" s="3">
        <v>14.285714285714</v>
      </c>
      <c r="U5536" s="14">
        <v>0</v>
      </c>
    </row>
    <row r="5537" spans="3:21" ht="24" x14ac:dyDescent="0.2">
      <c r="C5537" s="88" t="s">
        <v>47</v>
      </c>
      <c r="D5537" s="83" t="s">
        <v>17</v>
      </c>
      <c r="E5537" s="6" t="s">
        <v>48</v>
      </c>
      <c r="F5537" s="5"/>
      <c r="G5537" s="59">
        <v>19</v>
      </c>
      <c r="H5537" s="71" t="str">
        <f t="shared" si="92"/>
        <v>*</v>
      </c>
      <c r="I5537" s="12">
        <v>5.2631578947369997</v>
      </c>
      <c r="J5537" s="4">
        <v>15.789473684211</v>
      </c>
      <c r="K5537" s="4">
        <v>36.842105263157997</v>
      </c>
      <c r="L5537" s="4">
        <v>10.526315789473999</v>
      </c>
      <c r="M5537" s="4">
        <v>5.2631578947369997</v>
      </c>
      <c r="N5537" s="4">
        <v>26.315789473683999</v>
      </c>
      <c r="O5537" s="4">
        <v>5.2631578947369997</v>
      </c>
      <c r="P5537" s="4">
        <v>36.842105263157997</v>
      </c>
      <c r="Q5537" s="20">
        <v>0</v>
      </c>
      <c r="R5537" s="4">
        <v>31.578947368421002</v>
      </c>
      <c r="S5537" s="20">
        <v>0</v>
      </c>
      <c r="T5537" s="4">
        <v>15.789473684211</v>
      </c>
      <c r="U5537" s="13">
        <v>5.2631578947369997</v>
      </c>
    </row>
    <row r="5538" spans="3:21" ht="24" x14ac:dyDescent="0.2">
      <c r="C5538" s="87"/>
      <c r="D5538" s="84"/>
      <c r="E5538" s="1" t="s">
        <v>49</v>
      </c>
      <c r="F5538" s="2"/>
      <c r="G5538" s="60">
        <v>36</v>
      </c>
      <c r="H5538" s="72" t="str">
        <f t="shared" si="92"/>
        <v>*</v>
      </c>
      <c r="I5538" s="11">
        <v>16.666666666666998</v>
      </c>
      <c r="J5538" s="7">
        <v>0</v>
      </c>
      <c r="K5538" s="3">
        <v>16.666666666666998</v>
      </c>
      <c r="L5538" s="3">
        <v>8.333333333333</v>
      </c>
      <c r="M5538" s="7">
        <v>0</v>
      </c>
      <c r="N5538" s="3">
        <v>25</v>
      </c>
      <c r="O5538" s="7">
        <v>0</v>
      </c>
      <c r="P5538" s="3">
        <v>25</v>
      </c>
      <c r="Q5538" s="7">
        <v>0</v>
      </c>
      <c r="R5538" s="3">
        <v>19.444444444443999</v>
      </c>
      <c r="S5538" s="3">
        <v>8.333333333333</v>
      </c>
      <c r="T5538" s="3">
        <v>22.222222222222001</v>
      </c>
      <c r="U5538" s="8">
        <v>8.333333333333</v>
      </c>
    </row>
    <row r="5539" spans="3:21" x14ac:dyDescent="0.2">
      <c r="C5539" s="87"/>
      <c r="D5539" s="84"/>
      <c r="E5539" s="1" t="s">
        <v>50</v>
      </c>
      <c r="F5539" s="2"/>
      <c r="G5539" s="60">
        <v>32</v>
      </c>
      <c r="H5539" s="72" t="str">
        <f t="shared" si="92"/>
        <v>*</v>
      </c>
      <c r="I5539" s="11">
        <v>28.125</v>
      </c>
      <c r="J5539" s="3">
        <v>9.375</v>
      </c>
      <c r="K5539" s="3">
        <v>12.5</v>
      </c>
      <c r="L5539" s="3">
        <v>21.875</v>
      </c>
      <c r="M5539" s="3">
        <v>9.375</v>
      </c>
      <c r="N5539" s="3">
        <v>18.75</v>
      </c>
      <c r="O5539" s="7">
        <v>0</v>
      </c>
      <c r="P5539" s="3">
        <v>18.75</v>
      </c>
      <c r="Q5539" s="3">
        <v>6.25</v>
      </c>
      <c r="R5539" s="3">
        <v>18.75</v>
      </c>
      <c r="S5539" s="3">
        <v>12.5</v>
      </c>
      <c r="T5539" s="3">
        <v>21.875</v>
      </c>
      <c r="U5539" s="8">
        <v>6.25</v>
      </c>
    </row>
    <row r="5540" spans="3:21" x14ac:dyDescent="0.2">
      <c r="C5540" s="87"/>
      <c r="D5540" s="84"/>
      <c r="E5540" s="1" t="s">
        <v>51</v>
      </c>
      <c r="F5540" s="2"/>
      <c r="G5540" s="60">
        <v>58</v>
      </c>
      <c r="H5540" s="72" t="str">
        <f t="shared" si="92"/>
        <v xml:space="preserve"> </v>
      </c>
      <c r="I5540" s="11">
        <v>25.862068965517</v>
      </c>
      <c r="J5540" s="3">
        <v>17.241379310345</v>
      </c>
      <c r="K5540" s="3">
        <v>27.586206896552</v>
      </c>
      <c r="L5540" s="3">
        <v>20.689655172414</v>
      </c>
      <c r="M5540" s="3">
        <v>10.344827586207</v>
      </c>
      <c r="N5540" s="3">
        <v>29.310344827586</v>
      </c>
      <c r="O5540" s="3">
        <v>5.1724137931029999</v>
      </c>
      <c r="P5540" s="3">
        <v>10.344827586207</v>
      </c>
      <c r="Q5540" s="3">
        <v>1.7241379310339999</v>
      </c>
      <c r="R5540" s="3">
        <v>22.413793103448</v>
      </c>
      <c r="S5540" s="3">
        <v>10.344827586207</v>
      </c>
      <c r="T5540" s="3">
        <v>17.241379310345</v>
      </c>
      <c r="U5540" s="8">
        <v>3.4482758620689999</v>
      </c>
    </row>
    <row r="5541" spans="3:21" ht="24" x14ac:dyDescent="0.2">
      <c r="C5541" s="87"/>
      <c r="D5541" s="84"/>
      <c r="E5541" s="1" t="s">
        <v>52</v>
      </c>
      <c r="F5541" s="2"/>
      <c r="G5541" s="60">
        <v>71</v>
      </c>
      <c r="H5541" s="72" t="str">
        <f t="shared" si="92"/>
        <v xml:space="preserve"> </v>
      </c>
      <c r="I5541" s="11">
        <v>21.12676056338</v>
      </c>
      <c r="J5541" s="3">
        <v>16.901408450704</v>
      </c>
      <c r="K5541" s="3">
        <v>19.718309859154999</v>
      </c>
      <c r="L5541" s="3">
        <v>33.802816901408001</v>
      </c>
      <c r="M5541" s="3">
        <v>2.8169014084509998</v>
      </c>
      <c r="N5541" s="3">
        <v>32.394366197182997</v>
      </c>
      <c r="O5541" s="3">
        <v>4.2253521126760001</v>
      </c>
      <c r="P5541" s="3">
        <v>5.6338028169010004</v>
      </c>
      <c r="Q5541" s="3">
        <v>5.6338028169010004</v>
      </c>
      <c r="R5541" s="3">
        <v>30.985915492958</v>
      </c>
      <c r="S5541" s="3">
        <v>1.4084507042250001</v>
      </c>
      <c r="T5541" s="3">
        <v>21.12676056338</v>
      </c>
      <c r="U5541" s="8">
        <v>5.6338028169010004</v>
      </c>
    </row>
    <row r="5542" spans="3:21" ht="24" x14ac:dyDescent="0.2">
      <c r="C5542" s="87"/>
      <c r="D5542" s="84"/>
      <c r="E5542" s="1" t="s">
        <v>53</v>
      </c>
      <c r="F5542" s="2"/>
      <c r="G5542" s="60">
        <v>216</v>
      </c>
      <c r="H5542" s="72" t="str">
        <f t="shared" si="92"/>
        <v xml:space="preserve"> </v>
      </c>
      <c r="I5542" s="11">
        <v>21.296296296295999</v>
      </c>
      <c r="J5542" s="3">
        <v>12.962962962962999</v>
      </c>
      <c r="K5542" s="3">
        <v>21.759259259259</v>
      </c>
      <c r="L5542" s="3">
        <v>22.222222222222001</v>
      </c>
      <c r="M5542" s="3">
        <v>5.5555555555560003</v>
      </c>
      <c r="N5542" s="3">
        <v>27.777777777777999</v>
      </c>
      <c r="O5542" s="3">
        <v>3.2407407407409998</v>
      </c>
      <c r="P5542" s="3">
        <v>14.814814814815</v>
      </c>
      <c r="Q5542" s="3">
        <v>3.2407407407409998</v>
      </c>
      <c r="R5542" s="3">
        <v>25</v>
      </c>
      <c r="S5542" s="3">
        <v>6.4814814814809996</v>
      </c>
      <c r="T5542" s="3">
        <v>19.907407407407</v>
      </c>
      <c r="U5542" s="8">
        <v>5.5555555555560003</v>
      </c>
    </row>
    <row r="5543" spans="3:21" ht="24" x14ac:dyDescent="0.2">
      <c r="C5543" s="87"/>
      <c r="D5543" s="84"/>
      <c r="E5543" s="1" t="s">
        <v>54</v>
      </c>
      <c r="F5543" s="2"/>
      <c r="G5543" s="60">
        <v>444</v>
      </c>
      <c r="H5543" s="72" t="str">
        <f t="shared" si="92"/>
        <v xml:space="preserve"> </v>
      </c>
      <c r="I5543" s="11">
        <v>10.810810810811001</v>
      </c>
      <c r="J5543" s="3">
        <v>4.9549549549550003</v>
      </c>
      <c r="K5543" s="3">
        <v>12.387387387386999</v>
      </c>
      <c r="L5543" s="3">
        <v>15.765765765766</v>
      </c>
      <c r="M5543" s="3">
        <v>5.6306306306309999</v>
      </c>
      <c r="N5543" s="3">
        <v>14.864864864865</v>
      </c>
      <c r="O5543" s="3">
        <v>5.1801801801799998</v>
      </c>
      <c r="P5543" s="3">
        <v>41.441441441441</v>
      </c>
      <c r="Q5543" s="3">
        <v>4.2792792792789998</v>
      </c>
      <c r="R5543" s="3">
        <v>26.801801801802</v>
      </c>
      <c r="S5543" s="3">
        <v>4.0540540540540002</v>
      </c>
      <c r="T5543" s="3">
        <v>16.216216216216001</v>
      </c>
      <c r="U5543" s="8">
        <v>4.5045045045050003</v>
      </c>
    </row>
    <row r="5544" spans="3:21" x14ac:dyDescent="0.2">
      <c r="C5544" s="87"/>
      <c r="D5544" s="84"/>
      <c r="E5544" s="1" t="s">
        <v>32</v>
      </c>
      <c r="F5544" s="2"/>
      <c r="G5544" s="60">
        <v>6</v>
      </c>
      <c r="H5544" s="72" t="str">
        <f t="shared" si="92"/>
        <v>*</v>
      </c>
      <c r="I5544" s="11">
        <v>16.666666666666998</v>
      </c>
      <c r="J5544" s="3">
        <v>16.666666666666998</v>
      </c>
      <c r="K5544" s="3">
        <v>33.333333333333002</v>
      </c>
      <c r="L5544" s="7">
        <v>0</v>
      </c>
      <c r="M5544" s="3">
        <v>16.666666666666998</v>
      </c>
      <c r="N5544" s="3">
        <v>16.666666666666998</v>
      </c>
      <c r="O5544" s="7">
        <v>0</v>
      </c>
      <c r="P5544" s="3">
        <v>33.333333333333002</v>
      </c>
      <c r="Q5544" s="7">
        <v>0</v>
      </c>
      <c r="R5544" s="3">
        <v>16.666666666666998</v>
      </c>
      <c r="S5544" s="3">
        <v>16.666666666666998</v>
      </c>
      <c r="T5544" s="3">
        <v>16.666666666666998</v>
      </c>
      <c r="U5544" s="14">
        <v>0</v>
      </c>
    </row>
    <row r="5545" spans="3:21" ht="24" x14ac:dyDescent="0.2">
      <c r="C5545" s="88" t="s">
        <v>55</v>
      </c>
      <c r="D5545" s="83" t="s">
        <v>17</v>
      </c>
      <c r="E5545" s="6" t="s">
        <v>48</v>
      </c>
      <c r="F5545" s="5"/>
      <c r="G5545" s="59">
        <v>39</v>
      </c>
      <c r="H5545" s="71" t="str">
        <f t="shared" si="92"/>
        <v>*</v>
      </c>
      <c r="I5545" s="12">
        <v>5.1282051282049999</v>
      </c>
      <c r="J5545" s="4">
        <v>10.25641025641</v>
      </c>
      <c r="K5545" s="4">
        <v>25.641025641026001</v>
      </c>
      <c r="L5545" s="4">
        <v>17.948717948717999</v>
      </c>
      <c r="M5545" s="4">
        <v>10.25641025641</v>
      </c>
      <c r="N5545" s="4">
        <v>17.948717948717999</v>
      </c>
      <c r="O5545" s="4">
        <v>5.1282051282049999</v>
      </c>
      <c r="P5545" s="4">
        <v>46.153846153845997</v>
      </c>
      <c r="Q5545" s="20">
        <v>0</v>
      </c>
      <c r="R5545" s="4">
        <v>23.076923076922998</v>
      </c>
      <c r="S5545" s="4">
        <v>5.1282051282049999</v>
      </c>
      <c r="T5545" s="4">
        <v>12.820512820513001</v>
      </c>
      <c r="U5545" s="13">
        <v>2.564102564103</v>
      </c>
    </row>
    <row r="5546" spans="3:21" ht="24" x14ac:dyDescent="0.2">
      <c r="C5546" s="87"/>
      <c r="D5546" s="84"/>
      <c r="E5546" s="1" t="s">
        <v>49</v>
      </c>
      <c r="F5546" s="2"/>
      <c r="G5546" s="60">
        <v>76</v>
      </c>
      <c r="H5546" s="72" t="str">
        <f t="shared" si="92"/>
        <v xml:space="preserve"> </v>
      </c>
      <c r="I5546" s="11">
        <v>15.789473684211</v>
      </c>
      <c r="J5546" s="3">
        <v>5.2631578947369997</v>
      </c>
      <c r="K5546" s="3">
        <v>13.157894736842</v>
      </c>
      <c r="L5546" s="3">
        <v>15.789473684211</v>
      </c>
      <c r="M5546" s="3">
        <v>6.5789473684209998</v>
      </c>
      <c r="N5546" s="3">
        <v>21.052631578947</v>
      </c>
      <c r="O5546" s="3">
        <v>1.3157894736839999</v>
      </c>
      <c r="P5546" s="3">
        <v>40.789473684211004</v>
      </c>
      <c r="Q5546" s="7">
        <v>0</v>
      </c>
      <c r="R5546" s="3">
        <v>22.368421052632002</v>
      </c>
      <c r="S5546" s="3">
        <v>7.8947368421049999</v>
      </c>
      <c r="T5546" s="3">
        <v>18.421052631578998</v>
      </c>
      <c r="U5546" s="8">
        <v>1.3157894736839999</v>
      </c>
    </row>
    <row r="5547" spans="3:21" x14ac:dyDescent="0.2">
      <c r="C5547" s="87"/>
      <c r="D5547" s="84"/>
      <c r="E5547" s="1" t="s">
        <v>50</v>
      </c>
      <c r="F5547" s="2"/>
      <c r="G5547" s="60">
        <v>123</v>
      </c>
      <c r="H5547" s="72" t="str">
        <f t="shared" si="92"/>
        <v xml:space="preserve"> </v>
      </c>
      <c r="I5547" s="11">
        <v>17.886178861788999</v>
      </c>
      <c r="J5547" s="3">
        <v>8.130081300813</v>
      </c>
      <c r="K5547" s="3">
        <v>7.3170731707319998</v>
      </c>
      <c r="L5547" s="3">
        <v>14.634146341463</v>
      </c>
      <c r="M5547" s="3">
        <v>5.6910569105690003</v>
      </c>
      <c r="N5547" s="3">
        <v>16.260162601626</v>
      </c>
      <c r="O5547" s="3">
        <v>1.6260162601629999</v>
      </c>
      <c r="P5547" s="3">
        <v>26.016260162601998</v>
      </c>
      <c r="Q5547" s="3">
        <v>4.8780487804880002</v>
      </c>
      <c r="R5547" s="3">
        <v>22.764227642276001</v>
      </c>
      <c r="S5547" s="3">
        <v>5.6910569105690003</v>
      </c>
      <c r="T5547" s="3">
        <v>21.951219512194999</v>
      </c>
      <c r="U5547" s="8">
        <v>4.8780487804880002</v>
      </c>
    </row>
    <row r="5548" spans="3:21" x14ac:dyDescent="0.2">
      <c r="C5548" s="87"/>
      <c r="D5548" s="84"/>
      <c r="E5548" s="1" t="s">
        <v>51</v>
      </c>
      <c r="F5548" s="2"/>
      <c r="G5548" s="60">
        <v>221</v>
      </c>
      <c r="H5548" s="72" t="str">
        <f t="shared" si="92"/>
        <v xml:space="preserve"> </v>
      </c>
      <c r="I5548" s="11">
        <v>18.552036199094999</v>
      </c>
      <c r="J5548" s="3">
        <v>9.5022624434389993</v>
      </c>
      <c r="K5548" s="3">
        <v>22.171945701357</v>
      </c>
      <c r="L5548" s="3">
        <v>22.624434389139999</v>
      </c>
      <c r="M5548" s="3">
        <v>6.3348416289590004</v>
      </c>
      <c r="N5548" s="3">
        <v>18.099547511312</v>
      </c>
      <c r="O5548" s="3">
        <v>5.4298642533940003</v>
      </c>
      <c r="P5548" s="3">
        <v>27.601809954751001</v>
      </c>
      <c r="Q5548" s="3">
        <v>5.4298642533940003</v>
      </c>
      <c r="R5548" s="3">
        <v>30.316742081448002</v>
      </c>
      <c r="S5548" s="3">
        <v>4.9773755656110001</v>
      </c>
      <c r="T5548" s="3">
        <v>15.384615384615</v>
      </c>
      <c r="U5548" s="8">
        <v>3.6199095022619998</v>
      </c>
    </row>
    <row r="5549" spans="3:21" ht="24" x14ac:dyDescent="0.2">
      <c r="C5549" s="87"/>
      <c r="D5549" s="84"/>
      <c r="E5549" s="1" t="s">
        <v>52</v>
      </c>
      <c r="F5549" s="2"/>
      <c r="G5549" s="60">
        <v>92</v>
      </c>
      <c r="H5549" s="72" t="str">
        <f t="shared" si="92"/>
        <v xml:space="preserve"> </v>
      </c>
      <c r="I5549" s="11">
        <v>8.6956521739130004</v>
      </c>
      <c r="J5549" s="3">
        <v>9.7826086956519998</v>
      </c>
      <c r="K5549" s="3">
        <v>14.130434782609001</v>
      </c>
      <c r="L5549" s="3">
        <v>21.739130434783</v>
      </c>
      <c r="M5549" s="3">
        <v>3.2608695652169999</v>
      </c>
      <c r="N5549" s="3">
        <v>27.173913043477999</v>
      </c>
      <c r="O5549" s="3">
        <v>4.3478260869570002</v>
      </c>
      <c r="P5549" s="3">
        <v>27.173913043477999</v>
      </c>
      <c r="Q5549" s="3">
        <v>4.3478260869570002</v>
      </c>
      <c r="R5549" s="3">
        <v>28.260869565217</v>
      </c>
      <c r="S5549" s="3">
        <v>2.1739130434780001</v>
      </c>
      <c r="T5549" s="3">
        <v>17.391304347826001</v>
      </c>
      <c r="U5549" s="8">
        <v>6.5217391304349999</v>
      </c>
    </row>
    <row r="5550" spans="3:21" x14ac:dyDescent="0.2">
      <c r="C5550" s="87"/>
      <c r="D5550" s="84"/>
      <c r="E5550" s="1" t="s">
        <v>56</v>
      </c>
      <c r="F5550" s="2"/>
      <c r="G5550" s="60">
        <v>87</v>
      </c>
      <c r="H5550" s="72" t="str">
        <f t="shared" si="92"/>
        <v xml:space="preserve"> </v>
      </c>
      <c r="I5550" s="11">
        <v>8.0459770114939992</v>
      </c>
      <c r="J5550" s="3">
        <v>3.4482758620689999</v>
      </c>
      <c r="K5550" s="3">
        <v>10.344827586207</v>
      </c>
      <c r="L5550" s="3">
        <v>6.8965517241379999</v>
      </c>
      <c r="M5550" s="3">
        <v>2.2988505747130001</v>
      </c>
      <c r="N5550" s="3">
        <v>18.390804597700999</v>
      </c>
      <c r="O5550" s="3">
        <v>5.7471264367819996</v>
      </c>
      <c r="P5550" s="3">
        <v>42.528735632184002</v>
      </c>
      <c r="Q5550" s="3">
        <v>2.2988505747130001</v>
      </c>
      <c r="R5550" s="3">
        <v>25.287356321838999</v>
      </c>
      <c r="S5550" s="3">
        <v>2.2988505747130001</v>
      </c>
      <c r="T5550" s="3">
        <v>17.241379310345</v>
      </c>
      <c r="U5550" s="8">
        <v>10.344827586207</v>
      </c>
    </row>
    <row r="5551" spans="3:21" x14ac:dyDescent="0.2">
      <c r="C5551" s="87"/>
      <c r="D5551" s="84"/>
      <c r="E5551" s="1" t="s">
        <v>57</v>
      </c>
      <c r="F5551" s="2"/>
      <c r="G5551" s="60">
        <v>14</v>
      </c>
      <c r="H5551" s="72" t="str">
        <f t="shared" si="92"/>
        <v>*</v>
      </c>
      <c r="I5551" s="11">
        <v>14.285714285714</v>
      </c>
      <c r="J5551" s="7">
        <v>0</v>
      </c>
      <c r="K5551" s="3">
        <v>14.285714285714</v>
      </c>
      <c r="L5551" s="3">
        <v>35.714285714286</v>
      </c>
      <c r="M5551" s="3">
        <v>14.285714285714</v>
      </c>
      <c r="N5551" s="3">
        <v>14.285714285714</v>
      </c>
      <c r="O5551" s="3">
        <v>7.1428571428570002</v>
      </c>
      <c r="P5551" s="3">
        <v>50</v>
      </c>
      <c r="Q5551" s="3">
        <v>14.285714285714</v>
      </c>
      <c r="R5551" s="3">
        <v>28.571428571428999</v>
      </c>
      <c r="S5551" s="3">
        <v>14.285714285714</v>
      </c>
      <c r="T5551" s="3">
        <v>14.285714285714</v>
      </c>
      <c r="U5551" s="14">
        <v>0</v>
      </c>
    </row>
    <row r="5552" spans="3:21" x14ac:dyDescent="0.2">
      <c r="C5552" s="87"/>
      <c r="D5552" s="84"/>
      <c r="E5552" s="1" t="s">
        <v>32</v>
      </c>
      <c r="F5552" s="2"/>
      <c r="G5552" s="60">
        <v>14</v>
      </c>
      <c r="H5552" s="72" t="str">
        <f t="shared" si="92"/>
        <v>*</v>
      </c>
      <c r="I5552" s="11">
        <v>7.1428571428570002</v>
      </c>
      <c r="J5552" s="7">
        <v>0</v>
      </c>
      <c r="K5552" s="3">
        <v>14.285714285714</v>
      </c>
      <c r="L5552" s="7">
        <v>0</v>
      </c>
      <c r="M5552" s="3">
        <v>7.1428571428570002</v>
      </c>
      <c r="N5552" s="3">
        <v>7.1428571428570002</v>
      </c>
      <c r="O5552" s="3">
        <v>21.428571428571001</v>
      </c>
      <c r="P5552" s="3">
        <v>50</v>
      </c>
      <c r="Q5552" s="7">
        <v>0</v>
      </c>
      <c r="R5552" s="3">
        <v>7.1428571428570002</v>
      </c>
      <c r="S5552" s="3">
        <v>7.1428571428570002</v>
      </c>
      <c r="T5552" s="3">
        <v>21.428571428571001</v>
      </c>
      <c r="U5552" s="8">
        <v>7.1428571428570002</v>
      </c>
    </row>
    <row r="5553" spans="3:21" x14ac:dyDescent="0.2">
      <c r="C5553" s="88" t="s">
        <v>58</v>
      </c>
      <c r="D5553" s="83" t="s">
        <v>17</v>
      </c>
      <c r="E5553" s="6" t="s">
        <v>59</v>
      </c>
      <c r="F5553" s="5"/>
      <c r="G5553" s="59">
        <v>483</v>
      </c>
      <c r="H5553" s="71" t="str">
        <f t="shared" si="92"/>
        <v xml:space="preserve"> </v>
      </c>
      <c r="I5553" s="12">
        <v>13.664596273292</v>
      </c>
      <c r="J5553" s="4">
        <v>6.6252587991720002</v>
      </c>
      <c r="K5553" s="4">
        <v>15.734989648033</v>
      </c>
      <c r="L5553" s="4">
        <v>18.426501035196999</v>
      </c>
      <c r="M5553" s="4">
        <v>5.1759834368530004</v>
      </c>
      <c r="N5553" s="4">
        <v>19.875776397515999</v>
      </c>
      <c r="O5553" s="4">
        <v>4.5548654244310001</v>
      </c>
      <c r="P5553" s="4">
        <v>33.954451345755999</v>
      </c>
      <c r="Q5553" s="4">
        <v>3.7267080745340002</v>
      </c>
      <c r="R5553" s="4">
        <v>22.981366459627001</v>
      </c>
      <c r="S5553" s="4">
        <v>4.7619047619049999</v>
      </c>
      <c r="T5553" s="4">
        <v>16.149068322981002</v>
      </c>
      <c r="U5553" s="13">
        <v>5.7971014492749999</v>
      </c>
    </row>
    <row r="5554" spans="3:21" ht="24" x14ac:dyDescent="0.2">
      <c r="C5554" s="87"/>
      <c r="D5554" s="84"/>
      <c r="E5554" s="1" t="s">
        <v>60</v>
      </c>
      <c r="F5554" s="2"/>
      <c r="G5554" s="60">
        <v>79</v>
      </c>
      <c r="H5554" s="72" t="str">
        <f t="shared" si="92"/>
        <v xml:space="preserve"> </v>
      </c>
      <c r="I5554" s="11">
        <v>11.392405063290999</v>
      </c>
      <c r="J5554" s="3">
        <v>6.3291139240509997</v>
      </c>
      <c r="K5554" s="3">
        <v>7.5949367088609998</v>
      </c>
      <c r="L5554" s="3">
        <v>7.5949367088609998</v>
      </c>
      <c r="M5554" s="3">
        <v>5.0632911392409996</v>
      </c>
      <c r="N5554" s="3">
        <v>17.721518987342002</v>
      </c>
      <c r="O5554" s="3">
        <v>1.2658227848100001</v>
      </c>
      <c r="P5554" s="3">
        <v>20.253164556961998</v>
      </c>
      <c r="Q5554" s="3">
        <v>3.7974683544299999</v>
      </c>
      <c r="R5554" s="3">
        <v>37.974683544304</v>
      </c>
      <c r="S5554" s="3">
        <v>7.5949367088609998</v>
      </c>
      <c r="T5554" s="3">
        <v>22.784810126581998</v>
      </c>
      <c r="U5554" s="8">
        <v>3.7974683544299999</v>
      </c>
    </row>
    <row r="5555" spans="3:21" x14ac:dyDescent="0.2">
      <c r="C5555" s="87"/>
      <c r="D5555" s="84"/>
      <c r="E5555" s="1" t="s">
        <v>61</v>
      </c>
      <c r="F5555" s="2"/>
      <c r="G5555" s="60">
        <v>17</v>
      </c>
      <c r="H5555" s="72" t="str">
        <f t="shared" si="92"/>
        <v>*</v>
      </c>
      <c r="I5555" s="11">
        <v>5.8823529411760003</v>
      </c>
      <c r="J5555" s="3">
        <v>23.529411764706001</v>
      </c>
      <c r="K5555" s="3">
        <v>23.529411764706001</v>
      </c>
      <c r="L5555" s="3">
        <v>17.647058823529001</v>
      </c>
      <c r="M5555" s="3">
        <v>5.8823529411760003</v>
      </c>
      <c r="N5555" s="3">
        <v>29.411764705882</v>
      </c>
      <c r="O5555" s="3">
        <v>17.647058823529001</v>
      </c>
      <c r="P5555" s="3">
        <v>35.294117647058997</v>
      </c>
      <c r="Q5555" s="3">
        <v>5.8823529411760003</v>
      </c>
      <c r="R5555" s="3">
        <v>41.176470588234999</v>
      </c>
      <c r="S5555" s="3">
        <v>17.647058823529001</v>
      </c>
      <c r="T5555" s="3">
        <v>11.764705882353001</v>
      </c>
      <c r="U5555" s="14">
        <v>0</v>
      </c>
    </row>
    <row r="5556" spans="3:21" ht="36" x14ac:dyDescent="0.2">
      <c r="C5556" s="87"/>
      <c r="D5556" s="84"/>
      <c r="E5556" s="1" t="s">
        <v>62</v>
      </c>
      <c r="F5556" s="2"/>
      <c r="G5556" s="60">
        <v>66</v>
      </c>
      <c r="H5556" s="72" t="str">
        <f t="shared" si="92"/>
        <v xml:space="preserve"> </v>
      </c>
      <c r="I5556" s="11">
        <v>28.787878787878999</v>
      </c>
      <c r="J5556" s="3">
        <v>15.151515151515</v>
      </c>
      <c r="K5556" s="3">
        <v>24.242424242424001</v>
      </c>
      <c r="L5556" s="3">
        <v>30.303030303029999</v>
      </c>
      <c r="M5556" s="3">
        <v>10.606060606061</v>
      </c>
      <c r="N5556" s="3">
        <v>18.181818181817999</v>
      </c>
      <c r="O5556" s="3">
        <v>4.5454545454549997</v>
      </c>
      <c r="P5556" s="3">
        <v>31.818181818182001</v>
      </c>
      <c r="Q5556" s="3">
        <v>4.5454545454549997</v>
      </c>
      <c r="R5556" s="3">
        <v>34.848484848485</v>
      </c>
      <c r="S5556" s="7">
        <v>0</v>
      </c>
      <c r="T5556" s="3">
        <v>15.151515151515</v>
      </c>
      <c r="U5556" s="8">
        <v>1.5151515151520001</v>
      </c>
    </row>
    <row r="5557" spans="3:21" ht="24" x14ac:dyDescent="0.2">
      <c r="C5557" s="87"/>
      <c r="D5557" s="84"/>
      <c r="E5557" s="1" t="s">
        <v>63</v>
      </c>
      <c r="F5557" s="2"/>
      <c r="G5557" s="60">
        <v>0</v>
      </c>
      <c r="H5557" s="72" t="str">
        <f t="shared" ref="H5557:H5595" si="93">IF(G5557&lt;49,"*"," ")</f>
        <v>*</v>
      </c>
      <c r="I5557" s="21">
        <v>0</v>
      </c>
      <c r="J5557" s="7">
        <v>0</v>
      </c>
      <c r="K5557" s="7">
        <v>0</v>
      </c>
      <c r="L5557" s="7">
        <v>0</v>
      </c>
      <c r="M5557" s="7">
        <v>0</v>
      </c>
      <c r="N5557" s="7">
        <v>0</v>
      </c>
      <c r="O5557" s="7">
        <v>0</v>
      </c>
      <c r="P5557" s="7">
        <v>0</v>
      </c>
      <c r="Q5557" s="7">
        <v>0</v>
      </c>
      <c r="R5557" s="7">
        <v>0</v>
      </c>
      <c r="S5557" s="7">
        <v>0</v>
      </c>
      <c r="T5557" s="7">
        <v>0</v>
      </c>
      <c r="U5557" s="14">
        <v>0</v>
      </c>
    </row>
    <row r="5558" spans="3:21" x14ac:dyDescent="0.2">
      <c r="C5558" s="87"/>
      <c r="D5558" s="84"/>
      <c r="E5558" s="1" t="s">
        <v>64</v>
      </c>
      <c r="F5558" s="2"/>
      <c r="G5558" s="60">
        <v>13</v>
      </c>
      <c r="H5558" s="72" t="str">
        <f t="shared" si="93"/>
        <v>*</v>
      </c>
      <c r="I5558" s="21">
        <v>0</v>
      </c>
      <c r="J5558" s="7">
        <v>0</v>
      </c>
      <c r="K5558" s="3">
        <v>7.6923076923079998</v>
      </c>
      <c r="L5558" s="7">
        <v>0</v>
      </c>
      <c r="M5558" s="3">
        <v>7.6923076923079998</v>
      </c>
      <c r="N5558" s="7">
        <v>0</v>
      </c>
      <c r="O5558" s="7">
        <v>0</v>
      </c>
      <c r="P5558" s="3">
        <v>69.230769230768999</v>
      </c>
      <c r="Q5558" s="7">
        <v>0</v>
      </c>
      <c r="R5558" s="3">
        <v>15.384615384615</v>
      </c>
      <c r="S5558" s="7">
        <v>0</v>
      </c>
      <c r="T5558" s="3">
        <v>23.076923076922998</v>
      </c>
      <c r="U5558" s="14">
        <v>0</v>
      </c>
    </row>
    <row r="5559" spans="3:21" x14ac:dyDescent="0.2">
      <c r="C5559" s="87"/>
      <c r="D5559" s="84"/>
      <c r="E5559" s="1" t="s">
        <v>46</v>
      </c>
      <c r="F5559" s="2"/>
      <c r="G5559" s="60">
        <v>6</v>
      </c>
      <c r="H5559" s="72" t="str">
        <f t="shared" si="93"/>
        <v>*</v>
      </c>
      <c r="I5559" s="21">
        <v>0</v>
      </c>
      <c r="J5559" s="7">
        <v>0</v>
      </c>
      <c r="K5559" s="3">
        <v>16.666666666666998</v>
      </c>
      <c r="L5559" s="7">
        <v>0</v>
      </c>
      <c r="M5559" s="7">
        <v>0</v>
      </c>
      <c r="N5559" s="7">
        <v>0</v>
      </c>
      <c r="O5559" s="3">
        <v>16.666666666666998</v>
      </c>
      <c r="P5559" s="3">
        <v>33.333333333333002</v>
      </c>
      <c r="Q5559" s="3">
        <v>16.666666666666998</v>
      </c>
      <c r="R5559" s="3">
        <v>16.666666666666998</v>
      </c>
      <c r="S5559" s="7">
        <v>0</v>
      </c>
      <c r="T5559" s="3">
        <v>66.666666666666998</v>
      </c>
      <c r="U5559" s="14">
        <v>0</v>
      </c>
    </row>
    <row r="5560" spans="3:21" x14ac:dyDescent="0.2">
      <c r="C5560" s="87"/>
      <c r="D5560" s="84"/>
      <c r="E5560" s="1" t="s">
        <v>32</v>
      </c>
      <c r="F5560" s="2"/>
      <c r="G5560" s="60">
        <v>2</v>
      </c>
      <c r="H5560" s="72" t="str">
        <f t="shared" si="93"/>
        <v>*</v>
      </c>
      <c r="I5560" s="21">
        <v>0</v>
      </c>
      <c r="J5560" s="7">
        <v>0</v>
      </c>
      <c r="K5560" s="7">
        <v>0</v>
      </c>
      <c r="L5560" s="7">
        <v>0</v>
      </c>
      <c r="M5560" s="7">
        <v>0</v>
      </c>
      <c r="N5560" s="7">
        <v>0</v>
      </c>
      <c r="O5560" s="7">
        <v>0</v>
      </c>
      <c r="P5560" s="7">
        <v>0</v>
      </c>
      <c r="Q5560" s="7">
        <v>0</v>
      </c>
      <c r="R5560" s="7">
        <v>0</v>
      </c>
      <c r="S5560" s="3">
        <v>50</v>
      </c>
      <c r="T5560" s="3">
        <v>50</v>
      </c>
      <c r="U5560" s="14">
        <v>0</v>
      </c>
    </row>
    <row r="5561" spans="3:21" x14ac:dyDescent="0.2">
      <c r="C5561" s="87"/>
      <c r="D5561" s="84"/>
      <c r="E5561" s="1" t="s">
        <v>65</v>
      </c>
      <c r="F5561" s="2"/>
      <c r="G5561" s="60">
        <v>562</v>
      </c>
      <c r="H5561" s="72" t="str">
        <f t="shared" si="93"/>
        <v xml:space="preserve"> </v>
      </c>
      <c r="I5561" s="11">
        <v>13.345195729537</v>
      </c>
      <c r="J5561" s="3">
        <v>6.5836298932380002</v>
      </c>
      <c r="K5561" s="3">
        <v>14.590747330960999</v>
      </c>
      <c r="L5561" s="3">
        <v>16.903914590747</v>
      </c>
      <c r="M5561" s="3">
        <v>5.1601423487540004</v>
      </c>
      <c r="N5561" s="3">
        <v>19.572953736654998</v>
      </c>
      <c r="O5561" s="3">
        <v>4.0925266903909998</v>
      </c>
      <c r="P5561" s="3">
        <v>32.028469750889997</v>
      </c>
      <c r="Q5561" s="3">
        <v>3.7366548042700001</v>
      </c>
      <c r="R5561" s="3">
        <v>25.08896797153</v>
      </c>
      <c r="S5561" s="3">
        <v>5.1601423487540004</v>
      </c>
      <c r="T5561" s="3">
        <v>17.081850533808002</v>
      </c>
      <c r="U5561" s="8">
        <v>5.5160142348749996</v>
      </c>
    </row>
    <row r="5562" spans="3:21" x14ac:dyDescent="0.2">
      <c r="C5562" s="87"/>
      <c r="D5562" s="84"/>
      <c r="E5562" s="1" t="s">
        <v>66</v>
      </c>
      <c r="F5562" s="2"/>
      <c r="G5562" s="60">
        <v>83</v>
      </c>
      <c r="H5562" s="72" t="str">
        <f t="shared" si="93"/>
        <v xml:space="preserve"> </v>
      </c>
      <c r="I5562" s="11">
        <v>24.096385542168999</v>
      </c>
      <c r="J5562" s="3">
        <v>16.867469879518001</v>
      </c>
      <c r="K5562" s="3">
        <v>24.096385542168999</v>
      </c>
      <c r="L5562" s="3">
        <v>27.710843373494001</v>
      </c>
      <c r="M5562" s="3">
        <v>9.638554216867</v>
      </c>
      <c r="N5562" s="3">
        <v>20.481927710842999</v>
      </c>
      <c r="O5562" s="3">
        <v>7.2289156626509996</v>
      </c>
      <c r="P5562" s="3">
        <v>32.530120481928002</v>
      </c>
      <c r="Q5562" s="3">
        <v>4.819277108434</v>
      </c>
      <c r="R5562" s="3">
        <v>36.144578313253</v>
      </c>
      <c r="S5562" s="3">
        <v>3.6144578313250002</v>
      </c>
      <c r="T5562" s="3">
        <v>14.457831325300999</v>
      </c>
      <c r="U5562" s="8">
        <v>1.204819277108</v>
      </c>
    </row>
    <row r="5563" spans="3:21" ht="24" x14ac:dyDescent="0.2">
      <c r="C5563" s="88" t="s">
        <v>67</v>
      </c>
      <c r="D5563" s="83" t="s">
        <v>17</v>
      </c>
      <c r="E5563" s="6" t="s">
        <v>68</v>
      </c>
      <c r="F5563" s="5"/>
      <c r="G5563" s="59">
        <v>82</v>
      </c>
      <c r="H5563" s="71" t="str">
        <f t="shared" si="93"/>
        <v xml:space="preserve"> </v>
      </c>
      <c r="I5563" s="12">
        <v>8.5365853658540001</v>
      </c>
      <c r="J5563" s="20">
        <v>0</v>
      </c>
      <c r="K5563" s="4">
        <v>10.975609756098001</v>
      </c>
      <c r="L5563" s="4">
        <v>18.292682926828999</v>
      </c>
      <c r="M5563" s="20">
        <v>0</v>
      </c>
      <c r="N5563" s="4">
        <v>17.073170731706998</v>
      </c>
      <c r="O5563" s="4">
        <v>1.219512195122</v>
      </c>
      <c r="P5563" s="4">
        <v>18.292682926828999</v>
      </c>
      <c r="Q5563" s="4">
        <v>4.8780487804880002</v>
      </c>
      <c r="R5563" s="4">
        <v>21.951219512194999</v>
      </c>
      <c r="S5563" s="4">
        <v>8.5365853658540001</v>
      </c>
      <c r="T5563" s="4">
        <v>19.512195121950999</v>
      </c>
      <c r="U5563" s="13">
        <v>9.7560975609760003</v>
      </c>
    </row>
    <row r="5564" spans="3:21" ht="36" x14ac:dyDescent="0.2">
      <c r="C5564" s="87"/>
      <c r="D5564" s="84"/>
      <c r="E5564" s="1" t="s">
        <v>69</v>
      </c>
      <c r="F5564" s="2"/>
      <c r="G5564" s="60">
        <v>326</v>
      </c>
      <c r="H5564" s="72" t="str">
        <f t="shared" si="93"/>
        <v xml:space="preserve"> </v>
      </c>
      <c r="I5564" s="11">
        <v>14.110429447853001</v>
      </c>
      <c r="J5564" s="3">
        <v>3.6809815950920002</v>
      </c>
      <c r="K5564" s="3">
        <v>14.417177914110001</v>
      </c>
      <c r="L5564" s="3">
        <v>15.950920245399001</v>
      </c>
      <c r="M5564" s="3">
        <v>4.9079754601229997</v>
      </c>
      <c r="N5564" s="3">
        <v>17.484662576687001</v>
      </c>
      <c r="O5564" s="3">
        <v>3.9877300613500002</v>
      </c>
      <c r="P5564" s="3">
        <v>34.355828220859003</v>
      </c>
      <c r="Q5564" s="3">
        <v>3.9877300613500002</v>
      </c>
      <c r="R5564" s="3">
        <v>23.312883435583</v>
      </c>
      <c r="S5564" s="3">
        <v>4.9079754601229997</v>
      </c>
      <c r="T5564" s="3">
        <v>18.711656441717999</v>
      </c>
      <c r="U5564" s="8">
        <v>3.6809815950920002</v>
      </c>
    </row>
    <row r="5565" spans="3:21" ht="24" x14ac:dyDescent="0.2">
      <c r="C5565" s="87"/>
      <c r="D5565" s="84"/>
      <c r="E5565" s="1" t="s">
        <v>70</v>
      </c>
      <c r="F5565" s="2"/>
      <c r="G5565" s="60">
        <v>190</v>
      </c>
      <c r="H5565" s="72" t="str">
        <f t="shared" si="93"/>
        <v xml:space="preserve"> </v>
      </c>
      <c r="I5565" s="11">
        <v>18.947368421053</v>
      </c>
      <c r="J5565" s="3">
        <v>16.315789473683999</v>
      </c>
      <c r="K5565" s="3">
        <v>20.526315789474001</v>
      </c>
      <c r="L5565" s="3">
        <v>20.526315789474001</v>
      </c>
      <c r="M5565" s="3">
        <v>10.526315789473999</v>
      </c>
      <c r="N5565" s="3">
        <v>23.684210526316001</v>
      </c>
      <c r="O5565" s="3">
        <v>6.8421052631580004</v>
      </c>
      <c r="P5565" s="3">
        <v>32.631578947367998</v>
      </c>
      <c r="Q5565" s="3">
        <v>3.1578947368420001</v>
      </c>
      <c r="R5565" s="3">
        <v>29.473684210525999</v>
      </c>
      <c r="S5565" s="3">
        <v>3.6842105263159999</v>
      </c>
      <c r="T5565" s="3">
        <v>13.684210526316001</v>
      </c>
      <c r="U5565" s="8">
        <v>5.7894736842109999</v>
      </c>
    </row>
    <row r="5566" spans="3:21" ht="24" x14ac:dyDescent="0.2">
      <c r="C5566" s="87"/>
      <c r="D5566" s="84"/>
      <c r="E5566" s="1" t="s">
        <v>71</v>
      </c>
      <c r="F5566" s="2"/>
      <c r="G5566" s="60">
        <v>65</v>
      </c>
      <c r="H5566" s="72" t="str">
        <f t="shared" si="93"/>
        <v xml:space="preserve"> </v>
      </c>
      <c r="I5566" s="11">
        <v>9.2307692307690008</v>
      </c>
      <c r="J5566" s="3">
        <v>12.307692307691999</v>
      </c>
      <c r="K5566" s="3">
        <v>13.846153846153999</v>
      </c>
      <c r="L5566" s="3">
        <v>18.461538461538002</v>
      </c>
      <c r="M5566" s="3">
        <v>3.0769230769229998</v>
      </c>
      <c r="N5566" s="3">
        <v>16.923076923077002</v>
      </c>
      <c r="O5566" s="3">
        <v>4.6153846153850004</v>
      </c>
      <c r="P5566" s="3">
        <v>43.076923076923002</v>
      </c>
      <c r="Q5566" s="3">
        <v>4.6153846153850004</v>
      </c>
      <c r="R5566" s="3">
        <v>35.384615384615003</v>
      </c>
      <c r="S5566" s="3">
        <v>1.538461538462</v>
      </c>
      <c r="T5566" s="3">
        <v>20</v>
      </c>
      <c r="U5566" s="8">
        <v>1.538461538462</v>
      </c>
    </row>
    <row r="5567" spans="3:21" x14ac:dyDescent="0.2">
      <c r="C5567" s="87"/>
      <c r="D5567" s="84"/>
      <c r="E5567" s="1" t="s">
        <v>32</v>
      </c>
      <c r="F5567" s="2"/>
      <c r="G5567" s="60">
        <v>3</v>
      </c>
      <c r="H5567" s="72" t="str">
        <f t="shared" si="93"/>
        <v>*</v>
      </c>
      <c r="I5567" s="21">
        <v>0</v>
      </c>
      <c r="J5567" s="7">
        <v>0</v>
      </c>
      <c r="K5567" s="7">
        <v>0</v>
      </c>
      <c r="L5567" s="7">
        <v>0</v>
      </c>
      <c r="M5567" s="7">
        <v>0</v>
      </c>
      <c r="N5567" s="7">
        <v>0</v>
      </c>
      <c r="O5567" s="7">
        <v>0</v>
      </c>
      <c r="P5567" s="3">
        <v>33.333333333333002</v>
      </c>
      <c r="Q5567" s="7">
        <v>0</v>
      </c>
      <c r="R5567" s="3">
        <v>33.333333333333002</v>
      </c>
      <c r="S5567" s="3">
        <v>66.666666666666998</v>
      </c>
      <c r="T5567" s="7">
        <v>0</v>
      </c>
      <c r="U5567" s="14">
        <v>0</v>
      </c>
    </row>
    <row r="5568" spans="3:21" ht="24" x14ac:dyDescent="0.2">
      <c r="C5568" s="88" t="s">
        <v>72</v>
      </c>
      <c r="D5568" s="83" t="s">
        <v>17</v>
      </c>
      <c r="E5568" s="6" t="s">
        <v>73</v>
      </c>
      <c r="F5568" s="5"/>
      <c r="G5568" s="59">
        <v>18</v>
      </c>
      <c r="H5568" s="71" t="str">
        <f t="shared" si="93"/>
        <v>*</v>
      </c>
      <c r="I5568" s="12">
        <v>22.222222222222001</v>
      </c>
      <c r="J5568" s="20">
        <v>0</v>
      </c>
      <c r="K5568" s="4">
        <v>16.666666666666998</v>
      </c>
      <c r="L5568" s="4">
        <v>27.777777777777999</v>
      </c>
      <c r="M5568" s="20">
        <v>0</v>
      </c>
      <c r="N5568" s="4">
        <v>5.5555555555560003</v>
      </c>
      <c r="O5568" s="20">
        <v>0</v>
      </c>
      <c r="P5568" s="4">
        <v>50</v>
      </c>
      <c r="Q5568" s="20">
        <v>0</v>
      </c>
      <c r="R5568" s="4">
        <v>27.777777777777999</v>
      </c>
      <c r="S5568" s="4">
        <v>5.5555555555560003</v>
      </c>
      <c r="T5568" s="4">
        <v>16.666666666666998</v>
      </c>
      <c r="U5568" s="27">
        <v>0</v>
      </c>
    </row>
    <row r="5569" spans="3:21" ht="36" x14ac:dyDescent="0.2">
      <c r="C5569" s="87"/>
      <c r="D5569" s="84"/>
      <c r="E5569" s="1" t="s">
        <v>74</v>
      </c>
      <c r="F5569" s="2"/>
      <c r="G5569" s="60">
        <v>78</v>
      </c>
      <c r="H5569" s="72" t="str">
        <f t="shared" si="93"/>
        <v xml:space="preserve"> </v>
      </c>
      <c r="I5569" s="11">
        <v>10.25641025641</v>
      </c>
      <c r="J5569" s="3">
        <v>8.9743589743589993</v>
      </c>
      <c r="K5569" s="3">
        <v>12.820512820513001</v>
      </c>
      <c r="L5569" s="3">
        <v>10.25641025641</v>
      </c>
      <c r="M5569" s="3">
        <v>10.25641025641</v>
      </c>
      <c r="N5569" s="3">
        <v>15.384615384615</v>
      </c>
      <c r="O5569" s="3">
        <v>5.1282051282049999</v>
      </c>
      <c r="P5569" s="3">
        <v>41.025641025641001</v>
      </c>
      <c r="Q5569" s="3">
        <v>2.564102564103</v>
      </c>
      <c r="R5569" s="3">
        <v>28.205128205127998</v>
      </c>
      <c r="S5569" s="3">
        <v>7.6923076923079998</v>
      </c>
      <c r="T5569" s="3">
        <v>21.794871794872002</v>
      </c>
      <c r="U5569" s="8">
        <v>5.1282051282049999</v>
      </c>
    </row>
    <row r="5570" spans="3:21" ht="36" x14ac:dyDescent="0.2">
      <c r="C5570" s="87"/>
      <c r="D5570" s="84"/>
      <c r="E5570" s="1" t="s">
        <v>75</v>
      </c>
      <c r="F5570" s="2"/>
      <c r="G5570" s="60">
        <v>114</v>
      </c>
      <c r="H5570" s="72" t="str">
        <f t="shared" si="93"/>
        <v xml:space="preserve"> </v>
      </c>
      <c r="I5570" s="11">
        <v>10.526315789473999</v>
      </c>
      <c r="J5570" s="3">
        <v>16.666666666666998</v>
      </c>
      <c r="K5570" s="3">
        <v>16.666666666666998</v>
      </c>
      <c r="L5570" s="3">
        <v>18.421052631578998</v>
      </c>
      <c r="M5570" s="3">
        <v>8.7719298245609991</v>
      </c>
      <c r="N5570" s="3">
        <v>21.929824561404001</v>
      </c>
      <c r="O5570" s="3">
        <v>10.526315789473999</v>
      </c>
      <c r="P5570" s="3">
        <v>37.719298245613999</v>
      </c>
      <c r="Q5570" s="3">
        <v>7.8947368421049999</v>
      </c>
      <c r="R5570" s="3">
        <v>29.824561403509001</v>
      </c>
      <c r="S5570" s="3">
        <v>2.6315789473679998</v>
      </c>
      <c r="T5570" s="3">
        <v>14.912280701754</v>
      </c>
      <c r="U5570" s="8">
        <v>0.87719298245599997</v>
      </c>
    </row>
    <row r="5571" spans="3:21" ht="36" x14ac:dyDescent="0.2">
      <c r="C5571" s="87"/>
      <c r="D5571" s="84"/>
      <c r="E5571" s="1" t="s">
        <v>76</v>
      </c>
      <c r="F5571" s="2"/>
      <c r="G5571" s="60">
        <v>110</v>
      </c>
      <c r="H5571" s="72" t="str">
        <f t="shared" si="93"/>
        <v xml:space="preserve"> </v>
      </c>
      <c r="I5571" s="11">
        <v>16.363636363636001</v>
      </c>
      <c r="J5571" s="3">
        <v>9.0909090909089993</v>
      </c>
      <c r="K5571" s="3">
        <v>18.181818181817999</v>
      </c>
      <c r="L5571" s="3">
        <v>22.727272727273</v>
      </c>
      <c r="M5571" s="3">
        <v>5.4545454545450003</v>
      </c>
      <c r="N5571" s="3">
        <v>20</v>
      </c>
      <c r="O5571" s="3">
        <v>3.636363636364</v>
      </c>
      <c r="P5571" s="3">
        <v>38.181818181818002</v>
      </c>
      <c r="Q5571" s="3">
        <v>2.7272727272730002</v>
      </c>
      <c r="R5571" s="3">
        <v>23.636363636363999</v>
      </c>
      <c r="S5571" s="3">
        <v>5.4545454545450003</v>
      </c>
      <c r="T5571" s="3">
        <v>15.454545454545</v>
      </c>
      <c r="U5571" s="8">
        <v>3.636363636364</v>
      </c>
    </row>
    <row r="5572" spans="3:21" ht="36" x14ac:dyDescent="0.2">
      <c r="C5572" s="87"/>
      <c r="D5572" s="84"/>
      <c r="E5572" s="1" t="s">
        <v>77</v>
      </c>
      <c r="F5572" s="2"/>
      <c r="G5572" s="60">
        <v>110</v>
      </c>
      <c r="H5572" s="72" t="str">
        <f t="shared" si="93"/>
        <v xml:space="preserve"> </v>
      </c>
      <c r="I5572" s="11">
        <v>13.636363636364001</v>
      </c>
      <c r="J5572" s="3">
        <v>7.2727272727269998</v>
      </c>
      <c r="K5572" s="3">
        <v>16.363636363636001</v>
      </c>
      <c r="L5572" s="3">
        <v>19.090909090909001</v>
      </c>
      <c r="M5572" s="3">
        <v>4.5454545454549997</v>
      </c>
      <c r="N5572" s="3">
        <v>15.454545454545</v>
      </c>
      <c r="O5572" s="3">
        <v>2.7272727272730002</v>
      </c>
      <c r="P5572" s="3">
        <v>30</v>
      </c>
      <c r="Q5572" s="3">
        <v>3.636363636364</v>
      </c>
      <c r="R5572" s="3">
        <v>31.818181818182001</v>
      </c>
      <c r="S5572" s="3">
        <v>0.90909090909099999</v>
      </c>
      <c r="T5572" s="3">
        <v>20.909090909090999</v>
      </c>
      <c r="U5572" s="8">
        <v>5.4545454545450003</v>
      </c>
    </row>
    <row r="5573" spans="3:21" ht="36" x14ac:dyDescent="0.2">
      <c r="C5573" s="87"/>
      <c r="D5573" s="84"/>
      <c r="E5573" s="1" t="s">
        <v>78</v>
      </c>
      <c r="F5573" s="2"/>
      <c r="G5573" s="60">
        <v>72</v>
      </c>
      <c r="H5573" s="72" t="str">
        <f t="shared" si="93"/>
        <v xml:space="preserve"> </v>
      </c>
      <c r="I5573" s="11">
        <v>15.277777777778001</v>
      </c>
      <c r="J5573" s="3">
        <v>6.9444444444439997</v>
      </c>
      <c r="K5573" s="3">
        <v>13.888888888888999</v>
      </c>
      <c r="L5573" s="3">
        <v>11.111111111111001</v>
      </c>
      <c r="M5573" s="3">
        <v>2.7777777777780002</v>
      </c>
      <c r="N5573" s="3">
        <v>20.833333333333002</v>
      </c>
      <c r="O5573" s="3">
        <v>4.166666666667</v>
      </c>
      <c r="P5573" s="3">
        <v>29.166666666666998</v>
      </c>
      <c r="Q5573" s="3">
        <v>1.3888888888890001</v>
      </c>
      <c r="R5573" s="3">
        <v>20.833333333333002</v>
      </c>
      <c r="S5573" s="3">
        <v>5.5555555555560003</v>
      </c>
      <c r="T5573" s="3">
        <v>13.888888888888999</v>
      </c>
      <c r="U5573" s="8">
        <v>6.9444444444439997</v>
      </c>
    </row>
    <row r="5574" spans="3:21" ht="36" x14ac:dyDescent="0.2">
      <c r="C5574" s="87"/>
      <c r="D5574" s="84"/>
      <c r="E5574" s="1" t="s">
        <v>79</v>
      </c>
      <c r="F5574" s="2"/>
      <c r="G5574" s="60">
        <v>63</v>
      </c>
      <c r="H5574" s="72" t="str">
        <f t="shared" si="93"/>
        <v xml:space="preserve"> </v>
      </c>
      <c r="I5574" s="11">
        <v>17.460317460317</v>
      </c>
      <c r="J5574" s="3">
        <v>1.587301587302</v>
      </c>
      <c r="K5574" s="3">
        <v>12.698412698413</v>
      </c>
      <c r="L5574" s="3">
        <v>19.047619047619001</v>
      </c>
      <c r="M5574" s="3">
        <v>4.7619047619049999</v>
      </c>
      <c r="N5574" s="3">
        <v>23.809523809523998</v>
      </c>
      <c r="O5574" s="7">
        <v>0</v>
      </c>
      <c r="P5574" s="3">
        <v>20.634920634920999</v>
      </c>
      <c r="Q5574" s="3">
        <v>1.587301587302</v>
      </c>
      <c r="R5574" s="3">
        <v>20.634920634920999</v>
      </c>
      <c r="S5574" s="3">
        <v>6.3492063492059998</v>
      </c>
      <c r="T5574" s="3">
        <v>19.047619047619001</v>
      </c>
      <c r="U5574" s="8">
        <v>3.1746031746029999</v>
      </c>
    </row>
    <row r="5575" spans="3:21" ht="36" x14ac:dyDescent="0.2">
      <c r="C5575" s="87"/>
      <c r="D5575" s="84"/>
      <c r="E5575" s="1" t="s">
        <v>80</v>
      </c>
      <c r="F5575" s="2"/>
      <c r="G5575" s="60">
        <v>49</v>
      </c>
      <c r="H5575" s="72" t="s">
        <v>680</v>
      </c>
      <c r="I5575" s="11">
        <v>18.367346938775999</v>
      </c>
      <c r="J5575" s="7">
        <v>0</v>
      </c>
      <c r="K5575" s="3">
        <v>18.367346938775999</v>
      </c>
      <c r="L5575" s="3">
        <v>16.326530612245001</v>
      </c>
      <c r="M5575" s="3">
        <v>8.1632653061219997</v>
      </c>
      <c r="N5575" s="3">
        <v>26.530612244897998</v>
      </c>
      <c r="O5575" s="3">
        <v>2.040816326531</v>
      </c>
      <c r="P5575" s="3">
        <v>12.244897959184</v>
      </c>
      <c r="Q5575" s="3">
        <v>4.0816326530609999</v>
      </c>
      <c r="R5575" s="3">
        <v>22.448979591836999</v>
      </c>
      <c r="S5575" s="3">
        <v>6.1224489795919999</v>
      </c>
      <c r="T5575" s="3">
        <v>22.448979591836999</v>
      </c>
      <c r="U5575" s="8">
        <v>8.1632653061219997</v>
      </c>
    </row>
    <row r="5576" spans="3:21" ht="36" x14ac:dyDescent="0.2">
      <c r="C5576" s="87"/>
      <c r="D5576" s="84"/>
      <c r="E5576" s="1" t="s">
        <v>81</v>
      </c>
      <c r="F5576" s="2"/>
      <c r="G5576" s="60">
        <v>9</v>
      </c>
      <c r="H5576" s="72" t="str">
        <f t="shared" si="93"/>
        <v>*</v>
      </c>
      <c r="I5576" s="11">
        <v>11.111111111111001</v>
      </c>
      <c r="J5576" s="7">
        <v>0</v>
      </c>
      <c r="K5576" s="3">
        <v>22.222222222222001</v>
      </c>
      <c r="L5576" s="3">
        <v>11.111111111111001</v>
      </c>
      <c r="M5576" s="7">
        <v>0</v>
      </c>
      <c r="N5576" s="3">
        <v>33.333333333333002</v>
      </c>
      <c r="O5576" s="7">
        <v>0</v>
      </c>
      <c r="P5576" s="3">
        <v>11.111111111111001</v>
      </c>
      <c r="Q5576" s="3">
        <v>11.111111111111001</v>
      </c>
      <c r="R5576" s="3">
        <v>11.111111111111001</v>
      </c>
      <c r="S5576" s="3">
        <v>22.222222222222001</v>
      </c>
      <c r="T5576" s="3">
        <v>22.222222222222001</v>
      </c>
      <c r="U5576" s="14">
        <v>0</v>
      </c>
    </row>
    <row r="5577" spans="3:21" ht="24" x14ac:dyDescent="0.2">
      <c r="C5577" s="87"/>
      <c r="D5577" s="84"/>
      <c r="E5577" s="1" t="s">
        <v>82</v>
      </c>
      <c r="F5577" s="2"/>
      <c r="G5577" s="60">
        <v>13</v>
      </c>
      <c r="H5577" s="72" t="str">
        <f t="shared" si="93"/>
        <v>*</v>
      </c>
      <c r="I5577" s="11">
        <v>38.461538461537998</v>
      </c>
      <c r="J5577" s="7">
        <v>0</v>
      </c>
      <c r="K5577" s="3">
        <v>23.076923076922998</v>
      </c>
      <c r="L5577" s="3">
        <v>53.846153846154003</v>
      </c>
      <c r="M5577" s="7">
        <v>0</v>
      </c>
      <c r="N5577" s="3">
        <v>23.076923076922998</v>
      </c>
      <c r="O5577" s="7">
        <v>0</v>
      </c>
      <c r="P5577" s="3">
        <v>23.076923076922998</v>
      </c>
      <c r="Q5577" s="3">
        <v>7.6923076923079998</v>
      </c>
      <c r="R5577" s="3">
        <v>23.076923076922998</v>
      </c>
      <c r="S5577" s="3">
        <v>15.384615384615</v>
      </c>
      <c r="T5577" s="3">
        <v>7.6923076923079998</v>
      </c>
      <c r="U5577" s="14">
        <v>0</v>
      </c>
    </row>
    <row r="5578" spans="3:21" x14ac:dyDescent="0.2">
      <c r="C5578" s="87"/>
      <c r="D5578" s="84"/>
      <c r="E5578" s="1" t="s">
        <v>83</v>
      </c>
      <c r="F5578" s="2"/>
      <c r="G5578" s="60">
        <v>18</v>
      </c>
      <c r="H5578" s="72" t="str">
        <f t="shared" si="93"/>
        <v>*</v>
      </c>
      <c r="I5578" s="21">
        <v>0</v>
      </c>
      <c r="J5578" s="3">
        <v>5.5555555555560003</v>
      </c>
      <c r="K5578" s="3">
        <v>5.5555555555560003</v>
      </c>
      <c r="L5578" s="7">
        <v>0</v>
      </c>
      <c r="M5578" s="7">
        <v>0</v>
      </c>
      <c r="N5578" s="7">
        <v>0</v>
      </c>
      <c r="O5578" s="3">
        <v>16.666666666666998</v>
      </c>
      <c r="P5578" s="3">
        <v>61.111111111111001</v>
      </c>
      <c r="Q5578" s="3">
        <v>11.111111111111001</v>
      </c>
      <c r="R5578" s="3">
        <v>38.888888888888999</v>
      </c>
      <c r="S5578" s="7">
        <v>0</v>
      </c>
      <c r="T5578" s="3">
        <v>11.111111111111001</v>
      </c>
      <c r="U5578" s="8">
        <v>11.111111111111001</v>
      </c>
    </row>
    <row r="5579" spans="3:21" x14ac:dyDescent="0.2">
      <c r="C5579" s="87"/>
      <c r="D5579" s="84"/>
      <c r="E5579" s="1" t="s">
        <v>32</v>
      </c>
      <c r="F5579" s="2"/>
      <c r="G5579" s="60">
        <v>12</v>
      </c>
      <c r="H5579" s="72" t="str">
        <f t="shared" si="93"/>
        <v>*</v>
      </c>
      <c r="I5579" s="11">
        <v>8.333333333333</v>
      </c>
      <c r="J5579" s="7">
        <v>0</v>
      </c>
      <c r="K5579" s="3">
        <v>8.333333333333</v>
      </c>
      <c r="L5579" s="3">
        <v>16.666666666666998</v>
      </c>
      <c r="M5579" s="7">
        <v>0</v>
      </c>
      <c r="N5579" s="3">
        <v>8.333333333333</v>
      </c>
      <c r="O5579" s="7">
        <v>0</v>
      </c>
      <c r="P5579" s="3">
        <v>33.333333333333002</v>
      </c>
      <c r="Q5579" s="7">
        <v>0</v>
      </c>
      <c r="R5579" s="3">
        <v>16.666666666666998</v>
      </c>
      <c r="S5579" s="3">
        <v>8.333333333333</v>
      </c>
      <c r="T5579" s="3">
        <v>8.333333333333</v>
      </c>
      <c r="U5579" s="8">
        <v>33.333333333333002</v>
      </c>
    </row>
    <row r="5580" spans="3:21" x14ac:dyDescent="0.2">
      <c r="C5580" s="88" t="s">
        <v>84</v>
      </c>
      <c r="D5580" s="83" t="s">
        <v>17</v>
      </c>
      <c r="E5580" s="6" t="s">
        <v>85</v>
      </c>
      <c r="F5580" s="5"/>
      <c r="G5580" s="59">
        <v>73</v>
      </c>
      <c r="H5580" s="71" t="str">
        <f t="shared" si="93"/>
        <v xml:space="preserve"> </v>
      </c>
      <c r="I5580" s="12">
        <v>15.068493150685001</v>
      </c>
      <c r="J5580" s="4">
        <v>1.369863013699</v>
      </c>
      <c r="K5580" s="4">
        <v>19.178082191781002</v>
      </c>
      <c r="L5580" s="4">
        <v>13.698630136986001</v>
      </c>
      <c r="M5580" s="20">
        <v>0</v>
      </c>
      <c r="N5580" s="4">
        <v>15.068493150685001</v>
      </c>
      <c r="O5580" s="4">
        <v>1.369863013699</v>
      </c>
      <c r="P5580" s="4">
        <v>6.8493150684930004</v>
      </c>
      <c r="Q5580" s="4">
        <v>5.4794520547949999</v>
      </c>
      <c r="R5580" s="4">
        <v>17.808219178081998</v>
      </c>
      <c r="S5580" s="4">
        <v>13.698630136986001</v>
      </c>
      <c r="T5580" s="4">
        <v>23.287671232876999</v>
      </c>
      <c r="U5580" s="13">
        <v>6.8493150684930004</v>
      </c>
    </row>
    <row r="5581" spans="3:21" x14ac:dyDescent="0.2">
      <c r="C5581" s="87"/>
      <c r="D5581" s="84"/>
      <c r="E5581" s="1" t="s">
        <v>86</v>
      </c>
      <c r="F5581" s="2"/>
      <c r="G5581" s="60">
        <v>101</v>
      </c>
      <c r="H5581" s="72" t="str">
        <f t="shared" si="93"/>
        <v xml:space="preserve"> </v>
      </c>
      <c r="I5581" s="11">
        <v>12.871287128713</v>
      </c>
      <c r="J5581" s="3">
        <v>6.9306930693069999</v>
      </c>
      <c r="K5581" s="3">
        <v>21.782178217822</v>
      </c>
      <c r="L5581" s="3">
        <v>17.821782178218001</v>
      </c>
      <c r="M5581" s="3">
        <v>6.9306930693069999</v>
      </c>
      <c r="N5581" s="3">
        <v>21.782178217822</v>
      </c>
      <c r="O5581" s="3">
        <v>3.9603960396039999</v>
      </c>
      <c r="P5581" s="3">
        <v>14.851485148515</v>
      </c>
      <c r="Q5581" s="3">
        <v>0.99009900990099997</v>
      </c>
      <c r="R5581" s="3">
        <v>28.712871287129001</v>
      </c>
      <c r="S5581" s="3">
        <v>3.9603960396039999</v>
      </c>
      <c r="T5581" s="3">
        <v>18.811881188118999</v>
      </c>
      <c r="U5581" s="8">
        <v>6.9306930693069999</v>
      </c>
    </row>
    <row r="5582" spans="3:21" x14ac:dyDescent="0.2">
      <c r="C5582" s="87"/>
      <c r="D5582" s="84"/>
      <c r="E5582" s="1" t="s">
        <v>87</v>
      </c>
      <c r="F5582" s="2"/>
      <c r="G5582" s="60">
        <v>239</v>
      </c>
      <c r="H5582" s="72" t="str">
        <f t="shared" si="93"/>
        <v xml:space="preserve"> </v>
      </c>
      <c r="I5582" s="11">
        <v>15.481171548117</v>
      </c>
      <c r="J5582" s="3">
        <v>7.5313807531380004</v>
      </c>
      <c r="K5582" s="3">
        <v>14.644351464434999</v>
      </c>
      <c r="L5582" s="3">
        <v>19.246861924686002</v>
      </c>
      <c r="M5582" s="3">
        <v>6.694560669456</v>
      </c>
      <c r="N5582" s="3">
        <v>17.154811715480999</v>
      </c>
      <c r="O5582" s="3">
        <v>4.6025104602509996</v>
      </c>
      <c r="P5582" s="3">
        <v>22.594142259413999</v>
      </c>
      <c r="Q5582" s="3">
        <v>4.1841004184099999</v>
      </c>
      <c r="R5582" s="3">
        <v>26.778242677824</v>
      </c>
      <c r="S5582" s="3">
        <v>3.347280334728</v>
      </c>
      <c r="T5582" s="3">
        <v>23.012552301254999</v>
      </c>
      <c r="U5582" s="8">
        <v>4.1841004184099999</v>
      </c>
    </row>
    <row r="5583" spans="3:21" x14ac:dyDescent="0.2">
      <c r="C5583" s="87"/>
      <c r="D5583" s="84"/>
      <c r="E5583" s="1" t="s">
        <v>88</v>
      </c>
      <c r="F5583" s="2"/>
      <c r="G5583" s="60">
        <v>198</v>
      </c>
      <c r="H5583" s="72" t="str">
        <f t="shared" si="93"/>
        <v xml:space="preserve"> </v>
      </c>
      <c r="I5583" s="11">
        <v>12.626262626262999</v>
      </c>
      <c r="J5583" s="3">
        <v>10.101010101010001</v>
      </c>
      <c r="K5583" s="3">
        <v>13.131313131313</v>
      </c>
      <c r="L5583" s="3">
        <v>18.181818181817999</v>
      </c>
      <c r="M5583" s="3">
        <v>5.0505050505050004</v>
      </c>
      <c r="N5583" s="3">
        <v>21.212121212121001</v>
      </c>
      <c r="O5583" s="3">
        <v>3.535353535354</v>
      </c>
      <c r="P5583" s="3">
        <v>52.525252525253002</v>
      </c>
      <c r="Q5583" s="3">
        <v>4.5454545454549997</v>
      </c>
      <c r="R5583" s="3">
        <v>27.272727272727</v>
      </c>
      <c r="S5583" s="3">
        <v>4.5454545454549997</v>
      </c>
      <c r="T5583" s="3">
        <v>10.101010101010001</v>
      </c>
      <c r="U5583" s="8">
        <v>4.0404040404039998</v>
      </c>
    </row>
    <row r="5584" spans="3:21" x14ac:dyDescent="0.2">
      <c r="C5584" s="87"/>
      <c r="D5584" s="84"/>
      <c r="E5584" s="1" t="s">
        <v>89</v>
      </c>
      <c r="F5584" s="2"/>
      <c r="G5584" s="60">
        <v>53</v>
      </c>
      <c r="H5584" s="72" t="str">
        <f t="shared" si="93"/>
        <v xml:space="preserve"> </v>
      </c>
      <c r="I5584" s="11">
        <v>16.981132075472001</v>
      </c>
      <c r="J5584" s="3">
        <v>9.4339622641510008</v>
      </c>
      <c r="K5584" s="3">
        <v>13.207547169811001</v>
      </c>
      <c r="L5584" s="3">
        <v>15.094339622642</v>
      </c>
      <c r="M5584" s="3">
        <v>9.4339622641510008</v>
      </c>
      <c r="N5584" s="3">
        <v>20.754716981131999</v>
      </c>
      <c r="O5584" s="3">
        <v>13.207547169811001</v>
      </c>
      <c r="P5584" s="3">
        <v>73.584905660377004</v>
      </c>
      <c r="Q5584" s="3">
        <v>3.7735849056599999</v>
      </c>
      <c r="R5584" s="3">
        <v>26.415094339623</v>
      </c>
      <c r="S5584" s="3">
        <v>3.7735849056599999</v>
      </c>
      <c r="T5584" s="3">
        <v>9.4339622641510008</v>
      </c>
      <c r="U5584" s="8">
        <v>1.88679245283</v>
      </c>
    </row>
    <row r="5585" spans="2:21" x14ac:dyDescent="0.2">
      <c r="C5585" s="87"/>
      <c r="D5585" s="84"/>
      <c r="E5585" s="1" t="s">
        <v>32</v>
      </c>
      <c r="F5585" s="2"/>
      <c r="G5585" s="60">
        <v>2</v>
      </c>
      <c r="H5585" s="72" t="str">
        <f t="shared" si="93"/>
        <v>*</v>
      </c>
      <c r="I5585" s="21">
        <v>0</v>
      </c>
      <c r="J5585" s="7">
        <v>0</v>
      </c>
      <c r="K5585" s="7">
        <v>0</v>
      </c>
      <c r="L5585" s="7">
        <v>0</v>
      </c>
      <c r="M5585" s="7">
        <v>0</v>
      </c>
      <c r="N5585" s="7">
        <v>0</v>
      </c>
      <c r="O5585" s="7">
        <v>0</v>
      </c>
      <c r="P5585" s="3">
        <v>50</v>
      </c>
      <c r="Q5585" s="7">
        <v>0</v>
      </c>
      <c r="R5585" s="7">
        <v>0</v>
      </c>
      <c r="S5585" s="7">
        <v>0</v>
      </c>
      <c r="T5585" s="7">
        <v>0</v>
      </c>
      <c r="U5585" s="8">
        <v>50</v>
      </c>
    </row>
    <row r="5586" spans="2:21" ht="24" x14ac:dyDescent="0.2">
      <c r="C5586" s="88" t="s">
        <v>90</v>
      </c>
      <c r="D5586" s="83" t="s">
        <v>17</v>
      </c>
      <c r="E5586" s="6" t="s">
        <v>91</v>
      </c>
      <c r="F5586" s="5"/>
      <c r="G5586" s="59">
        <v>173</v>
      </c>
      <c r="H5586" s="71" t="str">
        <f t="shared" si="93"/>
        <v xml:space="preserve"> </v>
      </c>
      <c r="I5586" s="12">
        <v>17.919075144509002</v>
      </c>
      <c r="J5586" s="4">
        <v>9.2485549132949991</v>
      </c>
      <c r="K5586" s="4">
        <v>14.450867052023</v>
      </c>
      <c r="L5586" s="4">
        <v>17.919075144509002</v>
      </c>
      <c r="M5586" s="4">
        <v>4.0462427745660001</v>
      </c>
      <c r="N5586" s="4">
        <v>19.075144508670999</v>
      </c>
      <c r="O5586" s="4">
        <v>4.6242774566470004</v>
      </c>
      <c r="P5586" s="4">
        <v>33.526011560694002</v>
      </c>
      <c r="Q5586" s="4">
        <v>3.4682080924859999</v>
      </c>
      <c r="R5586" s="4">
        <v>28.901734104046</v>
      </c>
      <c r="S5586" s="4">
        <v>4.6242774566470004</v>
      </c>
      <c r="T5586" s="4">
        <v>19.653179190751001</v>
      </c>
      <c r="U5586" s="13">
        <v>3.4682080924859999</v>
      </c>
    </row>
    <row r="5587" spans="2:21" ht="24" x14ac:dyDescent="0.2">
      <c r="C5587" s="87"/>
      <c r="D5587" s="84"/>
      <c r="E5587" s="1" t="s">
        <v>92</v>
      </c>
      <c r="F5587" s="2"/>
      <c r="G5587" s="60">
        <v>293</v>
      </c>
      <c r="H5587" s="72" t="str">
        <f t="shared" si="93"/>
        <v xml:space="preserve"> </v>
      </c>
      <c r="I5587" s="11">
        <v>13.651877133106</v>
      </c>
      <c r="J5587" s="3">
        <v>6.4846416382249998</v>
      </c>
      <c r="K5587" s="3">
        <v>16.723549488054999</v>
      </c>
      <c r="L5587" s="3">
        <v>17.406143344709999</v>
      </c>
      <c r="M5587" s="3">
        <v>5.1194539249149997</v>
      </c>
      <c r="N5587" s="3">
        <v>17.406143344709999</v>
      </c>
      <c r="O5587" s="3">
        <v>4.0955631399319996</v>
      </c>
      <c r="P5587" s="3">
        <v>28.668941979522</v>
      </c>
      <c r="Q5587" s="3">
        <v>4.7781569965869997</v>
      </c>
      <c r="R5587" s="3">
        <v>26.621160409556001</v>
      </c>
      <c r="S5587" s="3">
        <v>5.8020477815699998</v>
      </c>
      <c r="T5587" s="3">
        <v>15.358361774744001</v>
      </c>
      <c r="U5587" s="8">
        <v>5.4607508532419997</v>
      </c>
    </row>
    <row r="5588" spans="2:21" ht="24" x14ac:dyDescent="0.2">
      <c r="C5588" s="87"/>
      <c r="D5588" s="84"/>
      <c r="E5588" s="1" t="s">
        <v>93</v>
      </c>
      <c r="F5588" s="2"/>
      <c r="G5588" s="60">
        <v>137</v>
      </c>
      <c r="H5588" s="72" t="str">
        <f t="shared" si="93"/>
        <v xml:space="preserve"> </v>
      </c>
      <c r="I5588" s="11">
        <v>13.868613138685999</v>
      </c>
      <c r="J5588" s="3">
        <v>8.0291970802920005</v>
      </c>
      <c r="K5588" s="3">
        <v>16.788321167883002</v>
      </c>
      <c r="L5588" s="3">
        <v>21.897810218978002</v>
      </c>
      <c r="M5588" s="3">
        <v>8.0291970802920005</v>
      </c>
      <c r="N5588" s="3">
        <v>18.978102189781001</v>
      </c>
      <c r="O5588" s="3">
        <v>4.3795620437959997</v>
      </c>
      <c r="P5588" s="3">
        <v>38.686131386861</v>
      </c>
      <c r="Q5588" s="3">
        <v>2.9197080291969999</v>
      </c>
      <c r="R5588" s="3">
        <v>23.357664233577001</v>
      </c>
      <c r="S5588" s="3">
        <v>4.3795620437959997</v>
      </c>
      <c r="T5588" s="3">
        <v>18.978102189781001</v>
      </c>
      <c r="U5588" s="8">
        <v>5.8394160583939998</v>
      </c>
    </row>
    <row r="5589" spans="2:21" x14ac:dyDescent="0.2">
      <c r="C5589" s="87"/>
      <c r="D5589" s="84"/>
      <c r="E5589" s="1" t="s">
        <v>94</v>
      </c>
      <c r="F5589" s="2"/>
      <c r="G5589" s="60">
        <v>63</v>
      </c>
      <c r="H5589" s="72" t="str">
        <f t="shared" si="93"/>
        <v xml:space="preserve"> </v>
      </c>
      <c r="I5589" s="11">
        <v>7.9365079365079998</v>
      </c>
      <c r="J5589" s="3">
        <v>7.9365079365079998</v>
      </c>
      <c r="K5589" s="3">
        <v>11.111111111111001</v>
      </c>
      <c r="L5589" s="3">
        <v>9.5238095238099998</v>
      </c>
      <c r="M5589" s="3">
        <v>7.9365079365079998</v>
      </c>
      <c r="N5589" s="3">
        <v>26.984126984126998</v>
      </c>
      <c r="O5589" s="3">
        <v>6.3492063492059998</v>
      </c>
      <c r="P5589" s="3">
        <v>36.507936507937004</v>
      </c>
      <c r="Q5589" s="3">
        <v>3.1746031746029999</v>
      </c>
      <c r="R5589" s="3">
        <v>22.222222222222001</v>
      </c>
      <c r="S5589" s="3">
        <v>3.1746031746029999</v>
      </c>
      <c r="T5589" s="3">
        <v>17.460317460317</v>
      </c>
      <c r="U5589" s="8">
        <v>3.1746031746029999</v>
      </c>
    </row>
    <row r="5590" spans="2:21" x14ac:dyDescent="0.2">
      <c r="C5590" s="88" t="s">
        <v>95</v>
      </c>
      <c r="D5590" s="83" t="s">
        <v>17</v>
      </c>
      <c r="E5590" s="6" t="s">
        <v>96</v>
      </c>
      <c r="F5590" s="5"/>
      <c r="G5590" s="59">
        <v>92</v>
      </c>
      <c r="H5590" s="71" t="str">
        <f t="shared" si="93"/>
        <v xml:space="preserve"> </v>
      </c>
      <c r="I5590" s="12">
        <v>16.304347826087</v>
      </c>
      <c r="J5590" s="4">
        <v>9.7826086956519998</v>
      </c>
      <c r="K5590" s="4">
        <v>18.478260869564998</v>
      </c>
      <c r="L5590" s="4">
        <v>17.391304347826001</v>
      </c>
      <c r="M5590" s="4">
        <v>6.5217391304349999</v>
      </c>
      <c r="N5590" s="4">
        <v>16.304347826087</v>
      </c>
      <c r="O5590" s="4">
        <v>6.5217391304349999</v>
      </c>
      <c r="P5590" s="4">
        <v>29.347826086956999</v>
      </c>
      <c r="Q5590" s="4">
        <v>4.3478260869570002</v>
      </c>
      <c r="R5590" s="4">
        <v>27.173913043477999</v>
      </c>
      <c r="S5590" s="4">
        <v>2.1739130434780001</v>
      </c>
      <c r="T5590" s="4">
        <v>23.913043478260999</v>
      </c>
      <c r="U5590" s="13">
        <v>5.4347826086959996</v>
      </c>
    </row>
    <row r="5591" spans="2:21" x14ac:dyDescent="0.2">
      <c r="C5591" s="89"/>
      <c r="D5591" s="84"/>
      <c r="E5591" s="1" t="s">
        <v>97</v>
      </c>
      <c r="F5591" s="2"/>
      <c r="G5591" s="60">
        <v>197</v>
      </c>
      <c r="H5591" s="72" t="str">
        <f t="shared" si="93"/>
        <v xml:space="preserve"> </v>
      </c>
      <c r="I5591" s="11">
        <v>13.197969543147</v>
      </c>
      <c r="J5591" s="3">
        <v>5.0761421319800002</v>
      </c>
      <c r="K5591" s="3">
        <v>12.182741116751</v>
      </c>
      <c r="L5591" s="3">
        <v>15.736040609137</v>
      </c>
      <c r="M5591" s="3">
        <v>3.553299492386</v>
      </c>
      <c r="N5591" s="3">
        <v>19.289340101522999</v>
      </c>
      <c r="O5591" s="3">
        <v>3.045685279188</v>
      </c>
      <c r="P5591" s="3">
        <v>31.472081218273999</v>
      </c>
      <c r="Q5591" s="3">
        <v>4.0609137055840003</v>
      </c>
      <c r="R5591" s="3">
        <v>27.41116751269</v>
      </c>
      <c r="S5591" s="3">
        <v>9.1370558375630004</v>
      </c>
      <c r="T5591" s="3">
        <v>17.258883248730999</v>
      </c>
      <c r="U5591" s="8">
        <v>4.0609137055840003</v>
      </c>
    </row>
    <row r="5592" spans="2:21" ht="24" x14ac:dyDescent="0.2">
      <c r="C5592" s="89"/>
      <c r="D5592" s="84"/>
      <c r="E5592" s="1" t="s">
        <v>98</v>
      </c>
      <c r="F5592" s="2"/>
      <c r="G5592" s="60">
        <v>119</v>
      </c>
      <c r="H5592" s="72" t="str">
        <f t="shared" si="93"/>
        <v xml:space="preserve"> </v>
      </c>
      <c r="I5592" s="11">
        <v>14.285714285714</v>
      </c>
      <c r="J5592" s="3">
        <v>8.4033613445380002</v>
      </c>
      <c r="K5592" s="3">
        <v>12.605042016806999</v>
      </c>
      <c r="L5592" s="3">
        <v>20.168067226891001</v>
      </c>
      <c r="M5592" s="3">
        <v>3.361344537815</v>
      </c>
      <c r="N5592" s="3">
        <v>20.168067226891001</v>
      </c>
      <c r="O5592" s="3">
        <v>5.8823529411760003</v>
      </c>
      <c r="P5592" s="3">
        <v>33.613445378150999</v>
      </c>
      <c r="Q5592" s="3">
        <v>2.5210084033609998</v>
      </c>
      <c r="R5592" s="3">
        <v>23.529411764706001</v>
      </c>
      <c r="S5592" s="3">
        <v>2.5210084033609998</v>
      </c>
      <c r="T5592" s="3">
        <v>15.966386554622</v>
      </c>
      <c r="U5592" s="8">
        <v>5.0420168067229998</v>
      </c>
    </row>
    <row r="5593" spans="2:21" x14ac:dyDescent="0.2">
      <c r="C5593" s="89"/>
      <c r="D5593" s="84"/>
      <c r="E5593" s="1" t="s">
        <v>99</v>
      </c>
      <c r="F5593" s="2"/>
      <c r="G5593" s="60">
        <v>113</v>
      </c>
      <c r="H5593" s="72" t="str">
        <f t="shared" si="93"/>
        <v xml:space="preserve"> </v>
      </c>
      <c r="I5593" s="11">
        <v>14.159292035398</v>
      </c>
      <c r="J5593" s="3">
        <v>10.619469026549</v>
      </c>
      <c r="K5593" s="3">
        <v>15.929203539823</v>
      </c>
      <c r="L5593" s="3">
        <v>10.619469026549</v>
      </c>
      <c r="M5593" s="3">
        <v>5.3097345132739999</v>
      </c>
      <c r="N5593" s="3">
        <v>14.159292035398</v>
      </c>
      <c r="O5593" s="3">
        <v>3.53982300885</v>
      </c>
      <c r="P5593" s="3">
        <v>33.628318584071003</v>
      </c>
      <c r="Q5593" s="3">
        <v>3.53982300885</v>
      </c>
      <c r="R5593" s="3">
        <v>26.548672566372002</v>
      </c>
      <c r="S5593" s="3">
        <v>1.769911504425</v>
      </c>
      <c r="T5593" s="3">
        <v>20.353982300885001</v>
      </c>
      <c r="U5593" s="8">
        <v>4.424778761062</v>
      </c>
    </row>
    <row r="5594" spans="2:21" x14ac:dyDescent="0.2">
      <c r="C5594" s="89"/>
      <c r="D5594" s="84"/>
      <c r="E5594" s="1" t="s">
        <v>100</v>
      </c>
      <c r="F5594" s="2"/>
      <c r="G5594" s="60">
        <v>71</v>
      </c>
      <c r="H5594" s="72" t="str">
        <f t="shared" si="93"/>
        <v xml:space="preserve"> </v>
      </c>
      <c r="I5594" s="11">
        <v>9.8591549295770005</v>
      </c>
      <c r="J5594" s="3">
        <v>7.0422535211269999</v>
      </c>
      <c r="K5594" s="3">
        <v>22.535211267606002</v>
      </c>
      <c r="L5594" s="3">
        <v>23.943661971830998</v>
      </c>
      <c r="M5594" s="3">
        <v>12.676056338027999</v>
      </c>
      <c r="N5594" s="3">
        <v>18.309859154929999</v>
      </c>
      <c r="O5594" s="3">
        <v>7.0422535211269999</v>
      </c>
      <c r="P5594" s="3">
        <v>36.619718309859003</v>
      </c>
      <c r="Q5594" s="3">
        <v>5.6338028169010004</v>
      </c>
      <c r="R5594" s="3">
        <v>26.760563380282001</v>
      </c>
      <c r="S5594" s="3">
        <v>4.2253521126760001</v>
      </c>
      <c r="T5594" s="3">
        <v>7.0422535211269999</v>
      </c>
      <c r="U5594" s="8">
        <v>7.0422535211269999</v>
      </c>
    </row>
    <row r="5595" spans="2:21" x14ac:dyDescent="0.2">
      <c r="C5595" s="90"/>
      <c r="D5595" s="85"/>
      <c r="E5595" s="29" t="s">
        <v>101</v>
      </c>
      <c r="F5595" s="28"/>
      <c r="G5595" s="61">
        <v>74</v>
      </c>
      <c r="H5595" s="73" t="str">
        <f t="shared" si="93"/>
        <v xml:space="preserve"> </v>
      </c>
      <c r="I5595" s="35">
        <v>18.918918918919001</v>
      </c>
      <c r="J5595" s="16">
        <v>6.7567567567570004</v>
      </c>
      <c r="K5595" s="16">
        <v>18.918918918919001</v>
      </c>
      <c r="L5595" s="16">
        <v>24.324324324323999</v>
      </c>
      <c r="M5595" s="16">
        <v>8.1081081081080004</v>
      </c>
      <c r="N5595" s="16">
        <v>28.378378378377999</v>
      </c>
      <c r="O5595" s="16">
        <v>2.7027027027030002</v>
      </c>
      <c r="P5595" s="16">
        <v>33.783783783784003</v>
      </c>
      <c r="Q5595" s="16">
        <v>4.0540540540540002</v>
      </c>
      <c r="R5595" s="16">
        <v>24.324324324323999</v>
      </c>
      <c r="S5595" s="16">
        <v>6.7567567567570004</v>
      </c>
      <c r="T5595" s="16">
        <v>17.567567567567998</v>
      </c>
      <c r="U5595" s="36">
        <v>4.0540540540540002</v>
      </c>
    </row>
    <row r="5596" spans="2:21" x14ac:dyDescent="0.2">
      <c r="G5596" s="62"/>
      <c r="H5596" s="74"/>
    </row>
    <row r="5597" spans="2:21" x14ac:dyDescent="0.2">
      <c r="B5597" s="25" t="str">
        <f xml:space="preserve"> HYPERLINK("#'目次'!B54", "[48]")</f>
        <v>[48]</v>
      </c>
      <c r="C5597" s="17" t="s">
        <v>455</v>
      </c>
      <c r="G5597" s="62"/>
      <c r="H5597" s="74"/>
    </row>
    <row r="5598" spans="2:21" x14ac:dyDescent="0.2">
      <c r="C5598" s="47" t="s">
        <v>440</v>
      </c>
      <c r="G5598" s="62"/>
      <c r="H5598" s="74"/>
    </row>
    <row r="5599" spans="2:21" x14ac:dyDescent="0.2">
      <c r="G5599" s="62"/>
      <c r="H5599" s="74"/>
    </row>
    <row r="5600" spans="2:21" x14ac:dyDescent="0.2">
      <c r="C5600" s="17" t="s">
        <v>12</v>
      </c>
      <c r="G5600" s="62"/>
      <c r="H5600" s="74"/>
    </row>
    <row r="5601" spans="3:17" ht="60" x14ac:dyDescent="0.2">
      <c r="C5601" s="91"/>
      <c r="D5601" s="92"/>
      <c r="E5601" s="92"/>
      <c r="F5601" s="92"/>
      <c r="G5601" s="56" t="s">
        <v>13</v>
      </c>
      <c r="H5601" s="68"/>
      <c r="I5601" s="22" t="s">
        <v>456</v>
      </c>
      <c r="J5601" s="10" t="s">
        <v>457</v>
      </c>
      <c r="K5601" s="10" t="s">
        <v>458</v>
      </c>
      <c r="L5601" s="10" t="s">
        <v>459</v>
      </c>
      <c r="M5601" s="10" t="s">
        <v>460</v>
      </c>
      <c r="N5601" s="10" t="s">
        <v>461</v>
      </c>
      <c r="O5601" s="10" t="s">
        <v>46</v>
      </c>
      <c r="P5601" s="10" t="s">
        <v>271</v>
      </c>
      <c r="Q5601" s="23" t="s">
        <v>32</v>
      </c>
    </row>
    <row r="5602" spans="3:17" x14ac:dyDescent="0.2">
      <c r="C5602" s="93"/>
      <c r="D5602" s="94"/>
      <c r="E5602" s="94"/>
      <c r="F5602" s="94"/>
      <c r="G5602" s="57"/>
      <c r="H5602" s="69"/>
      <c r="I5602" s="26"/>
      <c r="J5602" s="9"/>
      <c r="K5602" s="9"/>
      <c r="L5602" s="9"/>
      <c r="M5602" s="9"/>
      <c r="N5602" s="9"/>
      <c r="O5602" s="9"/>
      <c r="P5602" s="9"/>
      <c r="Q5602" s="24"/>
    </row>
    <row r="5603" spans="3:17" x14ac:dyDescent="0.2">
      <c r="C5603" s="31"/>
      <c r="D5603" s="33"/>
      <c r="E5603" s="32" t="s">
        <v>13</v>
      </c>
      <c r="F5603" s="30"/>
      <c r="G5603" s="58">
        <v>666</v>
      </c>
      <c r="H5603" s="70" t="str">
        <f t="shared" ref="H5603:H5666" si="94">IF(G5603&lt;49,"*"," ")</f>
        <v xml:space="preserve"> </v>
      </c>
      <c r="I5603" s="15">
        <v>20.27027027027</v>
      </c>
      <c r="J5603" s="15">
        <v>8.8588588588589996</v>
      </c>
      <c r="K5603" s="15">
        <v>4.3543543543540002</v>
      </c>
      <c r="L5603" s="15">
        <v>4.0540540540540002</v>
      </c>
      <c r="M5603" s="15">
        <v>6.9069069069070004</v>
      </c>
      <c r="N5603" s="15">
        <v>13.513513513514001</v>
      </c>
      <c r="O5603" s="15">
        <v>7.2072072072070004</v>
      </c>
      <c r="P5603" s="15">
        <v>47.147147147147002</v>
      </c>
      <c r="Q5603" s="34">
        <v>9.0090090090090005</v>
      </c>
    </row>
    <row r="5604" spans="3:17" x14ac:dyDescent="0.2">
      <c r="C5604" s="86" t="s">
        <v>16</v>
      </c>
      <c r="D5604" s="83" t="s">
        <v>17</v>
      </c>
      <c r="E5604" s="6" t="s">
        <v>14</v>
      </c>
      <c r="F5604" s="5"/>
      <c r="G5604" s="59">
        <v>320</v>
      </c>
      <c r="H5604" s="71" t="str">
        <f t="shared" si="94"/>
        <v xml:space="preserve"> </v>
      </c>
      <c r="I5604" s="12">
        <v>22.5</v>
      </c>
      <c r="J5604" s="4">
        <v>9.6875</v>
      </c>
      <c r="K5604" s="4">
        <v>5.3125</v>
      </c>
      <c r="L5604" s="4">
        <v>5.3125</v>
      </c>
      <c r="M5604" s="4">
        <v>7.5</v>
      </c>
      <c r="N5604" s="4">
        <v>14.375</v>
      </c>
      <c r="O5604" s="4">
        <v>6.5625</v>
      </c>
      <c r="P5604" s="4">
        <v>44.6875</v>
      </c>
      <c r="Q5604" s="13">
        <v>7.5</v>
      </c>
    </row>
    <row r="5605" spans="3:17" x14ac:dyDescent="0.2">
      <c r="C5605" s="87"/>
      <c r="D5605" s="84"/>
      <c r="E5605" s="1" t="s">
        <v>15</v>
      </c>
      <c r="F5605" s="2"/>
      <c r="G5605" s="60">
        <v>346</v>
      </c>
      <c r="H5605" s="72" t="str">
        <f t="shared" si="94"/>
        <v xml:space="preserve"> </v>
      </c>
      <c r="I5605" s="11">
        <v>18.208092485548999</v>
      </c>
      <c r="J5605" s="3">
        <v>8.0924855491330003</v>
      </c>
      <c r="K5605" s="3">
        <v>3.4682080924859999</v>
      </c>
      <c r="L5605" s="3">
        <v>2.8901734104050001</v>
      </c>
      <c r="M5605" s="3">
        <v>6.3583815028900004</v>
      </c>
      <c r="N5605" s="3">
        <v>12.716763005780001</v>
      </c>
      <c r="O5605" s="3">
        <v>7.8034682080920001</v>
      </c>
      <c r="P5605" s="3">
        <v>49.421965317919003</v>
      </c>
      <c r="Q5605" s="8">
        <v>10.404624277457</v>
      </c>
    </row>
    <row r="5606" spans="3:17" x14ac:dyDescent="0.2">
      <c r="C5606" s="88" t="s">
        <v>18</v>
      </c>
      <c r="D5606" s="88" t="s">
        <v>19</v>
      </c>
      <c r="E5606" s="6" t="s">
        <v>20</v>
      </c>
      <c r="F5606" s="5"/>
      <c r="G5606" s="59">
        <v>109</v>
      </c>
      <c r="H5606" s="71" t="str">
        <f t="shared" si="94"/>
        <v xml:space="preserve"> </v>
      </c>
      <c r="I5606" s="12">
        <v>25.688073394494999</v>
      </c>
      <c r="J5606" s="4">
        <v>11.926605504587</v>
      </c>
      <c r="K5606" s="4">
        <v>5.5045871559629997</v>
      </c>
      <c r="L5606" s="4">
        <v>1.834862385321</v>
      </c>
      <c r="M5606" s="4">
        <v>2.7522935779819999</v>
      </c>
      <c r="N5606" s="4">
        <v>19.266055045872001</v>
      </c>
      <c r="O5606" s="4">
        <v>10.091743119266001</v>
      </c>
      <c r="P5606" s="4">
        <v>41.284403669725002</v>
      </c>
      <c r="Q5606" s="13">
        <v>4.5871559633030001</v>
      </c>
    </row>
    <row r="5607" spans="3:17" x14ac:dyDescent="0.2">
      <c r="C5607" s="87"/>
      <c r="D5607" s="89"/>
      <c r="E5607" s="1" t="s">
        <v>21</v>
      </c>
      <c r="F5607" s="2"/>
      <c r="G5607" s="60">
        <v>136</v>
      </c>
      <c r="H5607" s="72" t="str">
        <f t="shared" si="94"/>
        <v xml:space="preserve"> </v>
      </c>
      <c r="I5607" s="11">
        <v>23.529411764706001</v>
      </c>
      <c r="J5607" s="3">
        <v>5.8823529411760003</v>
      </c>
      <c r="K5607" s="3">
        <v>9.5588235294120008</v>
      </c>
      <c r="L5607" s="3">
        <v>5.8823529411760003</v>
      </c>
      <c r="M5607" s="3">
        <v>7.352941176471</v>
      </c>
      <c r="N5607" s="3">
        <v>16.176470588234999</v>
      </c>
      <c r="O5607" s="3">
        <v>6.6176470588239997</v>
      </c>
      <c r="P5607" s="3">
        <v>44.852941176470999</v>
      </c>
      <c r="Q5607" s="8">
        <v>6.6176470588239997</v>
      </c>
    </row>
    <row r="5608" spans="3:17" x14ac:dyDescent="0.2">
      <c r="C5608" s="87"/>
      <c r="D5608" s="89"/>
      <c r="E5608" s="1" t="s">
        <v>22</v>
      </c>
      <c r="F5608" s="2"/>
      <c r="G5608" s="60">
        <v>157</v>
      </c>
      <c r="H5608" s="72" t="str">
        <f t="shared" si="94"/>
        <v xml:space="preserve"> </v>
      </c>
      <c r="I5608" s="11">
        <v>19.108280254777</v>
      </c>
      <c r="J5608" s="3">
        <v>5.7324840764329998</v>
      </c>
      <c r="K5608" s="3">
        <v>4.4585987261150004</v>
      </c>
      <c r="L5608" s="3">
        <v>4.4585987261150004</v>
      </c>
      <c r="M5608" s="3">
        <v>4.4585987261150004</v>
      </c>
      <c r="N5608" s="3">
        <v>14.012738853503</v>
      </c>
      <c r="O5608" s="3">
        <v>7.0063694267520003</v>
      </c>
      <c r="P5608" s="3">
        <v>52.229299363057002</v>
      </c>
      <c r="Q5608" s="8">
        <v>6.369426751592</v>
      </c>
    </row>
    <row r="5609" spans="3:17" x14ac:dyDescent="0.2">
      <c r="C5609" s="87"/>
      <c r="D5609" s="89"/>
      <c r="E5609" s="1" t="s">
        <v>23</v>
      </c>
      <c r="F5609" s="2"/>
      <c r="G5609" s="60">
        <v>89</v>
      </c>
      <c r="H5609" s="72" t="str">
        <f t="shared" si="94"/>
        <v xml:space="preserve"> </v>
      </c>
      <c r="I5609" s="11">
        <v>13.483146067416</v>
      </c>
      <c r="J5609" s="3">
        <v>8.9887640449440003</v>
      </c>
      <c r="K5609" s="7">
        <v>0</v>
      </c>
      <c r="L5609" s="3">
        <v>2.2471910112360001</v>
      </c>
      <c r="M5609" s="3">
        <v>10.112359550561999</v>
      </c>
      <c r="N5609" s="3">
        <v>11.23595505618</v>
      </c>
      <c r="O5609" s="3">
        <v>5.61797752809</v>
      </c>
      <c r="P5609" s="3">
        <v>50.561797752808999</v>
      </c>
      <c r="Q5609" s="8">
        <v>13.483146067416</v>
      </c>
    </row>
    <row r="5610" spans="3:17" x14ac:dyDescent="0.2">
      <c r="C5610" s="87"/>
      <c r="D5610" s="89"/>
      <c r="E5610" s="1" t="s">
        <v>24</v>
      </c>
      <c r="F5610" s="2"/>
      <c r="G5610" s="60">
        <v>175</v>
      </c>
      <c r="H5610" s="72" t="str">
        <f t="shared" si="94"/>
        <v xml:space="preserve"> </v>
      </c>
      <c r="I5610" s="11">
        <v>18.857142857143</v>
      </c>
      <c r="J5610" s="3">
        <v>12</v>
      </c>
      <c r="K5610" s="3">
        <v>1.714285714286</v>
      </c>
      <c r="L5610" s="3">
        <v>4.5714285714290002</v>
      </c>
      <c r="M5610" s="3">
        <v>9.7142857142859995</v>
      </c>
      <c r="N5610" s="3">
        <v>8.5714285714289993</v>
      </c>
      <c r="O5610" s="3">
        <v>6.8571428571429998</v>
      </c>
      <c r="P5610" s="3">
        <v>46.285714285714</v>
      </c>
      <c r="Q5610" s="8">
        <v>13.714285714286</v>
      </c>
    </row>
    <row r="5611" spans="3:17" x14ac:dyDescent="0.2">
      <c r="C5611" s="87"/>
      <c r="D5611" s="89"/>
      <c r="E5611" s="1" t="s">
        <v>25</v>
      </c>
      <c r="F5611" s="2"/>
      <c r="G5611" s="60">
        <v>557</v>
      </c>
      <c r="H5611" s="72" t="str">
        <f t="shared" si="94"/>
        <v xml:space="preserve"> </v>
      </c>
      <c r="I5611" s="11">
        <v>19.210053859963999</v>
      </c>
      <c r="J5611" s="3">
        <v>8.2585278276480008</v>
      </c>
      <c r="K5611" s="3">
        <v>4.1292639138240004</v>
      </c>
      <c r="L5611" s="3">
        <v>4.4883303411130004</v>
      </c>
      <c r="M5611" s="3">
        <v>7.7199281867150003</v>
      </c>
      <c r="N5611" s="3">
        <v>12.387791741472</v>
      </c>
      <c r="O5611" s="3">
        <v>6.642728904847</v>
      </c>
      <c r="P5611" s="3">
        <v>48.294434470376999</v>
      </c>
      <c r="Q5611" s="8">
        <v>9.8743267504490007</v>
      </c>
    </row>
    <row r="5612" spans="3:17" x14ac:dyDescent="0.2">
      <c r="C5612" s="87"/>
      <c r="D5612" s="89"/>
      <c r="E5612" s="1" t="s">
        <v>26</v>
      </c>
      <c r="F5612" s="2"/>
      <c r="G5612" s="60">
        <v>264</v>
      </c>
      <c r="H5612" s="72" t="str">
        <f t="shared" si="94"/>
        <v xml:space="preserve"> </v>
      </c>
      <c r="I5612" s="11">
        <v>17.045454545455001</v>
      </c>
      <c r="J5612" s="3">
        <v>10.984848484847999</v>
      </c>
      <c r="K5612" s="3">
        <v>1.136363636364</v>
      </c>
      <c r="L5612" s="3">
        <v>3.7878787878789999</v>
      </c>
      <c r="M5612" s="3">
        <v>9.8484848484850005</v>
      </c>
      <c r="N5612" s="3">
        <v>9.4696969696970008</v>
      </c>
      <c r="O5612" s="3">
        <v>6.4393939393939998</v>
      </c>
      <c r="P5612" s="3">
        <v>47.727272727272997</v>
      </c>
      <c r="Q5612" s="8">
        <v>13.636363636364001</v>
      </c>
    </row>
    <row r="5613" spans="3:17" x14ac:dyDescent="0.2">
      <c r="C5613" s="87"/>
      <c r="D5613" s="88" t="s">
        <v>14</v>
      </c>
      <c r="E5613" s="6" t="s">
        <v>20</v>
      </c>
      <c r="F5613" s="5"/>
      <c r="G5613" s="59">
        <v>58</v>
      </c>
      <c r="H5613" s="71" t="str">
        <f t="shared" si="94"/>
        <v xml:space="preserve"> </v>
      </c>
      <c r="I5613" s="12">
        <v>25.862068965517</v>
      </c>
      <c r="J5613" s="4">
        <v>8.6206896551720007</v>
      </c>
      <c r="K5613" s="4">
        <v>5.1724137931029999</v>
      </c>
      <c r="L5613" s="4">
        <v>3.4482758620689999</v>
      </c>
      <c r="M5613" s="4">
        <v>5.1724137931029999</v>
      </c>
      <c r="N5613" s="4">
        <v>25.862068965517</v>
      </c>
      <c r="O5613" s="4">
        <v>8.6206896551720007</v>
      </c>
      <c r="P5613" s="4">
        <v>39.655172413792997</v>
      </c>
      <c r="Q5613" s="13">
        <v>1.7241379310339999</v>
      </c>
    </row>
    <row r="5614" spans="3:17" x14ac:dyDescent="0.2">
      <c r="C5614" s="87"/>
      <c r="D5614" s="89"/>
      <c r="E5614" s="1" t="s">
        <v>21</v>
      </c>
      <c r="F5614" s="2"/>
      <c r="G5614" s="60">
        <v>73</v>
      </c>
      <c r="H5614" s="72" t="str">
        <f t="shared" si="94"/>
        <v xml:space="preserve"> </v>
      </c>
      <c r="I5614" s="11">
        <v>24.657534246575</v>
      </c>
      <c r="J5614" s="3">
        <v>8.2191780821920002</v>
      </c>
      <c r="K5614" s="3">
        <v>9.5890410958899999</v>
      </c>
      <c r="L5614" s="3">
        <v>5.4794520547949999</v>
      </c>
      <c r="M5614" s="3">
        <v>8.2191780821920002</v>
      </c>
      <c r="N5614" s="3">
        <v>17.808219178081998</v>
      </c>
      <c r="O5614" s="3">
        <v>5.4794520547949999</v>
      </c>
      <c r="P5614" s="3">
        <v>41.095890410959001</v>
      </c>
      <c r="Q5614" s="8">
        <v>6.8493150684930004</v>
      </c>
    </row>
    <row r="5615" spans="3:17" x14ac:dyDescent="0.2">
      <c r="C5615" s="87"/>
      <c r="D5615" s="89"/>
      <c r="E5615" s="1" t="s">
        <v>22</v>
      </c>
      <c r="F5615" s="2"/>
      <c r="G5615" s="60">
        <v>83</v>
      </c>
      <c r="H5615" s="72" t="str">
        <f t="shared" si="94"/>
        <v xml:space="preserve"> </v>
      </c>
      <c r="I5615" s="11">
        <v>18.072289156627001</v>
      </c>
      <c r="J5615" s="3">
        <v>6.0240963855420002</v>
      </c>
      <c r="K5615" s="3">
        <v>6.0240963855420002</v>
      </c>
      <c r="L5615" s="3">
        <v>6.0240963855420002</v>
      </c>
      <c r="M5615" s="3">
        <v>3.6144578313250002</v>
      </c>
      <c r="N5615" s="3">
        <v>14.457831325300999</v>
      </c>
      <c r="O5615" s="3">
        <v>3.6144578313250002</v>
      </c>
      <c r="P5615" s="3">
        <v>53.012048192770997</v>
      </c>
      <c r="Q5615" s="8">
        <v>6.0240963855420002</v>
      </c>
    </row>
    <row r="5616" spans="3:17" x14ac:dyDescent="0.2">
      <c r="C5616" s="87"/>
      <c r="D5616" s="89"/>
      <c r="E5616" s="1" t="s">
        <v>23</v>
      </c>
      <c r="F5616" s="2"/>
      <c r="G5616" s="60">
        <v>40</v>
      </c>
      <c r="H5616" s="72" t="str">
        <f t="shared" si="94"/>
        <v>*</v>
      </c>
      <c r="I5616" s="11">
        <v>20</v>
      </c>
      <c r="J5616" s="3">
        <v>12.5</v>
      </c>
      <c r="K5616" s="7">
        <v>0</v>
      </c>
      <c r="L5616" s="3">
        <v>5</v>
      </c>
      <c r="M5616" s="3">
        <v>10</v>
      </c>
      <c r="N5616" s="3">
        <v>5</v>
      </c>
      <c r="O5616" s="3">
        <v>5</v>
      </c>
      <c r="P5616" s="3">
        <v>50</v>
      </c>
      <c r="Q5616" s="8">
        <v>12.5</v>
      </c>
    </row>
    <row r="5617" spans="3:17" x14ac:dyDescent="0.2">
      <c r="C5617" s="87"/>
      <c r="D5617" s="89"/>
      <c r="E5617" s="1" t="s">
        <v>24</v>
      </c>
      <c r="F5617" s="2"/>
      <c r="G5617" s="60">
        <v>66</v>
      </c>
      <c r="H5617" s="72" t="str">
        <f t="shared" si="94"/>
        <v xml:space="preserve"> </v>
      </c>
      <c r="I5617" s="11">
        <v>24.242424242424001</v>
      </c>
      <c r="J5617" s="3">
        <v>15.151515151515</v>
      </c>
      <c r="K5617" s="3">
        <v>3.0303030303030001</v>
      </c>
      <c r="L5617" s="3">
        <v>6.0606060606060002</v>
      </c>
      <c r="M5617" s="3">
        <v>12.121212121212</v>
      </c>
      <c r="N5617" s="3">
        <v>6.0606060606060002</v>
      </c>
      <c r="O5617" s="3">
        <v>10.606060606061</v>
      </c>
      <c r="P5617" s="3">
        <v>39.393939393939</v>
      </c>
      <c r="Q5617" s="8">
        <v>12.121212121212</v>
      </c>
    </row>
    <row r="5618" spans="3:17" x14ac:dyDescent="0.2">
      <c r="C5618" s="87"/>
      <c r="D5618" s="89"/>
      <c r="E5618" s="1" t="s">
        <v>25</v>
      </c>
      <c r="F5618" s="2"/>
      <c r="G5618" s="60">
        <v>262</v>
      </c>
      <c r="H5618" s="72" t="str">
        <f t="shared" si="94"/>
        <v xml:space="preserve"> </v>
      </c>
      <c r="I5618" s="11">
        <v>21.75572519084</v>
      </c>
      <c r="J5618" s="3">
        <v>9.9236641221369997</v>
      </c>
      <c r="K5618" s="3">
        <v>5.3435114503819996</v>
      </c>
      <c r="L5618" s="3">
        <v>5.7251908396950002</v>
      </c>
      <c r="M5618" s="3">
        <v>8.0152671755729994</v>
      </c>
      <c r="N5618" s="3">
        <v>11.832061068702</v>
      </c>
      <c r="O5618" s="3">
        <v>6.1068702290079999</v>
      </c>
      <c r="P5618" s="3">
        <v>45.801526717557003</v>
      </c>
      <c r="Q5618" s="8">
        <v>8.7786259541980005</v>
      </c>
    </row>
    <row r="5619" spans="3:17" x14ac:dyDescent="0.2">
      <c r="C5619" s="87"/>
      <c r="D5619" s="89"/>
      <c r="E5619" s="1" t="s">
        <v>26</v>
      </c>
      <c r="F5619" s="2"/>
      <c r="G5619" s="60">
        <v>106</v>
      </c>
      <c r="H5619" s="72" t="str">
        <f t="shared" si="94"/>
        <v xml:space="preserve"> </v>
      </c>
      <c r="I5619" s="11">
        <v>22.641509433962</v>
      </c>
      <c r="J5619" s="3">
        <v>14.150943396225999</v>
      </c>
      <c r="K5619" s="3">
        <v>1.88679245283</v>
      </c>
      <c r="L5619" s="3">
        <v>5.660377358491</v>
      </c>
      <c r="M5619" s="3">
        <v>11.320754716981</v>
      </c>
      <c r="N5619" s="3">
        <v>5.660377358491</v>
      </c>
      <c r="O5619" s="3">
        <v>8.4905660377360004</v>
      </c>
      <c r="P5619" s="3">
        <v>43.396226415093999</v>
      </c>
      <c r="Q5619" s="8">
        <v>12.264150943396</v>
      </c>
    </row>
    <row r="5620" spans="3:17" x14ac:dyDescent="0.2">
      <c r="C5620" s="87"/>
      <c r="D5620" s="88" t="s">
        <v>15</v>
      </c>
      <c r="E5620" s="6" t="s">
        <v>20</v>
      </c>
      <c r="F5620" s="5"/>
      <c r="G5620" s="59">
        <v>51</v>
      </c>
      <c r="H5620" s="71" t="str">
        <f t="shared" si="94"/>
        <v xml:space="preserve"> </v>
      </c>
      <c r="I5620" s="12">
        <v>25.490196078431001</v>
      </c>
      <c r="J5620" s="4">
        <v>15.686274509804001</v>
      </c>
      <c r="K5620" s="4">
        <v>5.8823529411760003</v>
      </c>
      <c r="L5620" s="20">
        <v>0</v>
      </c>
      <c r="M5620" s="20">
        <v>0</v>
      </c>
      <c r="N5620" s="4">
        <v>11.764705882353001</v>
      </c>
      <c r="O5620" s="4">
        <v>11.764705882353001</v>
      </c>
      <c r="P5620" s="4">
        <v>43.137254901961001</v>
      </c>
      <c r="Q5620" s="13">
        <v>7.8431372549020004</v>
      </c>
    </row>
    <row r="5621" spans="3:17" x14ac:dyDescent="0.2">
      <c r="C5621" s="87"/>
      <c r="D5621" s="89"/>
      <c r="E5621" s="1" t="s">
        <v>21</v>
      </c>
      <c r="F5621" s="2"/>
      <c r="G5621" s="60">
        <v>63</v>
      </c>
      <c r="H5621" s="72" t="str">
        <f t="shared" si="94"/>
        <v xml:space="preserve"> </v>
      </c>
      <c r="I5621" s="11">
        <v>22.222222222222001</v>
      </c>
      <c r="J5621" s="3">
        <v>3.1746031746029999</v>
      </c>
      <c r="K5621" s="3">
        <v>9.5238095238099998</v>
      </c>
      <c r="L5621" s="3">
        <v>6.3492063492059998</v>
      </c>
      <c r="M5621" s="3">
        <v>6.3492063492059998</v>
      </c>
      <c r="N5621" s="3">
        <v>14.285714285714</v>
      </c>
      <c r="O5621" s="3">
        <v>7.9365079365079998</v>
      </c>
      <c r="P5621" s="3">
        <v>49.206349206349003</v>
      </c>
      <c r="Q5621" s="8">
        <v>6.3492063492059998</v>
      </c>
    </row>
    <row r="5622" spans="3:17" x14ac:dyDescent="0.2">
      <c r="C5622" s="87"/>
      <c r="D5622" s="89"/>
      <c r="E5622" s="1" t="s">
        <v>22</v>
      </c>
      <c r="F5622" s="2"/>
      <c r="G5622" s="60">
        <v>74</v>
      </c>
      <c r="H5622" s="72" t="str">
        <f t="shared" si="94"/>
        <v xml:space="preserve"> </v>
      </c>
      <c r="I5622" s="11">
        <v>20.27027027027</v>
      </c>
      <c r="J5622" s="3">
        <v>5.4054054054050003</v>
      </c>
      <c r="K5622" s="3">
        <v>2.7027027027030002</v>
      </c>
      <c r="L5622" s="3">
        <v>2.7027027027030002</v>
      </c>
      <c r="M5622" s="3">
        <v>5.4054054054050003</v>
      </c>
      <c r="N5622" s="3">
        <v>13.513513513514001</v>
      </c>
      <c r="O5622" s="3">
        <v>10.810810810811001</v>
      </c>
      <c r="P5622" s="3">
        <v>51.351351351350999</v>
      </c>
      <c r="Q5622" s="8">
        <v>6.7567567567570004</v>
      </c>
    </row>
    <row r="5623" spans="3:17" x14ac:dyDescent="0.2">
      <c r="C5623" s="87"/>
      <c r="D5623" s="89"/>
      <c r="E5623" s="1" t="s">
        <v>23</v>
      </c>
      <c r="F5623" s="2"/>
      <c r="G5623" s="60">
        <v>49</v>
      </c>
      <c r="H5623" s="72" t="s">
        <v>678</v>
      </c>
      <c r="I5623" s="11">
        <v>8.1632653061219997</v>
      </c>
      <c r="J5623" s="3">
        <v>6.1224489795919999</v>
      </c>
      <c r="K5623" s="7">
        <v>0</v>
      </c>
      <c r="L5623" s="7">
        <v>0</v>
      </c>
      <c r="M5623" s="3">
        <v>10.204081632653001</v>
      </c>
      <c r="N5623" s="3">
        <v>16.326530612245001</v>
      </c>
      <c r="O5623" s="3">
        <v>6.1224489795919999</v>
      </c>
      <c r="P5623" s="3">
        <v>51.020408163265003</v>
      </c>
      <c r="Q5623" s="8">
        <v>14.285714285714</v>
      </c>
    </row>
    <row r="5624" spans="3:17" x14ac:dyDescent="0.2">
      <c r="C5624" s="87"/>
      <c r="D5624" s="89"/>
      <c r="E5624" s="1" t="s">
        <v>24</v>
      </c>
      <c r="F5624" s="2"/>
      <c r="G5624" s="60">
        <v>109</v>
      </c>
      <c r="H5624" s="72" t="str">
        <f t="shared" si="94"/>
        <v xml:space="preserve"> </v>
      </c>
      <c r="I5624" s="11">
        <v>15.596330275229001</v>
      </c>
      <c r="J5624" s="3">
        <v>10.091743119266001</v>
      </c>
      <c r="K5624" s="3">
        <v>0.91743119266100004</v>
      </c>
      <c r="L5624" s="3">
        <v>3.669724770642</v>
      </c>
      <c r="M5624" s="3">
        <v>8.2568807339449997</v>
      </c>
      <c r="N5624" s="3">
        <v>10.091743119266001</v>
      </c>
      <c r="O5624" s="3">
        <v>4.5871559633030001</v>
      </c>
      <c r="P5624" s="3">
        <v>50.458715596330002</v>
      </c>
      <c r="Q5624" s="8">
        <v>14.678899082569</v>
      </c>
    </row>
    <row r="5625" spans="3:17" x14ac:dyDescent="0.2">
      <c r="C5625" s="87"/>
      <c r="D5625" s="89"/>
      <c r="E5625" s="1" t="s">
        <v>25</v>
      </c>
      <c r="F5625" s="2"/>
      <c r="G5625" s="60">
        <v>295</v>
      </c>
      <c r="H5625" s="72" t="str">
        <f t="shared" si="94"/>
        <v xml:space="preserve"> </v>
      </c>
      <c r="I5625" s="11">
        <v>16.949152542373</v>
      </c>
      <c r="J5625" s="3">
        <v>6.7796610169490004</v>
      </c>
      <c r="K5625" s="3">
        <v>3.0508474576269999</v>
      </c>
      <c r="L5625" s="3">
        <v>3.3898305084749998</v>
      </c>
      <c r="M5625" s="3">
        <v>7.457627118644</v>
      </c>
      <c r="N5625" s="3">
        <v>12.881355932203</v>
      </c>
      <c r="O5625" s="3">
        <v>7.1186440677969998</v>
      </c>
      <c r="P5625" s="3">
        <v>50.508474576270999</v>
      </c>
      <c r="Q5625" s="8">
        <v>10.847457627119001</v>
      </c>
    </row>
    <row r="5626" spans="3:17" x14ac:dyDescent="0.2">
      <c r="C5626" s="87"/>
      <c r="D5626" s="89"/>
      <c r="E5626" s="1" t="s">
        <v>26</v>
      </c>
      <c r="F5626" s="2"/>
      <c r="G5626" s="60">
        <v>158</v>
      </c>
      <c r="H5626" s="72" t="str">
        <f t="shared" si="94"/>
        <v xml:space="preserve"> </v>
      </c>
      <c r="I5626" s="11">
        <v>13.291139240506</v>
      </c>
      <c r="J5626" s="3">
        <v>8.8607594936710008</v>
      </c>
      <c r="K5626" s="3">
        <v>0.63291139240500005</v>
      </c>
      <c r="L5626" s="3">
        <v>2.5316455696200002</v>
      </c>
      <c r="M5626" s="3">
        <v>8.8607594936710008</v>
      </c>
      <c r="N5626" s="3">
        <v>12.025316455696</v>
      </c>
      <c r="O5626" s="3">
        <v>5.0632911392409996</v>
      </c>
      <c r="P5626" s="3">
        <v>50.632911392404999</v>
      </c>
      <c r="Q5626" s="8">
        <v>14.556962025316</v>
      </c>
    </row>
    <row r="5627" spans="3:17" x14ac:dyDescent="0.2">
      <c r="C5627" s="88" t="s">
        <v>27</v>
      </c>
      <c r="D5627" s="88" t="s">
        <v>19</v>
      </c>
      <c r="E5627" s="6" t="s">
        <v>28</v>
      </c>
      <c r="F5627" s="5"/>
      <c r="G5627" s="59">
        <v>61</v>
      </c>
      <c r="H5627" s="71" t="str">
        <f t="shared" si="94"/>
        <v xml:space="preserve"> </v>
      </c>
      <c r="I5627" s="12">
        <v>13.114754098361001</v>
      </c>
      <c r="J5627" s="20">
        <v>0</v>
      </c>
      <c r="K5627" s="4">
        <v>6.5573770491800003</v>
      </c>
      <c r="L5627" s="4">
        <v>1.6393442622950001</v>
      </c>
      <c r="M5627" s="4">
        <v>8.1967213114750006</v>
      </c>
      <c r="N5627" s="4">
        <v>13.114754098361001</v>
      </c>
      <c r="O5627" s="4">
        <v>6.5573770491800003</v>
      </c>
      <c r="P5627" s="4">
        <v>59.016393442622999</v>
      </c>
      <c r="Q5627" s="13">
        <v>4.918032786885</v>
      </c>
    </row>
    <row r="5628" spans="3:17" ht="24" x14ac:dyDescent="0.2">
      <c r="C5628" s="87"/>
      <c r="D5628" s="89"/>
      <c r="E5628" s="1" t="s">
        <v>29</v>
      </c>
      <c r="F5628" s="2"/>
      <c r="G5628" s="60">
        <v>414</v>
      </c>
      <c r="H5628" s="72" t="str">
        <f t="shared" si="94"/>
        <v xml:space="preserve"> </v>
      </c>
      <c r="I5628" s="11">
        <v>21.980676328502</v>
      </c>
      <c r="J5628" s="3">
        <v>11.594202898551</v>
      </c>
      <c r="K5628" s="3">
        <v>4.5893719806759998</v>
      </c>
      <c r="L5628" s="3">
        <v>4.5893719806759998</v>
      </c>
      <c r="M5628" s="3">
        <v>6.0386473429949996</v>
      </c>
      <c r="N5628" s="3">
        <v>13.526570048309001</v>
      </c>
      <c r="O5628" s="3">
        <v>8.2125603864729992</v>
      </c>
      <c r="P5628" s="3">
        <v>44.444444444444002</v>
      </c>
      <c r="Q5628" s="8">
        <v>8.6956521739130004</v>
      </c>
    </row>
    <row r="5629" spans="3:17" ht="24" x14ac:dyDescent="0.2">
      <c r="C5629" s="87"/>
      <c r="D5629" s="89"/>
      <c r="E5629" s="1" t="s">
        <v>30</v>
      </c>
      <c r="F5629" s="2"/>
      <c r="G5629" s="60">
        <v>47</v>
      </c>
      <c r="H5629" s="72" t="str">
        <f t="shared" si="94"/>
        <v>*</v>
      </c>
      <c r="I5629" s="11">
        <v>23.404255319149001</v>
      </c>
      <c r="J5629" s="3">
        <v>2.1276595744679998</v>
      </c>
      <c r="K5629" s="3">
        <v>8.5106382978719992</v>
      </c>
      <c r="L5629" s="3">
        <v>4.2553191489359996</v>
      </c>
      <c r="M5629" s="3">
        <v>2.1276595744679998</v>
      </c>
      <c r="N5629" s="3">
        <v>14.893617021277</v>
      </c>
      <c r="O5629" s="3">
        <v>10.638297872340001</v>
      </c>
      <c r="P5629" s="3">
        <v>48.936170212766001</v>
      </c>
      <c r="Q5629" s="8">
        <v>4.2553191489359996</v>
      </c>
    </row>
    <row r="5630" spans="3:17" ht="24" x14ac:dyDescent="0.2">
      <c r="C5630" s="87"/>
      <c r="D5630" s="89"/>
      <c r="E5630" s="1" t="s">
        <v>31</v>
      </c>
      <c r="F5630" s="2"/>
      <c r="G5630" s="60">
        <v>142</v>
      </c>
      <c r="H5630" s="72" t="str">
        <f t="shared" si="94"/>
        <v xml:space="preserve"> </v>
      </c>
      <c r="I5630" s="11">
        <v>17.605633802817</v>
      </c>
      <c r="J5630" s="3">
        <v>7.0422535211269999</v>
      </c>
      <c r="K5630" s="3">
        <v>1.4084507042250001</v>
      </c>
      <c r="L5630" s="3">
        <v>3.5211267605629999</v>
      </c>
      <c r="M5630" s="3">
        <v>10.56338028169</v>
      </c>
      <c r="N5630" s="3">
        <v>12.676056338027999</v>
      </c>
      <c r="O5630" s="3">
        <v>3.5211267605629999</v>
      </c>
      <c r="P5630" s="3">
        <v>50</v>
      </c>
      <c r="Q5630" s="8">
        <v>12.676056338027999</v>
      </c>
    </row>
    <row r="5631" spans="3:17" x14ac:dyDescent="0.2">
      <c r="C5631" s="87"/>
      <c r="D5631" s="89"/>
      <c r="E5631" s="1" t="s">
        <v>32</v>
      </c>
      <c r="F5631" s="2"/>
      <c r="G5631" s="60">
        <v>2</v>
      </c>
      <c r="H5631" s="72" t="str">
        <f t="shared" si="94"/>
        <v>*</v>
      </c>
      <c r="I5631" s="21">
        <v>0</v>
      </c>
      <c r="J5631" s="7">
        <v>0</v>
      </c>
      <c r="K5631" s="7">
        <v>0</v>
      </c>
      <c r="L5631" s="7">
        <v>0</v>
      </c>
      <c r="M5631" s="7">
        <v>0</v>
      </c>
      <c r="N5631" s="3">
        <v>50</v>
      </c>
      <c r="O5631" s="7">
        <v>0</v>
      </c>
      <c r="P5631" s="7">
        <v>0</v>
      </c>
      <c r="Q5631" s="8">
        <v>50</v>
      </c>
    </row>
    <row r="5632" spans="3:17" x14ac:dyDescent="0.2">
      <c r="C5632" s="87"/>
      <c r="D5632" s="88" t="s">
        <v>14</v>
      </c>
      <c r="E5632" s="6" t="s">
        <v>28</v>
      </c>
      <c r="F5632" s="5"/>
      <c r="G5632" s="59">
        <v>42</v>
      </c>
      <c r="H5632" s="71" t="str">
        <f t="shared" si="94"/>
        <v>*</v>
      </c>
      <c r="I5632" s="12">
        <v>9.5238095238099998</v>
      </c>
      <c r="J5632" s="20">
        <v>0</v>
      </c>
      <c r="K5632" s="4">
        <v>7.1428571428570002</v>
      </c>
      <c r="L5632" s="4">
        <v>2.3809523809519999</v>
      </c>
      <c r="M5632" s="4">
        <v>7.1428571428570002</v>
      </c>
      <c r="N5632" s="4">
        <v>14.285714285714</v>
      </c>
      <c r="O5632" s="4">
        <v>7.1428571428570002</v>
      </c>
      <c r="P5632" s="4">
        <v>61.904761904761997</v>
      </c>
      <c r="Q5632" s="13">
        <v>4.7619047619049999</v>
      </c>
    </row>
    <row r="5633" spans="3:17" ht="24" x14ac:dyDescent="0.2">
      <c r="C5633" s="87"/>
      <c r="D5633" s="89"/>
      <c r="E5633" s="1" t="s">
        <v>29</v>
      </c>
      <c r="F5633" s="2"/>
      <c r="G5633" s="60">
        <v>238</v>
      </c>
      <c r="H5633" s="72" t="str">
        <f t="shared" si="94"/>
        <v xml:space="preserve"> </v>
      </c>
      <c r="I5633" s="11">
        <v>24.36974789916</v>
      </c>
      <c r="J5633" s="3">
        <v>13.025210084034001</v>
      </c>
      <c r="K5633" s="3">
        <v>4.6218487394960004</v>
      </c>
      <c r="L5633" s="3">
        <v>5.8823529411760003</v>
      </c>
      <c r="M5633" s="3">
        <v>7.9831932773109999</v>
      </c>
      <c r="N5633" s="3">
        <v>13.445378151261</v>
      </c>
      <c r="O5633" s="3">
        <v>7.5630252100839996</v>
      </c>
      <c r="P5633" s="3">
        <v>40.756302521008003</v>
      </c>
      <c r="Q5633" s="8">
        <v>7.9831932773109999</v>
      </c>
    </row>
    <row r="5634" spans="3:17" ht="24" x14ac:dyDescent="0.2">
      <c r="C5634" s="87"/>
      <c r="D5634" s="89"/>
      <c r="E5634" s="1" t="s">
        <v>30</v>
      </c>
      <c r="F5634" s="2"/>
      <c r="G5634" s="60">
        <v>17</v>
      </c>
      <c r="H5634" s="72" t="str">
        <f t="shared" si="94"/>
        <v>*</v>
      </c>
      <c r="I5634" s="11">
        <v>35.294117647058997</v>
      </c>
      <c r="J5634" s="7">
        <v>0</v>
      </c>
      <c r="K5634" s="3">
        <v>11.764705882353001</v>
      </c>
      <c r="L5634" s="3">
        <v>5.8823529411760003</v>
      </c>
      <c r="M5634" s="3">
        <v>5.8823529411760003</v>
      </c>
      <c r="N5634" s="3">
        <v>17.647058823529001</v>
      </c>
      <c r="O5634" s="7">
        <v>0</v>
      </c>
      <c r="P5634" s="3">
        <v>47.058823529412003</v>
      </c>
      <c r="Q5634" s="14">
        <v>0</v>
      </c>
    </row>
    <row r="5635" spans="3:17" ht="24" x14ac:dyDescent="0.2">
      <c r="C5635" s="87"/>
      <c r="D5635" s="89"/>
      <c r="E5635" s="1" t="s">
        <v>31</v>
      </c>
      <c r="F5635" s="2"/>
      <c r="G5635" s="60">
        <v>21</v>
      </c>
      <c r="H5635" s="72" t="str">
        <f t="shared" si="94"/>
        <v>*</v>
      </c>
      <c r="I5635" s="11">
        <v>19.047619047619001</v>
      </c>
      <c r="J5635" s="7">
        <v>0</v>
      </c>
      <c r="K5635" s="3">
        <v>4.7619047619049999</v>
      </c>
      <c r="L5635" s="3">
        <v>4.7619047619049999</v>
      </c>
      <c r="M5635" s="3">
        <v>4.7619047619049999</v>
      </c>
      <c r="N5635" s="3">
        <v>19.047619047619001</v>
      </c>
      <c r="O5635" s="7">
        <v>0</v>
      </c>
      <c r="P5635" s="3">
        <v>57.142857142856997</v>
      </c>
      <c r="Q5635" s="8">
        <v>9.5238095238099998</v>
      </c>
    </row>
    <row r="5636" spans="3:17" x14ac:dyDescent="0.2">
      <c r="C5636" s="87"/>
      <c r="D5636" s="89"/>
      <c r="E5636" s="1" t="s">
        <v>32</v>
      </c>
      <c r="F5636" s="2"/>
      <c r="G5636" s="60">
        <v>2</v>
      </c>
      <c r="H5636" s="72" t="str">
        <f t="shared" si="94"/>
        <v>*</v>
      </c>
      <c r="I5636" s="21">
        <v>0</v>
      </c>
      <c r="J5636" s="7">
        <v>0</v>
      </c>
      <c r="K5636" s="7">
        <v>0</v>
      </c>
      <c r="L5636" s="7">
        <v>0</v>
      </c>
      <c r="M5636" s="7">
        <v>0</v>
      </c>
      <c r="N5636" s="3">
        <v>50</v>
      </c>
      <c r="O5636" s="7">
        <v>0</v>
      </c>
      <c r="P5636" s="7">
        <v>0</v>
      </c>
      <c r="Q5636" s="8">
        <v>50</v>
      </c>
    </row>
    <row r="5637" spans="3:17" x14ac:dyDescent="0.2">
      <c r="C5637" s="87"/>
      <c r="D5637" s="88" t="s">
        <v>15</v>
      </c>
      <c r="E5637" s="6" t="s">
        <v>28</v>
      </c>
      <c r="F5637" s="5"/>
      <c r="G5637" s="59">
        <v>19</v>
      </c>
      <c r="H5637" s="71" t="str">
        <f t="shared" si="94"/>
        <v>*</v>
      </c>
      <c r="I5637" s="12">
        <v>21.052631578947</v>
      </c>
      <c r="J5637" s="20">
        <v>0</v>
      </c>
      <c r="K5637" s="4">
        <v>5.2631578947369997</v>
      </c>
      <c r="L5637" s="20">
        <v>0</v>
      </c>
      <c r="M5637" s="4">
        <v>10.526315789473999</v>
      </c>
      <c r="N5637" s="4">
        <v>10.526315789473999</v>
      </c>
      <c r="O5637" s="4">
        <v>5.2631578947369997</v>
      </c>
      <c r="P5637" s="4">
        <v>52.631578947367998</v>
      </c>
      <c r="Q5637" s="13">
        <v>5.2631578947369997</v>
      </c>
    </row>
    <row r="5638" spans="3:17" ht="24" x14ac:dyDescent="0.2">
      <c r="C5638" s="87"/>
      <c r="D5638" s="89"/>
      <c r="E5638" s="1" t="s">
        <v>29</v>
      </c>
      <c r="F5638" s="2"/>
      <c r="G5638" s="60">
        <v>176</v>
      </c>
      <c r="H5638" s="72" t="str">
        <f t="shared" si="94"/>
        <v xml:space="preserve"> </v>
      </c>
      <c r="I5638" s="11">
        <v>18.75</v>
      </c>
      <c r="J5638" s="3">
        <v>9.6590909090910007</v>
      </c>
      <c r="K5638" s="3">
        <v>4.5454545454549997</v>
      </c>
      <c r="L5638" s="3">
        <v>2.8409090909089998</v>
      </c>
      <c r="M5638" s="3">
        <v>3.4090909090910002</v>
      </c>
      <c r="N5638" s="3">
        <v>13.636363636364001</v>
      </c>
      <c r="O5638" s="3">
        <v>9.0909090909089993</v>
      </c>
      <c r="P5638" s="3">
        <v>49.431818181818002</v>
      </c>
      <c r="Q5638" s="8">
        <v>9.6590909090910007</v>
      </c>
    </row>
    <row r="5639" spans="3:17" ht="24" x14ac:dyDescent="0.2">
      <c r="C5639" s="87"/>
      <c r="D5639" s="89"/>
      <c r="E5639" s="1" t="s">
        <v>30</v>
      </c>
      <c r="F5639" s="2"/>
      <c r="G5639" s="60">
        <v>30</v>
      </c>
      <c r="H5639" s="72" t="str">
        <f t="shared" si="94"/>
        <v>*</v>
      </c>
      <c r="I5639" s="11">
        <v>16.666666666666998</v>
      </c>
      <c r="J5639" s="3">
        <v>3.333333333333</v>
      </c>
      <c r="K5639" s="3">
        <v>6.666666666667</v>
      </c>
      <c r="L5639" s="3">
        <v>3.333333333333</v>
      </c>
      <c r="M5639" s="7">
        <v>0</v>
      </c>
      <c r="N5639" s="3">
        <v>13.333333333333</v>
      </c>
      <c r="O5639" s="3">
        <v>16.666666666666998</v>
      </c>
      <c r="P5639" s="3">
        <v>50</v>
      </c>
      <c r="Q5639" s="8">
        <v>6.666666666667</v>
      </c>
    </row>
    <row r="5640" spans="3:17" ht="24" x14ac:dyDescent="0.2">
      <c r="C5640" s="87"/>
      <c r="D5640" s="89"/>
      <c r="E5640" s="1" t="s">
        <v>31</v>
      </c>
      <c r="F5640" s="2"/>
      <c r="G5640" s="60">
        <v>121</v>
      </c>
      <c r="H5640" s="72" t="str">
        <f t="shared" si="94"/>
        <v xml:space="preserve"> </v>
      </c>
      <c r="I5640" s="11">
        <v>17.355371900826</v>
      </c>
      <c r="J5640" s="3">
        <v>8.2644628099169992</v>
      </c>
      <c r="K5640" s="3">
        <v>0.82644628099200002</v>
      </c>
      <c r="L5640" s="3">
        <v>3.305785123967</v>
      </c>
      <c r="M5640" s="3">
        <v>11.570247933884</v>
      </c>
      <c r="N5640" s="3">
        <v>11.570247933884</v>
      </c>
      <c r="O5640" s="3">
        <v>4.1322314049589997</v>
      </c>
      <c r="P5640" s="3">
        <v>48.760330578511997</v>
      </c>
      <c r="Q5640" s="8">
        <v>13.223140495868</v>
      </c>
    </row>
    <row r="5641" spans="3:17" x14ac:dyDescent="0.2">
      <c r="C5641" s="87"/>
      <c r="D5641" s="89"/>
      <c r="E5641" s="1" t="s">
        <v>32</v>
      </c>
      <c r="F5641" s="2"/>
      <c r="G5641" s="60">
        <v>0</v>
      </c>
      <c r="H5641" s="72" t="str">
        <f t="shared" si="94"/>
        <v>*</v>
      </c>
      <c r="I5641" s="21">
        <v>0</v>
      </c>
      <c r="J5641" s="7">
        <v>0</v>
      </c>
      <c r="K5641" s="7">
        <v>0</v>
      </c>
      <c r="L5641" s="7">
        <v>0</v>
      </c>
      <c r="M5641" s="7">
        <v>0</v>
      </c>
      <c r="N5641" s="7">
        <v>0</v>
      </c>
      <c r="O5641" s="7">
        <v>0</v>
      </c>
      <c r="P5641" s="7">
        <v>0</v>
      </c>
      <c r="Q5641" s="14">
        <v>0</v>
      </c>
    </row>
    <row r="5642" spans="3:17" x14ac:dyDescent="0.2">
      <c r="C5642" s="88" t="s">
        <v>33</v>
      </c>
      <c r="D5642" s="83" t="s">
        <v>17</v>
      </c>
      <c r="E5642" s="6" t="s">
        <v>34</v>
      </c>
      <c r="F5642" s="5"/>
      <c r="G5642" s="59">
        <v>91</v>
      </c>
      <c r="H5642" s="71" t="str">
        <f t="shared" si="94"/>
        <v xml:space="preserve"> </v>
      </c>
      <c r="I5642" s="12">
        <v>16.483516483515999</v>
      </c>
      <c r="J5642" s="4">
        <v>13.186813186813</v>
      </c>
      <c r="K5642" s="4">
        <v>4.3956043956039998</v>
      </c>
      <c r="L5642" s="4">
        <v>4.3956043956039998</v>
      </c>
      <c r="M5642" s="4">
        <v>7.6923076923079998</v>
      </c>
      <c r="N5642" s="4">
        <v>13.186813186813</v>
      </c>
      <c r="O5642" s="4">
        <v>7.6923076923079998</v>
      </c>
      <c r="P5642" s="4">
        <v>53.846153846154003</v>
      </c>
      <c r="Q5642" s="13">
        <v>5.4945054945049998</v>
      </c>
    </row>
    <row r="5643" spans="3:17" x14ac:dyDescent="0.2">
      <c r="C5643" s="87"/>
      <c r="D5643" s="84"/>
      <c r="E5643" s="1" t="s">
        <v>35</v>
      </c>
      <c r="F5643" s="2"/>
      <c r="G5643" s="60">
        <v>286</v>
      </c>
      <c r="H5643" s="72" t="str">
        <f t="shared" si="94"/>
        <v xml:space="preserve"> </v>
      </c>
      <c r="I5643" s="11">
        <v>18.181818181817999</v>
      </c>
      <c r="J5643" s="3">
        <v>9.4405594405589994</v>
      </c>
      <c r="K5643" s="3">
        <v>4.1958041958040004</v>
      </c>
      <c r="L5643" s="3">
        <v>3.8461538461539999</v>
      </c>
      <c r="M5643" s="3">
        <v>5.594405594406</v>
      </c>
      <c r="N5643" s="3">
        <v>15.384615384615</v>
      </c>
      <c r="O5643" s="3">
        <v>6.6433566433570004</v>
      </c>
      <c r="P5643" s="3">
        <v>44.755244755245002</v>
      </c>
      <c r="Q5643" s="8">
        <v>10.48951048951</v>
      </c>
    </row>
    <row r="5644" spans="3:17" ht="24" x14ac:dyDescent="0.2">
      <c r="C5644" s="87"/>
      <c r="D5644" s="84"/>
      <c r="E5644" s="1" t="s">
        <v>36</v>
      </c>
      <c r="F5644" s="2"/>
      <c r="G5644" s="60">
        <v>186</v>
      </c>
      <c r="H5644" s="72" t="str">
        <f t="shared" si="94"/>
        <v xml:space="preserve"> </v>
      </c>
      <c r="I5644" s="11">
        <v>26.344086021504999</v>
      </c>
      <c r="J5644" s="3">
        <v>8.0645161290320004</v>
      </c>
      <c r="K5644" s="3">
        <v>3.2258064516129998</v>
      </c>
      <c r="L5644" s="3">
        <v>4.8387096774189997</v>
      </c>
      <c r="M5644" s="3">
        <v>9.1397849462370004</v>
      </c>
      <c r="N5644" s="3">
        <v>10.215053763441</v>
      </c>
      <c r="O5644" s="3">
        <v>4.8387096774189997</v>
      </c>
      <c r="P5644" s="3">
        <v>46.236559139785001</v>
      </c>
      <c r="Q5644" s="8">
        <v>10.215053763441</v>
      </c>
    </row>
    <row r="5645" spans="3:17" x14ac:dyDescent="0.2">
      <c r="C5645" s="87"/>
      <c r="D5645" s="84"/>
      <c r="E5645" s="1" t="s">
        <v>37</v>
      </c>
      <c r="F5645" s="2"/>
      <c r="G5645" s="60">
        <v>101</v>
      </c>
      <c r="H5645" s="72" t="str">
        <f t="shared" si="94"/>
        <v xml:space="preserve"> </v>
      </c>
      <c r="I5645" s="11">
        <v>18.811881188118999</v>
      </c>
      <c r="J5645" s="3">
        <v>4.9504950495050002</v>
      </c>
      <c r="K5645" s="3">
        <v>6.9306930693069999</v>
      </c>
      <c r="L5645" s="3">
        <v>2.970297029703</v>
      </c>
      <c r="M5645" s="3">
        <v>5.940594059406</v>
      </c>
      <c r="N5645" s="3">
        <v>13.861386138614</v>
      </c>
      <c r="O5645" s="3">
        <v>12.871287128713</v>
      </c>
      <c r="P5645" s="3">
        <v>50.495049504950003</v>
      </c>
      <c r="Q5645" s="8">
        <v>4.9504950495050002</v>
      </c>
    </row>
    <row r="5646" spans="3:17" x14ac:dyDescent="0.2">
      <c r="C5646" s="87"/>
      <c r="D5646" s="84"/>
      <c r="E5646" s="1" t="s">
        <v>32</v>
      </c>
      <c r="F5646" s="2"/>
      <c r="G5646" s="60">
        <v>2</v>
      </c>
      <c r="H5646" s="72" t="str">
        <f t="shared" si="94"/>
        <v>*</v>
      </c>
      <c r="I5646" s="21">
        <v>0</v>
      </c>
      <c r="J5646" s="7">
        <v>0</v>
      </c>
      <c r="K5646" s="7">
        <v>0</v>
      </c>
      <c r="L5646" s="7">
        <v>0</v>
      </c>
      <c r="M5646" s="7">
        <v>0</v>
      </c>
      <c r="N5646" s="3">
        <v>50</v>
      </c>
      <c r="O5646" s="7">
        <v>0</v>
      </c>
      <c r="P5646" s="7">
        <v>0</v>
      </c>
      <c r="Q5646" s="8">
        <v>50</v>
      </c>
    </row>
    <row r="5647" spans="3:17" x14ac:dyDescent="0.2">
      <c r="C5647" s="88" t="s">
        <v>38</v>
      </c>
      <c r="D5647" s="83" t="s">
        <v>17</v>
      </c>
      <c r="E5647" s="6" t="s">
        <v>39</v>
      </c>
      <c r="F5647" s="5"/>
      <c r="G5647" s="59">
        <v>121</v>
      </c>
      <c r="H5647" s="71" t="str">
        <f t="shared" si="94"/>
        <v xml:space="preserve"> </v>
      </c>
      <c r="I5647" s="12">
        <v>18.181818181817999</v>
      </c>
      <c r="J5647" s="4">
        <v>4.9586776859499997</v>
      </c>
      <c r="K5647" s="4">
        <v>5.7851239669419998</v>
      </c>
      <c r="L5647" s="4">
        <v>4.1322314049589997</v>
      </c>
      <c r="M5647" s="4">
        <v>5.7851239669419998</v>
      </c>
      <c r="N5647" s="4">
        <v>14.876033057851</v>
      </c>
      <c r="O5647" s="4">
        <v>8.2644628099169992</v>
      </c>
      <c r="P5647" s="4">
        <v>43.801652892561997</v>
      </c>
      <c r="Q5647" s="13">
        <v>11.570247933884</v>
      </c>
    </row>
    <row r="5648" spans="3:17" x14ac:dyDescent="0.2">
      <c r="C5648" s="87"/>
      <c r="D5648" s="84"/>
      <c r="E5648" s="1" t="s">
        <v>40</v>
      </c>
      <c r="F5648" s="2"/>
      <c r="G5648" s="60">
        <v>389</v>
      </c>
      <c r="H5648" s="72" t="str">
        <f t="shared" si="94"/>
        <v xml:space="preserve"> </v>
      </c>
      <c r="I5648" s="11">
        <v>21.850899742930999</v>
      </c>
      <c r="J5648" s="3">
        <v>11.825192802057</v>
      </c>
      <c r="K5648" s="3">
        <v>4.6272493573259998</v>
      </c>
      <c r="L5648" s="3">
        <v>4.1131105398459997</v>
      </c>
      <c r="M5648" s="3">
        <v>6.4267352185090001</v>
      </c>
      <c r="N5648" s="3">
        <v>13.881748071979001</v>
      </c>
      <c r="O5648" s="3">
        <v>8.4832904884320008</v>
      </c>
      <c r="P5648" s="3">
        <v>43.958868894601999</v>
      </c>
      <c r="Q5648" s="8">
        <v>9.2544987146529998</v>
      </c>
    </row>
    <row r="5649" spans="3:17" x14ac:dyDescent="0.2">
      <c r="C5649" s="87"/>
      <c r="D5649" s="84"/>
      <c r="E5649" s="1" t="s">
        <v>41</v>
      </c>
      <c r="F5649" s="2"/>
      <c r="G5649" s="60">
        <v>29</v>
      </c>
      <c r="H5649" s="72" t="str">
        <f t="shared" si="94"/>
        <v>*</v>
      </c>
      <c r="I5649" s="11">
        <v>17.241379310345</v>
      </c>
      <c r="J5649" s="3">
        <v>3.4482758620689999</v>
      </c>
      <c r="K5649" s="3">
        <v>10.344827586207</v>
      </c>
      <c r="L5649" s="3">
        <v>3.4482758620689999</v>
      </c>
      <c r="M5649" s="3">
        <v>6.8965517241379999</v>
      </c>
      <c r="N5649" s="3">
        <v>20.689655172414</v>
      </c>
      <c r="O5649" s="3">
        <v>17.241379310345</v>
      </c>
      <c r="P5649" s="3">
        <v>41.379310344827999</v>
      </c>
      <c r="Q5649" s="8">
        <v>3.4482758620689999</v>
      </c>
    </row>
    <row r="5650" spans="3:17" x14ac:dyDescent="0.2">
      <c r="C5650" s="87"/>
      <c r="D5650" s="84"/>
      <c r="E5650" s="1" t="s">
        <v>42</v>
      </c>
      <c r="F5650" s="2"/>
      <c r="G5650" s="60">
        <v>248</v>
      </c>
      <c r="H5650" s="72" t="str">
        <f t="shared" si="94"/>
        <v xml:space="preserve"> </v>
      </c>
      <c r="I5650" s="11">
        <v>22.983870967742</v>
      </c>
      <c r="J5650" s="3">
        <v>8.0645161290320004</v>
      </c>
      <c r="K5650" s="3">
        <v>3.6290322580650001</v>
      </c>
      <c r="L5650" s="3">
        <v>5.2419354838709999</v>
      </c>
      <c r="M5650" s="3">
        <v>8.8709677419350008</v>
      </c>
      <c r="N5650" s="3">
        <v>11.693548387097</v>
      </c>
      <c r="O5650" s="3">
        <v>6.4516129032259997</v>
      </c>
      <c r="P5650" s="3">
        <v>47.983870967742</v>
      </c>
      <c r="Q5650" s="8">
        <v>8.0645161290320004</v>
      </c>
    </row>
    <row r="5651" spans="3:17" x14ac:dyDescent="0.2">
      <c r="C5651" s="87"/>
      <c r="D5651" s="84"/>
      <c r="E5651" s="1" t="s">
        <v>43</v>
      </c>
      <c r="F5651" s="2"/>
      <c r="G5651" s="60">
        <v>57</v>
      </c>
      <c r="H5651" s="72" t="str">
        <f t="shared" si="94"/>
        <v xml:space="preserve"> </v>
      </c>
      <c r="I5651" s="11">
        <v>17.543859649123</v>
      </c>
      <c r="J5651" s="3">
        <v>17.543859649123</v>
      </c>
      <c r="K5651" s="3">
        <v>1.7543859649119999</v>
      </c>
      <c r="L5651" s="3">
        <v>7.0175438596489998</v>
      </c>
      <c r="M5651" s="3">
        <v>8.7719298245609991</v>
      </c>
      <c r="N5651" s="3">
        <v>12.280701754386</v>
      </c>
      <c r="O5651" s="3">
        <v>5.2631578947369997</v>
      </c>
      <c r="P5651" s="3">
        <v>49.122807017543998</v>
      </c>
      <c r="Q5651" s="8">
        <v>8.7719298245609991</v>
      </c>
    </row>
    <row r="5652" spans="3:17" x14ac:dyDescent="0.2">
      <c r="C5652" s="87"/>
      <c r="D5652" s="84"/>
      <c r="E5652" s="1" t="s">
        <v>44</v>
      </c>
      <c r="F5652" s="2"/>
      <c r="G5652" s="60">
        <v>62</v>
      </c>
      <c r="H5652" s="72" t="str">
        <f t="shared" si="94"/>
        <v xml:space="preserve"> </v>
      </c>
      <c r="I5652" s="11">
        <v>27.419354838709999</v>
      </c>
      <c r="J5652" s="3">
        <v>12.903225806451999</v>
      </c>
      <c r="K5652" s="3">
        <v>6.4516129032259997</v>
      </c>
      <c r="L5652" s="3">
        <v>9.6774193548389995</v>
      </c>
      <c r="M5652" s="3">
        <v>11.290322580645</v>
      </c>
      <c r="N5652" s="3">
        <v>12.903225806451999</v>
      </c>
      <c r="O5652" s="3">
        <v>8.0645161290320004</v>
      </c>
      <c r="P5652" s="3">
        <v>38.709677419355003</v>
      </c>
      <c r="Q5652" s="8">
        <v>6.4516129032259997</v>
      </c>
    </row>
    <row r="5653" spans="3:17" x14ac:dyDescent="0.2">
      <c r="C5653" s="87"/>
      <c r="D5653" s="84"/>
      <c r="E5653" s="1" t="s">
        <v>45</v>
      </c>
      <c r="F5653" s="2"/>
      <c r="G5653" s="60">
        <v>18</v>
      </c>
      <c r="H5653" s="72" t="str">
        <f t="shared" si="94"/>
        <v>*</v>
      </c>
      <c r="I5653" s="11">
        <v>16.666666666666998</v>
      </c>
      <c r="J5653" s="7">
        <v>0</v>
      </c>
      <c r="K5653" s="7">
        <v>0</v>
      </c>
      <c r="L5653" s="7">
        <v>0</v>
      </c>
      <c r="M5653" s="3">
        <v>16.666666666666998</v>
      </c>
      <c r="N5653" s="3">
        <v>5.5555555555560003</v>
      </c>
      <c r="O5653" s="3">
        <v>5.5555555555560003</v>
      </c>
      <c r="P5653" s="3">
        <v>44.444444444444002</v>
      </c>
      <c r="Q5653" s="8">
        <v>16.666666666666998</v>
      </c>
    </row>
    <row r="5654" spans="3:17" x14ac:dyDescent="0.2">
      <c r="C5654" s="87"/>
      <c r="D5654" s="84"/>
      <c r="E5654" s="1" t="s">
        <v>46</v>
      </c>
      <c r="F5654" s="2"/>
      <c r="G5654" s="60">
        <v>18</v>
      </c>
      <c r="H5654" s="72" t="str">
        <f t="shared" si="94"/>
        <v>*</v>
      </c>
      <c r="I5654" s="11">
        <v>11.111111111111001</v>
      </c>
      <c r="J5654" s="3">
        <v>5.5555555555560003</v>
      </c>
      <c r="K5654" s="3">
        <v>5.5555555555560003</v>
      </c>
      <c r="L5654" s="7">
        <v>0</v>
      </c>
      <c r="M5654" s="3">
        <v>5.5555555555560003</v>
      </c>
      <c r="N5654" s="3">
        <v>11.111111111111001</v>
      </c>
      <c r="O5654" s="3">
        <v>16.666666666666998</v>
      </c>
      <c r="P5654" s="3">
        <v>61.111111111111001</v>
      </c>
      <c r="Q5654" s="14">
        <v>0</v>
      </c>
    </row>
    <row r="5655" spans="3:17" x14ac:dyDescent="0.2">
      <c r="C5655" s="87"/>
      <c r="D5655" s="84"/>
      <c r="E5655" s="1" t="s">
        <v>32</v>
      </c>
      <c r="F5655" s="2"/>
      <c r="G5655" s="60">
        <v>14</v>
      </c>
      <c r="H5655" s="72" t="str">
        <f t="shared" si="94"/>
        <v>*</v>
      </c>
      <c r="I5655" s="11">
        <v>7.1428571428570002</v>
      </c>
      <c r="J5655" s="7">
        <v>0</v>
      </c>
      <c r="K5655" s="7">
        <v>0</v>
      </c>
      <c r="L5655" s="3">
        <v>7.1428571428570002</v>
      </c>
      <c r="M5655" s="7">
        <v>0</v>
      </c>
      <c r="N5655" s="3">
        <v>21.428571428571001</v>
      </c>
      <c r="O5655" s="7">
        <v>0</v>
      </c>
      <c r="P5655" s="3">
        <v>57.142857142856997</v>
      </c>
      <c r="Q5655" s="8">
        <v>14.285714285714</v>
      </c>
    </row>
    <row r="5656" spans="3:17" ht="24" x14ac:dyDescent="0.2">
      <c r="C5656" s="88" t="s">
        <v>47</v>
      </c>
      <c r="D5656" s="83" t="s">
        <v>17</v>
      </c>
      <c r="E5656" s="6" t="s">
        <v>48</v>
      </c>
      <c r="F5656" s="5"/>
      <c r="G5656" s="59">
        <v>19</v>
      </c>
      <c r="H5656" s="71" t="str">
        <f t="shared" si="94"/>
        <v>*</v>
      </c>
      <c r="I5656" s="12">
        <v>31.578947368421002</v>
      </c>
      <c r="J5656" s="4">
        <v>10.526315789473999</v>
      </c>
      <c r="K5656" s="4">
        <v>10.526315789473999</v>
      </c>
      <c r="L5656" s="4">
        <v>10.526315789473999</v>
      </c>
      <c r="M5656" s="4">
        <v>21.052631578947</v>
      </c>
      <c r="N5656" s="4">
        <v>31.578947368421002</v>
      </c>
      <c r="O5656" s="20">
        <v>0</v>
      </c>
      <c r="P5656" s="4">
        <v>47.368421052632002</v>
      </c>
      <c r="Q5656" s="27">
        <v>0</v>
      </c>
    </row>
    <row r="5657" spans="3:17" ht="24" x14ac:dyDescent="0.2">
      <c r="C5657" s="87"/>
      <c r="D5657" s="84"/>
      <c r="E5657" s="1" t="s">
        <v>49</v>
      </c>
      <c r="F5657" s="2"/>
      <c r="G5657" s="60">
        <v>36</v>
      </c>
      <c r="H5657" s="72" t="str">
        <f t="shared" si="94"/>
        <v>*</v>
      </c>
      <c r="I5657" s="11">
        <v>13.888888888888999</v>
      </c>
      <c r="J5657" s="3">
        <v>13.888888888888999</v>
      </c>
      <c r="K5657" s="7">
        <v>0</v>
      </c>
      <c r="L5657" s="3">
        <v>2.7777777777780002</v>
      </c>
      <c r="M5657" s="3">
        <v>5.5555555555560003</v>
      </c>
      <c r="N5657" s="3">
        <v>11.111111111111001</v>
      </c>
      <c r="O5657" s="3">
        <v>13.888888888888999</v>
      </c>
      <c r="P5657" s="3">
        <v>41.666666666666998</v>
      </c>
      <c r="Q5657" s="8">
        <v>11.111111111111001</v>
      </c>
    </row>
    <row r="5658" spans="3:17" x14ac:dyDescent="0.2">
      <c r="C5658" s="87"/>
      <c r="D5658" s="84"/>
      <c r="E5658" s="1" t="s">
        <v>50</v>
      </c>
      <c r="F5658" s="2"/>
      <c r="G5658" s="60">
        <v>32</v>
      </c>
      <c r="H5658" s="72" t="str">
        <f t="shared" si="94"/>
        <v>*</v>
      </c>
      <c r="I5658" s="11">
        <v>28.125</v>
      </c>
      <c r="J5658" s="3">
        <v>12.5</v>
      </c>
      <c r="K5658" s="7">
        <v>0</v>
      </c>
      <c r="L5658" s="3">
        <v>6.25</v>
      </c>
      <c r="M5658" s="3">
        <v>6.25</v>
      </c>
      <c r="N5658" s="3">
        <v>9.375</v>
      </c>
      <c r="O5658" s="3">
        <v>12.5</v>
      </c>
      <c r="P5658" s="3">
        <v>46.875</v>
      </c>
      <c r="Q5658" s="8">
        <v>6.25</v>
      </c>
    </row>
    <row r="5659" spans="3:17" x14ac:dyDescent="0.2">
      <c r="C5659" s="87"/>
      <c r="D5659" s="84"/>
      <c r="E5659" s="1" t="s">
        <v>51</v>
      </c>
      <c r="F5659" s="2"/>
      <c r="G5659" s="60">
        <v>58</v>
      </c>
      <c r="H5659" s="72" t="str">
        <f t="shared" si="94"/>
        <v xml:space="preserve"> </v>
      </c>
      <c r="I5659" s="11">
        <v>36.206896551724</v>
      </c>
      <c r="J5659" s="3">
        <v>13.793103448276</v>
      </c>
      <c r="K5659" s="3">
        <v>8.6206896551720007</v>
      </c>
      <c r="L5659" s="3">
        <v>8.6206896551720007</v>
      </c>
      <c r="M5659" s="3">
        <v>5.1724137931029999</v>
      </c>
      <c r="N5659" s="3">
        <v>17.241379310345</v>
      </c>
      <c r="O5659" s="3">
        <v>8.6206896551720007</v>
      </c>
      <c r="P5659" s="3">
        <v>32.758620689654997</v>
      </c>
      <c r="Q5659" s="8">
        <v>6.8965517241379999</v>
      </c>
    </row>
    <row r="5660" spans="3:17" ht="24" x14ac:dyDescent="0.2">
      <c r="C5660" s="87"/>
      <c r="D5660" s="84"/>
      <c r="E5660" s="1" t="s">
        <v>52</v>
      </c>
      <c r="F5660" s="2"/>
      <c r="G5660" s="60">
        <v>71</v>
      </c>
      <c r="H5660" s="72" t="str">
        <f t="shared" si="94"/>
        <v xml:space="preserve"> </v>
      </c>
      <c r="I5660" s="11">
        <v>23.943661971830998</v>
      </c>
      <c r="J5660" s="3">
        <v>4.2253521126760001</v>
      </c>
      <c r="K5660" s="3">
        <v>7.0422535211269999</v>
      </c>
      <c r="L5660" s="3">
        <v>2.8169014084509998</v>
      </c>
      <c r="M5660" s="3">
        <v>8.4507042253520002</v>
      </c>
      <c r="N5660" s="3">
        <v>7.0422535211269999</v>
      </c>
      <c r="O5660" s="3">
        <v>5.6338028169010004</v>
      </c>
      <c r="P5660" s="3">
        <v>52.112676056338003</v>
      </c>
      <c r="Q5660" s="8">
        <v>4.2253521126760001</v>
      </c>
    </row>
    <row r="5661" spans="3:17" ht="24" x14ac:dyDescent="0.2">
      <c r="C5661" s="87"/>
      <c r="D5661" s="84"/>
      <c r="E5661" s="1" t="s">
        <v>53</v>
      </c>
      <c r="F5661" s="2"/>
      <c r="G5661" s="60">
        <v>216</v>
      </c>
      <c r="H5661" s="72" t="str">
        <f t="shared" si="94"/>
        <v xml:space="preserve"> </v>
      </c>
      <c r="I5661" s="11">
        <v>26.851851851852</v>
      </c>
      <c r="J5661" s="3">
        <v>10.185185185185</v>
      </c>
      <c r="K5661" s="3">
        <v>5.5555555555560003</v>
      </c>
      <c r="L5661" s="3">
        <v>5.5555555555560003</v>
      </c>
      <c r="M5661" s="3">
        <v>7.8703703703699999</v>
      </c>
      <c r="N5661" s="3">
        <v>12.962962962962999</v>
      </c>
      <c r="O5661" s="3">
        <v>8.333333333333</v>
      </c>
      <c r="P5661" s="3">
        <v>43.981481481480998</v>
      </c>
      <c r="Q5661" s="8">
        <v>6.0185185185190004</v>
      </c>
    </row>
    <row r="5662" spans="3:17" ht="24" x14ac:dyDescent="0.2">
      <c r="C5662" s="87"/>
      <c r="D5662" s="84"/>
      <c r="E5662" s="1" t="s">
        <v>54</v>
      </c>
      <c r="F5662" s="2"/>
      <c r="G5662" s="60">
        <v>444</v>
      </c>
      <c r="H5662" s="72" t="str">
        <f t="shared" si="94"/>
        <v xml:space="preserve"> </v>
      </c>
      <c r="I5662" s="11">
        <v>17.117117117117001</v>
      </c>
      <c r="J5662" s="3">
        <v>8.1081081081080004</v>
      </c>
      <c r="K5662" s="3">
        <v>3.8288288288290002</v>
      </c>
      <c r="L5662" s="3">
        <v>3.3783783783780001</v>
      </c>
      <c r="M5662" s="3">
        <v>6.5315315315319999</v>
      </c>
      <c r="N5662" s="3">
        <v>13.513513513514001</v>
      </c>
      <c r="O5662" s="3">
        <v>6.7567567567570004</v>
      </c>
      <c r="P5662" s="3">
        <v>48.873873873873997</v>
      </c>
      <c r="Q5662" s="8">
        <v>10.585585585585999</v>
      </c>
    </row>
    <row r="5663" spans="3:17" x14ac:dyDescent="0.2">
      <c r="C5663" s="87"/>
      <c r="D5663" s="84"/>
      <c r="E5663" s="1" t="s">
        <v>32</v>
      </c>
      <c r="F5663" s="2"/>
      <c r="G5663" s="60">
        <v>6</v>
      </c>
      <c r="H5663" s="72" t="str">
        <f t="shared" si="94"/>
        <v>*</v>
      </c>
      <c r="I5663" s="11">
        <v>16.666666666666998</v>
      </c>
      <c r="J5663" s="3">
        <v>16.666666666666998</v>
      </c>
      <c r="K5663" s="7">
        <v>0</v>
      </c>
      <c r="L5663" s="7">
        <v>0</v>
      </c>
      <c r="M5663" s="7">
        <v>0</v>
      </c>
      <c r="N5663" s="3">
        <v>33.333333333333002</v>
      </c>
      <c r="O5663" s="7">
        <v>0</v>
      </c>
      <c r="P5663" s="3">
        <v>33.333333333333002</v>
      </c>
      <c r="Q5663" s="14">
        <v>0</v>
      </c>
    </row>
    <row r="5664" spans="3:17" ht="24" x14ac:dyDescent="0.2">
      <c r="C5664" s="88" t="s">
        <v>55</v>
      </c>
      <c r="D5664" s="83" t="s">
        <v>17</v>
      </c>
      <c r="E5664" s="6" t="s">
        <v>48</v>
      </c>
      <c r="F5664" s="5"/>
      <c r="G5664" s="59">
        <v>39</v>
      </c>
      <c r="H5664" s="71" t="str">
        <f t="shared" si="94"/>
        <v>*</v>
      </c>
      <c r="I5664" s="12">
        <v>25.641025641026001</v>
      </c>
      <c r="J5664" s="4">
        <v>2.564102564103</v>
      </c>
      <c r="K5664" s="4">
        <v>5.1282051282049999</v>
      </c>
      <c r="L5664" s="4">
        <v>5.1282051282049999</v>
      </c>
      <c r="M5664" s="4">
        <v>12.820512820513001</v>
      </c>
      <c r="N5664" s="4">
        <v>10.25641025641</v>
      </c>
      <c r="O5664" s="4">
        <v>2.564102564103</v>
      </c>
      <c r="P5664" s="4">
        <v>61.538461538462002</v>
      </c>
      <c r="Q5664" s="13">
        <v>7.6923076923079998</v>
      </c>
    </row>
    <row r="5665" spans="3:17" ht="24" x14ac:dyDescent="0.2">
      <c r="C5665" s="87"/>
      <c r="D5665" s="84"/>
      <c r="E5665" s="1" t="s">
        <v>49</v>
      </c>
      <c r="F5665" s="2"/>
      <c r="G5665" s="60">
        <v>76</v>
      </c>
      <c r="H5665" s="72" t="str">
        <f t="shared" si="94"/>
        <v xml:space="preserve"> </v>
      </c>
      <c r="I5665" s="11">
        <v>22.368421052632002</v>
      </c>
      <c r="J5665" s="3">
        <v>11.842105263158</v>
      </c>
      <c r="K5665" s="7">
        <v>0</v>
      </c>
      <c r="L5665" s="3">
        <v>3.947368421053</v>
      </c>
      <c r="M5665" s="3">
        <v>11.842105263158</v>
      </c>
      <c r="N5665" s="3">
        <v>3.947368421053</v>
      </c>
      <c r="O5665" s="3">
        <v>10.526315789473999</v>
      </c>
      <c r="P5665" s="3">
        <v>46.052631578947</v>
      </c>
      <c r="Q5665" s="8">
        <v>9.2105263157890001</v>
      </c>
    </row>
    <row r="5666" spans="3:17" x14ac:dyDescent="0.2">
      <c r="C5666" s="87"/>
      <c r="D5666" s="84"/>
      <c r="E5666" s="1" t="s">
        <v>50</v>
      </c>
      <c r="F5666" s="2"/>
      <c r="G5666" s="60">
        <v>123</v>
      </c>
      <c r="H5666" s="72" t="str">
        <f t="shared" si="94"/>
        <v xml:space="preserve"> </v>
      </c>
      <c r="I5666" s="11">
        <v>21.951219512194999</v>
      </c>
      <c r="J5666" s="3">
        <v>10.569105691057</v>
      </c>
      <c r="K5666" s="3">
        <v>2.4390243902440001</v>
      </c>
      <c r="L5666" s="3">
        <v>3.2520325203249998</v>
      </c>
      <c r="M5666" s="3">
        <v>6.5040650406499996</v>
      </c>
      <c r="N5666" s="3">
        <v>10.569105691057</v>
      </c>
      <c r="O5666" s="3">
        <v>9.7560975609760003</v>
      </c>
      <c r="P5666" s="3">
        <v>45.528455284552997</v>
      </c>
      <c r="Q5666" s="8">
        <v>8.9430894308940001</v>
      </c>
    </row>
    <row r="5667" spans="3:17" x14ac:dyDescent="0.2">
      <c r="C5667" s="87"/>
      <c r="D5667" s="84"/>
      <c r="E5667" s="1" t="s">
        <v>51</v>
      </c>
      <c r="F5667" s="2"/>
      <c r="G5667" s="60">
        <v>221</v>
      </c>
      <c r="H5667" s="72" t="str">
        <f t="shared" ref="H5667:H5714" si="95">IF(G5667&lt;49,"*"," ")</f>
        <v xml:space="preserve"> </v>
      </c>
      <c r="I5667" s="11">
        <v>24.434389140271001</v>
      </c>
      <c r="J5667" s="3">
        <v>9.0497737556560001</v>
      </c>
      <c r="K5667" s="3">
        <v>7.2398190045249997</v>
      </c>
      <c r="L5667" s="3">
        <v>5.4298642533940003</v>
      </c>
      <c r="M5667" s="3">
        <v>6.3348416289590004</v>
      </c>
      <c r="N5667" s="3">
        <v>21.266968325792</v>
      </c>
      <c r="O5667" s="3">
        <v>6.3348416289590004</v>
      </c>
      <c r="P5667" s="3">
        <v>42.533936651584</v>
      </c>
      <c r="Q5667" s="8">
        <v>4.9773755656110001</v>
      </c>
    </row>
    <row r="5668" spans="3:17" ht="24" x14ac:dyDescent="0.2">
      <c r="C5668" s="87"/>
      <c r="D5668" s="84"/>
      <c r="E5668" s="1" t="s">
        <v>52</v>
      </c>
      <c r="F5668" s="2"/>
      <c r="G5668" s="60">
        <v>92</v>
      </c>
      <c r="H5668" s="72" t="str">
        <f t="shared" si="95"/>
        <v xml:space="preserve"> </v>
      </c>
      <c r="I5668" s="11">
        <v>15.217391304348</v>
      </c>
      <c r="J5668" s="3">
        <v>5.4347826086959996</v>
      </c>
      <c r="K5668" s="3">
        <v>5.4347826086959996</v>
      </c>
      <c r="L5668" s="3">
        <v>3.2608695652169999</v>
      </c>
      <c r="M5668" s="3">
        <v>4.3478260869570002</v>
      </c>
      <c r="N5668" s="3">
        <v>9.7826086956519998</v>
      </c>
      <c r="O5668" s="3">
        <v>5.4347826086959996</v>
      </c>
      <c r="P5668" s="3">
        <v>47.826086956521998</v>
      </c>
      <c r="Q5668" s="8">
        <v>15.217391304348</v>
      </c>
    </row>
    <row r="5669" spans="3:17" x14ac:dyDescent="0.2">
      <c r="C5669" s="87"/>
      <c r="D5669" s="84"/>
      <c r="E5669" s="1" t="s">
        <v>56</v>
      </c>
      <c r="F5669" s="2"/>
      <c r="G5669" s="60">
        <v>87</v>
      </c>
      <c r="H5669" s="72" t="str">
        <f t="shared" si="95"/>
        <v xml:space="preserve"> </v>
      </c>
      <c r="I5669" s="11">
        <v>10.344827586207</v>
      </c>
      <c r="J5669" s="3">
        <v>10.344827586207</v>
      </c>
      <c r="K5669" s="3">
        <v>3.4482758620689999</v>
      </c>
      <c r="L5669" s="3">
        <v>2.2988505747130001</v>
      </c>
      <c r="M5669" s="3">
        <v>5.7471264367819996</v>
      </c>
      <c r="N5669" s="3">
        <v>14.942528735631999</v>
      </c>
      <c r="O5669" s="3">
        <v>3.4482758620689999</v>
      </c>
      <c r="P5669" s="3">
        <v>56.321839080460002</v>
      </c>
      <c r="Q5669" s="8">
        <v>9.1954022988510005</v>
      </c>
    </row>
    <row r="5670" spans="3:17" x14ac:dyDescent="0.2">
      <c r="C5670" s="87"/>
      <c r="D5670" s="84"/>
      <c r="E5670" s="1" t="s">
        <v>57</v>
      </c>
      <c r="F5670" s="2"/>
      <c r="G5670" s="60">
        <v>14</v>
      </c>
      <c r="H5670" s="72" t="str">
        <f t="shared" si="95"/>
        <v>*</v>
      </c>
      <c r="I5670" s="11">
        <v>14.285714285714</v>
      </c>
      <c r="J5670" s="3">
        <v>14.285714285714</v>
      </c>
      <c r="K5670" s="7">
        <v>0</v>
      </c>
      <c r="L5670" s="3">
        <v>7.1428571428570002</v>
      </c>
      <c r="M5670" s="3">
        <v>7.1428571428570002</v>
      </c>
      <c r="N5670" s="7">
        <v>0</v>
      </c>
      <c r="O5670" s="3">
        <v>14.285714285714</v>
      </c>
      <c r="P5670" s="3">
        <v>57.142857142856997</v>
      </c>
      <c r="Q5670" s="8">
        <v>14.285714285714</v>
      </c>
    </row>
    <row r="5671" spans="3:17" x14ac:dyDescent="0.2">
      <c r="C5671" s="87"/>
      <c r="D5671" s="84"/>
      <c r="E5671" s="1" t="s">
        <v>32</v>
      </c>
      <c r="F5671" s="2"/>
      <c r="G5671" s="60">
        <v>14</v>
      </c>
      <c r="H5671" s="72" t="str">
        <f t="shared" si="95"/>
        <v>*</v>
      </c>
      <c r="I5671" s="11">
        <v>14.285714285714</v>
      </c>
      <c r="J5671" s="7">
        <v>0</v>
      </c>
      <c r="K5671" s="7">
        <v>0</v>
      </c>
      <c r="L5671" s="7">
        <v>0</v>
      </c>
      <c r="M5671" s="7">
        <v>0</v>
      </c>
      <c r="N5671" s="3">
        <v>7.1428571428570002</v>
      </c>
      <c r="O5671" s="3">
        <v>21.428571428571001</v>
      </c>
      <c r="P5671" s="3">
        <v>28.571428571428999</v>
      </c>
      <c r="Q5671" s="8">
        <v>28.571428571428999</v>
      </c>
    </row>
    <row r="5672" spans="3:17" x14ac:dyDescent="0.2">
      <c r="C5672" s="88" t="s">
        <v>58</v>
      </c>
      <c r="D5672" s="83" t="s">
        <v>17</v>
      </c>
      <c r="E5672" s="6" t="s">
        <v>59</v>
      </c>
      <c r="F5672" s="5"/>
      <c r="G5672" s="59">
        <v>483</v>
      </c>
      <c r="H5672" s="71" t="str">
        <f t="shared" si="95"/>
        <v xml:space="preserve"> </v>
      </c>
      <c r="I5672" s="12">
        <v>22.774327122153</v>
      </c>
      <c r="J5672" s="4">
        <v>9.109730848861</v>
      </c>
      <c r="K5672" s="4">
        <v>4.3478260869570002</v>
      </c>
      <c r="L5672" s="4">
        <v>3.7267080745340002</v>
      </c>
      <c r="M5672" s="4">
        <v>8.2815734989650007</v>
      </c>
      <c r="N5672" s="4">
        <v>12.836438923395001</v>
      </c>
      <c r="O5672" s="4">
        <v>7.0393374741199999</v>
      </c>
      <c r="P5672" s="4">
        <v>45.548654244306</v>
      </c>
      <c r="Q5672" s="13">
        <v>9.3167701863350008</v>
      </c>
    </row>
    <row r="5673" spans="3:17" ht="24" x14ac:dyDescent="0.2">
      <c r="C5673" s="87"/>
      <c r="D5673" s="84"/>
      <c r="E5673" s="1" t="s">
        <v>60</v>
      </c>
      <c r="F5673" s="2"/>
      <c r="G5673" s="60">
        <v>79</v>
      </c>
      <c r="H5673" s="72" t="str">
        <f t="shared" si="95"/>
        <v xml:space="preserve"> </v>
      </c>
      <c r="I5673" s="11">
        <v>10.126582278480999</v>
      </c>
      <c r="J5673" s="3">
        <v>10.126582278480999</v>
      </c>
      <c r="K5673" s="3">
        <v>2.5316455696200002</v>
      </c>
      <c r="L5673" s="3">
        <v>1.2658227848100001</v>
      </c>
      <c r="M5673" s="7">
        <v>0</v>
      </c>
      <c r="N5673" s="3">
        <v>16.455696202532</v>
      </c>
      <c r="O5673" s="3">
        <v>8.8607594936710008</v>
      </c>
      <c r="P5673" s="3">
        <v>54.430379746835001</v>
      </c>
      <c r="Q5673" s="8">
        <v>7.5949367088609998</v>
      </c>
    </row>
    <row r="5674" spans="3:17" x14ac:dyDescent="0.2">
      <c r="C5674" s="87"/>
      <c r="D5674" s="84"/>
      <c r="E5674" s="1" t="s">
        <v>61</v>
      </c>
      <c r="F5674" s="2"/>
      <c r="G5674" s="60">
        <v>17</v>
      </c>
      <c r="H5674" s="72" t="str">
        <f t="shared" si="95"/>
        <v>*</v>
      </c>
      <c r="I5674" s="11">
        <v>17.647058823529001</v>
      </c>
      <c r="J5674" s="3">
        <v>5.8823529411760003</v>
      </c>
      <c r="K5674" s="7">
        <v>0</v>
      </c>
      <c r="L5674" s="7">
        <v>0</v>
      </c>
      <c r="M5674" s="3">
        <v>5.8823529411760003</v>
      </c>
      <c r="N5674" s="3">
        <v>23.529411764706001</v>
      </c>
      <c r="O5674" s="7">
        <v>0</v>
      </c>
      <c r="P5674" s="3">
        <v>41.176470588234999</v>
      </c>
      <c r="Q5674" s="8">
        <v>17.647058823529001</v>
      </c>
    </row>
    <row r="5675" spans="3:17" ht="36" x14ac:dyDescent="0.2">
      <c r="C5675" s="87"/>
      <c r="D5675" s="84"/>
      <c r="E5675" s="1" t="s">
        <v>62</v>
      </c>
      <c r="F5675" s="2"/>
      <c r="G5675" s="60">
        <v>66</v>
      </c>
      <c r="H5675" s="72" t="str">
        <f t="shared" si="95"/>
        <v xml:space="preserve"> </v>
      </c>
      <c r="I5675" s="11">
        <v>18.181818181817999</v>
      </c>
      <c r="J5675" s="3">
        <v>6.0606060606060002</v>
      </c>
      <c r="K5675" s="3">
        <v>9.0909090909089993</v>
      </c>
      <c r="L5675" s="3">
        <v>10.606060606061</v>
      </c>
      <c r="M5675" s="3">
        <v>7.5757575757579998</v>
      </c>
      <c r="N5675" s="3">
        <v>13.636363636364001</v>
      </c>
      <c r="O5675" s="3">
        <v>9.0909090909089993</v>
      </c>
      <c r="P5675" s="3">
        <v>43.939393939394002</v>
      </c>
      <c r="Q5675" s="8">
        <v>9.0909090909089993</v>
      </c>
    </row>
    <row r="5676" spans="3:17" ht="24" x14ac:dyDescent="0.2">
      <c r="C5676" s="87"/>
      <c r="D5676" s="84"/>
      <c r="E5676" s="1" t="s">
        <v>63</v>
      </c>
      <c r="F5676" s="2"/>
      <c r="G5676" s="60">
        <v>0</v>
      </c>
      <c r="H5676" s="72" t="str">
        <f t="shared" si="95"/>
        <v>*</v>
      </c>
      <c r="I5676" s="21">
        <v>0</v>
      </c>
      <c r="J5676" s="7">
        <v>0</v>
      </c>
      <c r="K5676" s="7">
        <v>0</v>
      </c>
      <c r="L5676" s="7">
        <v>0</v>
      </c>
      <c r="M5676" s="7">
        <v>0</v>
      </c>
      <c r="N5676" s="7">
        <v>0</v>
      </c>
      <c r="O5676" s="7">
        <v>0</v>
      </c>
      <c r="P5676" s="7">
        <v>0</v>
      </c>
      <c r="Q5676" s="14">
        <v>0</v>
      </c>
    </row>
    <row r="5677" spans="3:17" x14ac:dyDescent="0.2">
      <c r="C5677" s="87"/>
      <c r="D5677" s="84"/>
      <c r="E5677" s="1" t="s">
        <v>64</v>
      </c>
      <c r="F5677" s="2"/>
      <c r="G5677" s="60">
        <v>13</v>
      </c>
      <c r="H5677" s="72" t="str">
        <f t="shared" si="95"/>
        <v>*</v>
      </c>
      <c r="I5677" s="11">
        <v>15.384615384615</v>
      </c>
      <c r="J5677" s="3">
        <v>15.384615384615</v>
      </c>
      <c r="K5677" s="7">
        <v>0</v>
      </c>
      <c r="L5677" s="3">
        <v>7.6923076923079998</v>
      </c>
      <c r="M5677" s="7">
        <v>0</v>
      </c>
      <c r="N5677" s="7">
        <v>0</v>
      </c>
      <c r="O5677" s="7">
        <v>0</v>
      </c>
      <c r="P5677" s="3">
        <v>76.923076923077005</v>
      </c>
      <c r="Q5677" s="14">
        <v>0</v>
      </c>
    </row>
    <row r="5678" spans="3:17" x14ac:dyDescent="0.2">
      <c r="C5678" s="87"/>
      <c r="D5678" s="84"/>
      <c r="E5678" s="1" t="s">
        <v>46</v>
      </c>
      <c r="F5678" s="2"/>
      <c r="G5678" s="60">
        <v>6</v>
      </c>
      <c r="H5678" s="72" t="str">
        <f t="shared" si="95"/>
        <v>*</v>
      </c>
      <c r="I5678" s="21">
        <v>0</v>
      </c>
      <c r="J5678" s="7">
        <v>0</v>
      </c>
      <c r="K5678" s="7">
        <v>0</v>
      </c>
      <c r="L5678" s="7">
        <v>0</v>
      </c>
      <c r="M5678" s="7">
        <v>0</v>
      </c>
      <c r="N5678" s="3">
        <v>16.666666666666998</v>
      </c>
      <c r="O5678" s="3">
        <v>16.666666666666998</v>
      </c>
      <c r="P5678" s="3">
        <v>66.666666666666998</v>
      </c>
      <c r="Q5678" s="14">
        <v>0</v>
      </c>
    </row>
    <row r="5679" spans="3:17" x14ac:dyDescent="0.2">
      <c r="C5679" s="87"/>
      <c r="D5679" s="84"/>
      <c r="E5679" s="1" t="s">
        <v>32</v>
      </c>
      <c r="F5679" s="2"/>
      <c r="G5679" s="60">
        <v>2</v>
      </c>
      <c r="H5679" s="72" t="str">
        <f t="shared" si="95"/>
        <v>*</v>
      </c>
      <c r="I5679" s="21">
        <v>0</v>
      </c>
      <c r="J5679" s="7">
        <v>0</v>
      </c>
      <c r="K5679" s="7">
        <v>0</v>
      </c>
      <c r="L5679" s="7">
        <v>0</v>
      </c>
      <c r="M5679" s="7">
        <v>0</v>
      </c>
      <c r="N5679" s="3">
        <v>50</v>
      </c>
      <c r="O5679" s="7">
        <v>0</v>
      </c>
      <c r="P5679" s="3">
        <v>50</v>
      </c>
      <c r="Q5679" s="14">
        <v>0</v>
      </c>
    </row>
    <row r="5680" spans="3:17" x14ac:dyDescent="0.2">
      <c r="C5680" s="87"/>
      <c r="D5680" s="84"/>
      <c r="E5680" s="1" t="s">
        <v>65</v>
      </c>
      <c r="F5680" s="2"/>
      <c r="G5680" s="60">
        <v>562</v>
      </c>
      <c r="H5680" s="72" t="str">
        <f t="shared" si="95"/>
        <v xml:space="preserve"> </v>
      </c>
      <c r="I5680" s="11">
        <v>20.996441281138999</v>
      </c>
      <c r="J5680" s="3">
        <v>9.2526690391459994</v>
      </c>
      <c r="K5680" s="3">
        <v>4.0925266903909998</v>
      </c>
      <c r="L5680" s="3">
        <v>3.3807829181489999</v>
      </c>
      <c r="M5680" s="3">
        <v>7.1174377224200001</v>
      </c>
      <c r="N5680" s="3">
        <v>13.345195729537</v>
      </c>
      <c r="O5680" s="3">
        <v>7.2953736654799997</v>
      </c>
      <c r="P5680" s="3">
        <v>46.797153024910997</v>
      </c>
      <c r="Q5680" s="8">
        <v>9.0747330960849997</v>
      </c>
    </row>
    <row r="5681" spans="3:17" x14ac:dyDescent="0.2">
      <c r="C5681" s="87"/>
      <c r="D5681" s="84"/>
      <c r="E5681" s="1" t="s">
        <v>66</v>
      </c>
      <c r="F5681" s="2"/>
      <c r="G5681" s="60">
        <v>83</v>
      </c>
      <c r="H5681" s="72" t="str">
        <f t="shared" si="95"/>
        <v xml:space="preserve"> </v>
      </c>
      <c r="I5681" s="11">
        <v>18.072289156627001</v>
      </c>
      <c r="J5681" s="3">
        <v>6.0240963855420002</v>
      </c>
      <c r="K5681" s="3">
        <v>7.2289156626509996</v>
      </c>
      <c r="L5681" s="3">
        <v>8.4337349397590007</v>
      </c>
      <c r="M5681" s="3">
        <v>7.2289156626509996</v>
      </c>
      <c r="N5681" s="3">
        <v>15.66265060241</v>
      </c>
      <c r="O5681" s="3">
        <v>7.2289156626509996</v>
      </c>
      <c r="P5681" s="3">
        <v>43.373493975903997</v>
      </c>
      <c r="Q5681" s="8">
        <v>10.843373493975999</v>
      </c>
    </row>
    <row r="5682" spans="3:17" ht="24" x14ac:dyDescent="0.2">
      <c r="C5682" s="88" t="s">
        <v>67</v>
      </c>
      <c r="D5682" s="83" t="s">
        <v>17</v>
      </c>
      <c r="E5682" s="6" t="s">
        <v>68</v>
      </c>
      <c r="F5682" s="5"/>
      <c r="G5682" s="59">
        <v>82</v>
      </c>
      <c r="H5682" s="71" t="str">
        <f t="shared" si="95"/>
        <v xml:space="preserve"> </v>
      </c>
      <c r="I5682" s="12">
        <v>21.951219512194999</v>
      </c>
      <c r="J5682" s="4">
        <v>9.7560975609760003</v>
      </c>
      <c r="K5682" s="20">
        <v>0</v>
      </c>
      <c r="L5682" s="4">
        <v>3.6585365853659999</v>
      </c>
      <c r="M5682" s="4">
        <v>4.8780487804880002</v>
      </c>
      <c r="N5682" s="4">
        <v>12.195121951220001</v>
      </c>
      <c r="O5682" s="4">
        <v>9.7560975609760003</v>
      </c>
      <c r="P5682" s="4">
        <v>45.121951219511999</v>
      </c>
      <c r="Q5682" s="13">
        <v>12.195121951220001</v>
      </c>
    </row>
    <row r="5683" spans="3:17" ht="36" x14ac:dyDescent="0.2">
      <c r="C5683" s="87"/>
      <c r="D5683" s="84"/>
      <c r="E5683" s="1" t="s">
        <v>69</v>
      </c>
      <c r="F5683" s="2"/>
      <c r="G5683" s="60">
        <v>326</v>
      </c>
      <c r="H5683" s="72" t="str">
        <f t="shared" si="95"/>
        <v xml:space="preserve"> </v>
      </c>
      <c r="I5683" s="11">
        <v>19.018404907975</v>
      </c>
      <c r="J5683" s="3">
        <v>9.5092024539879993</v>
      </c>
      <c r="K5683" s="3">
        <v>5.2147239263799996</v>
      </c>
      <c r="L5683" s="3">
        <v>4.9079754601229997</v>
      </c>
      <c r="M5683" s="3">
        <v>5.2147239263799996</v>
      </c>
      <c r="N5683" s="3">
        <v>13.496932515337001</v>
      </c>
      <c r="O5683" s="3">
        <v>8.5889570552149994</v>
      </c>
      <c r="P5683" s="3">
        <v>46.625766871166</v>
      </c>
      <c r="Q5683" s="8">
        <v>8.5889570552149994</v>
      </c>
    </row>
    <row r="5684" spans="3:17" ht="24" x14ac:dyDescent="0.2">
      <c r="C5684" s="87"/>
      <c r="D5684" s="84"/>
      <c r="E5684" s="1" t="s">
        <v>70</v>
      </c>
      <c r="F5684" s="2"/>
      <c r="G5684" s="60">
        <v>190</v>
      </c>
      <c r="H5684" s="72" t="str">
        <f t="shared" si="95"/>
        <v xml:space="preserve"> </v>
      </c>
      <c r="I5684" s="11">
        <v>21.578947368421002</v>
      </c>
      <c r="J5684" s="3">
        <v>8.4210526315790002</v>
      </c>
      <c r="K5684" s="3">
        <v>5.7894736842109999</v>
      </c>
      <c r="L5684" s="3">
        <v>4.2105263157890001</v>
      </c>
      <c r="M5684" s="3">
        <v>9.4736842105260006</v>
      </c>
      <c r="N5684" s="3">
        <v>15.263157894737001</v>
      </c>
      <c r="O5684" s="3">
        <v>5.2631578947369997</v>
      </c>
      <c r="P5684" s="3">
        <v>46.842105263157997</v>
      </c>
      <c r="Q5684" s="8">
        <v>8.4210526315790002</v>
      </c>
    </row>
    <row r="5685" spans="3:17" ht="24" x14ac:dyDescent="0.2">
      <c r="C5685" s="87"/>
      <c r="D5685" s="84"/>
      <c r="E5685" s="1" t="s">
        <v>71</v>
      </c>
      <c r="F5685" s="2"/>
      <c r="G5685" s="60">
        <v>65</v>
      </c>
      <c r="H5685" s="72" t="str">
        <f t="shared" si="95"/>
        <v xml:space="preserve"> </v>
      </c>
      <c r="I5685" s="11">
        <v>21.538461538461998</v>
      </c>
      <c r="J5685" s="3">
        <v>6.1538461538459996</v>
      </c>
      <c r="K5685" s="3">
        <v>1.538461538462</v>
      </c>
      <c r="L5685" s="7">
        <v>0</v>
      </c>
      <c r="M5685" s="3">
        <v>10.769230769230999</v>
      </c>
      <c r="N5685" s="3">
        <v>9.2307692307690008</v>
      </c>
      <c r="O5685" s="3">
        <v>1.538461538462</v>
      </c>
      <c r="P5685" s="3">
        <v>53.846153846154003</v>
      </c>
      <c r="Q5685" s="8">
        <v>9.2307692307690008</v>
      </c>
    </row>
    <row r="5686" spans="3:17" x14ac:dyDescent="0.2">
      <c r="C5686" s="87"/>
      <c r="D5686" s="84"/>
      <c r="E5686" s="1" t="s">
        <v>32</v>
      </c>
      <c r="F5686" s="2"/>
      <c r="G5686" s="60">
        <v>3</v>
      </c>
      <c r="H5686" s="72" t="str">
        <f t="shared" si="95"/>
        <v>*</v>
      </c>
      <c r="I5686" s="21">
        <v>0</v>
      </c>
      <c r="J5686" s="7">
        <v>0</v>
      </c>
      <c r="K5686" s="7">
        <v>0</v>
      </c>
      <c r="L5686" s="7">
        <v>0</v>
      </c>
      <c r="M5686" s="7">
        <v>0</v>
      </c>
      <c r="N5686" s="3">
        <v>33.333333333333002</v>
      </c>
      <c r="O5686" s="3">
        <v>33.333333333333002</v>
      </c>
      <c r="P5686" s="3">
        <v>33.333333333333002</v>
      </c>
      <c r="Q5686" s="14">
        <v>0</v>
      </c>
    </row>
    <row r="5687" spans="3:17" ht="24" x14ac:dyDescent="0.2">
      <c r="C5687" s="88" t="s">
        <v>72</v>
      </c>
      <c r="D5687" s="83" t="s">
        <v>17</v>
      </c>
      <c r="E5687" s="6" t="s">
        <v>73</v>
      </c>
      <c r="F5687" s="5"/>
      <c r="G5687" s="59">
        <v>18</v>
      </c>
      <c r="H5687" s="71" t="str">
        <f t="shared" si="95"/>
        <v>*</v>
      </c>
      <c r="I5687" s="12">
        <v>33.333333333333002</v>
      </c>
      <c r="J5687" s="4">
        <v>11.111111111111001</v>
      </c>
      <c r="K5687" s="20">
        <v>0</v>
      </c>
      <c r="L5687" s="20">
        <v>0</v>
      </c>
      <c r="M5687" s="4">
        <v>11.111111111111001</v>
      </c>
      <c r="N5687" s="4">
        <v>22.222222222222001</v>
      </c>
      <c r="O5687" s="4">
        <v>5.5555555555560003</v>
      </c>
      <c r="P5687" s="4">
        <v>44.444444444444002</v>
      </c>
      <c r="Q5687" s="13">
        <v>5.5555555555560003</v>
      </c>
    </row>
    <row r="5688" spans="3:17" ht="36" x14ac:dyDescent="0.2">
      <c r="C5688" s="87"/>
      <c r="D5688" s="84"/>
      <c r="E5688" s="1" t="s">
        <v>74</v>
      </c>
      <c r="F5688" s="2"/>
      <c r="G5688" s="60">
        <v>78</v>
      </c>
      <c r="H5688" s="72" t="str">
        <f t="shared" si="95"/>
        <v xml:space="preserve"> </v>
      </c>
      <c r="I5688" s="11">
        <v>15.384615384615</v>
      </c>
      <c r="J5688" s="3">
        <v>3.8461538461539999</v>
      </c>
      <c r="K5688" s="3">
        <v>3.8461538461539999</v>
      </c>
      <c r="L5688" s="3">
        <v>1.2820512820509999</v>
      </c>
      <c r="M5688" s="3">
        <v>5.1282051282049999</v>
      </c>
      <c r="N5688" s="3">
        <v>6.4102564102560002</v>
      </c>
      <c r="O5688" s="3">
        <v>3.8461538461539999</v>
      </c>
      <c r="P5688" s="3">
        <v>60.25641025641</v>
      </c>
      <c r="Q5688" s="8">
        <v>8.9743589743589993</v>
      </c>
    </row>
    <row r="5689" spans="3:17" ht="36" x14ac:dyDescent="0.2">
      <c r="C5689" s="87"/>
      <c r="D5689" s="84"/>
      <c r="E5689" s="1" t="s">
        <v>75</v>
      </c>
      <c r="F5689" s="2"/>
      <c r="G5689" s="60">
        <v>114</v>
      </c>
      <c r="H5689" s="72" t="str">
        <f t="shared" si="95"/>
        <v xml:space="preserve"> </v>
      </c>
      <c r="I5689" s="11">
        <v>16.666666666666998</v>
      </c>
      <c r="J5689" s="3">
        <v>7.0175438596489998</v>
      </c>
      <c r="K5689" s="3">
        <v>4.3859649122809996</v>
      </c>
      <c r="L5689" s="3">
        <v>5.2631578947369997</v>
      </c>
      <c r="M5689" s="3">
        <v>8.7719298245609991</v>
      </c>
      <c r="N5689" s="3">
        <v>10.526315789473999</v>
      </c>
      <c r="O5689" s="3">
        <v>6.1403508771929998</v>
      </c>
      <c r="P5689" s="3">
        <v>52.631578947367998</v>
      </c>
      <c r="Q5689" s="8">
        <v>7.0175438596489998</v>
      </c>
    </row>
    <row r="5690" spans="3:17" ht="36" x14ac:dyDescent="0.2">
      <c r="C5690" s="87"/>
      <c r="D5690" s="84"/>
      <c r="E5690" s="1" t="s">
        <v>76</v>
      </c>
      <c r="F5690" s="2"/>
      <c r="G5690" s="60">
        <v>110</v>
      </c>
      <c r="H5690" s="72" t="str">
        <f t="shared" si="95"/>
        <v xml:space="preserve"> </v>
      </c>
      <c r="I5690" s="11">
        <v>20.909090909090999</v>
      </c>
      <c r="J5690" s="3">
        <v>8.1818181818180005</v>
      </c>
      <c r="K5690" s="3">
        <v>2.7272727272730002</v>
      </c>
      <c r="L5690" s="3">
        <v>3.636363636364</v>
      </c>
      <c r="M5690" s="3">
        <v>6.363636363636</v>
      </c>
      <c r="N5690" s="3">
        <v>10.909090909091001</v>
      </c>
      <c r="O5690" s="3">
        <v>8.1818181818180005</v>
      </c>
      <c r="P5690" s="3">
        <v>42.727272727272997</v>
      </c>
      <c r="Q5690" s="8">
        <v>15.454545454545</v>
      </c>
    </row>
    <row r="5691" spans="3:17" ht="36" x14ac:dyDescent="0.2">
      <c r="C5691" s="87"/>
      <c r="D5691" s="84"/>
      <c r="E5691" s="1" t="s">
        <v>77</v>
      </c>
      <c r="F5691" s="2"/>
      <c r="G5691" s="60">
        <v>110</v>
      </c>
      <c r="H5691" s="72" t="str">
        <f t="shared" si="95"/>
        <v xml:space="preserve"> </v>
      </c>
      <c r="I5691" s="11">
        <v>18.181818181817999</v>
      </c>
      <c r="J5691" s="3">
        <v>10</v>
      </c>
      <c r="K5691" s="3">
        <v>5.4545454545450003</v>
      </c>
      <c r="L5691" s="3">
        <v>3.636363636364</v>
      </c>
      <c r="M5691" s="3">
        <v>7.2727272727269998</v>
      </c>
      <c r="N5691" s="3">
        <v>14.545454545455</v>
      </c>
      <c r="O5691" s="3">
        <v>7.2727272727269998</v>
      </c>
      <c r="P5691" s="3">
        <v>54.545454545455001</v>
      </c>
      <c r="Q5691" s="8">
        <v>3.636363636364</v>
      </c>
    </row>
    <row r="5692" spans="3:17" ht="36" x14ac:dyDescent="0.2">
      <c r="C5692" s="87"/>
      <c r="D5692" s="84"/>
      <c r="E5692" s="1" t="s">
        <v>78</v>
      </c>
      <c r="F5692" s="2"/>
      <c r="G5692" s="60">
        <v>72</v>
      </c>
      <c r="H5692" s="72" t="str">
        <f t="shared" si="95"/>
        <v xml:space="preserve"> </v>
      </c>
      <c r="I5692" s="11">
        <v>15.277777777778001</v>
      </c>
      <c r="J5692" s="3">
        <v>6.9444444444439997</v>
      </c>
      <c r="K5692" s="3">
        <v>6.9444444444439997</v>
      </c>
      <c r="L5692" s="3">
        <v>6.9444444444439997</v>
      </c>
      <c r="M5692" s="3">
        <v>8.333333333333</v>
      </c>
      <c r="N5692" s="3">
        <v>19.444444444443999</v>
      </c>
      <c r="O5692" s="3">
        <v>6.9444444444439997</v>
      </c>
      <c r="P5692" s="3">
        <v>43.055555555555998</v>
      </c>
      <c r="Q5692" s="8">
        <v>11.111111111111001</v>
      </c>
    </row>
    <row r="5693" spans="3:17" ht="36" x14ac:dyDescent="0.2">
      <c r="C5693" s="87"/>
      <c r="D5693" s="84"/>
      <c r="E5693" s="1" t="s">
        <v>79</v>
      </c>
      <c r="F5693" s="2"/>
      <c r="G5693" s="60">
        <v>63</v>
      </c>
      <c r="H5693" s="72" t="str">
        <f t="shared" si="95"/>
        <v xml:space="preserve"> </v>
      </c>
      <c r="I5693" s="11">
        <v>22.222222222222001</v>
      </c>
      <c r="J5693" s="3">
        <v>9.5238095238099998</v>
      </c>
      <c r="K5693" s="3">
        <v>4.7619047619049999</v>
      </c>
      <c r="L5693" s="3">
        <v>4.7619047619049999</v>
      </c>
      <c r="M5693" s="3">
        <v>6.3492063492059998</v>
      </c>
      <c r="N5693" s="3">
        <v>15.873015873016</v>
      </c>
      <c r="O5693" s="3">
        <v>14.285714285714</v>
      </c>
      <c r="P5693" s="3">
        <v>42.857142857143003</v>
      </c>
      <c r="Q5693" s="8">
        <v>4.7619047619049999</v>
      </c>
    </row>
    <row r="5694" spans="3:17" ht="36" x14ac:dyDescent="0.2">
      <c r="C5694" s="87"/>
      <c r="D5694" s="84"/>
      <c r="E5694" s="1" t="s">
        <v>80</v>
      </c>
      <c r="F5694" s="2"/>
      <c r="G5694" s="60">
        <v>49</v>
      </c>
      <c r="H5694" s="72" t="s">
        <v>678</v>
      </c>
      <c r="I5694" s="11">
        <v>36.734693877551003</v>
      </c>
      <c r="J5694" s="3">
        <v>16.326530612245001</v>
      </c>
      <c r="K5694" s="3">
        <v>6.1224489795919999</v>
      </c>
      <c r="L5694" s="3">
        <v>4.0816326530609999</v>
      </c>
      <c r="M5694" s="3">
        <v>4.0816326530609999</v>
      </c>
      <c r="N5694" s="3">
        <v>16.326530612245001</v>
      </c>
      <c r="O5694" s="3">
        <v>8.1632653061219997</v>
      </c>
      <c r="P5694" s="3">
        <v>26.530612244897998</v>
      </c>
      <c r="Q5694" s="8">
        <v>12.244897959184</v>
      </c>
    </row>
    <row r="5695" spans="3:17" ht="36" x14ac:dyDescent="0.2">
      <c r="C5695" s="87"/>
      <c r="D5695" s="84"/>
      <c r="E5695" s="1" t="s">
        <v>81</v>
      </c>
      <c r="F5695" s="2"/>
      <c r="G5695" s="60">
        <v>9</v>
      </c>
      <c r="H5695" s="72" t="str">
        <f t="shared" si="95"/>
        <v>*</v>
      </c>
      <c r="I5695" s="11">
        <v>22.222222222222001</v>
      </c>
      <c r="J5695" s="3">
        <v>22.222222222222001</v>
      </c>
      <c r="K5695" s="3">
        <v>11.111111111111001</v>
      </c>
      <c r="L5695" s="7">
        <v>0</v>
      </c>
      <c r="M5695" s="7">
        <v>0</v>
      </c>
      <c r="N5695" s="3">
        <v>22.222222222222001</v>
      </c>
      <c r="O5695" s="7">
        <v>0</v>
      </c>
      <c r="P5695" s="3">
        <v>33.333333333333002</v>
      </c>
      <c r="Q5695" s="14">
        <v>0</v>
      </c>
    </row>
    <row r="5696" spans="3:17" ht="24" x14ac:dyDescent="0.2">
      <c r="C5696" s="87"/>
      <c r="D5696" s="84"/>
      <c r="E5696" s="1" t="s">
        <v>82</v>
      </c>
      <c r="F5696" s="2"/>
      <c r="G5696" s="60">
        <v>13</v>
      </c>
      <c r="H5696" s="72" t="str">
        <f t="shared" si="95"/>
        <v>*</v>
      </c>
      <c r="I5696" s="11">
        <v>53.846153846154003</v>
      </c>
      <c r="J5696" s="3">
        <v>15.384615384615</v>
      </c>
      <c r="K5696" s="7">
        <v>0</v>
      </c>
      <c r="L5696" s="3">
        <v>15.384615384615</v>
      </c>
      <c r="M5696" s="3">
        <v>7.6923076923079998</v>
      </c>
      <c r="N5696" s="3">
        <v>15.384615384615</v>
      </c>
      <c r="O5696" s="3">
        <v>7.6923076923079998</v>
      </c>
      <c r="P5696" s="3">
        <v>38.461538461537998</v>
      </c>
      <c r="Q5696" s="14">
        <v>0</v>
      </c>
    </row>
    <row r="5697" spans="3:17" x14ac:dyDescent="0.2">
      <c r="C5697" s="87"/>
      <c r="D5697" s="84"/>
      <c r="E5697" s="1" t="s">
        <v>83</v>
      </c>
      <c r="F5697" s="2"/>
      <c r="G5697" s="60">
        <v>18</v>
      </c>
      <c r="H5697" s="72" t="str">
        <f t="shared" si="95"/>
        <v>*</v>
      </c>
      <c r="I5697" s="11">
        <v>11.111111111111001</v>
      </c>
      <c r="J5697" s="3">
        <v>5.5555555555560003</v>
      </c>
      <c r="K5697" s="7">
        <v>0</v>
      </c>
      <c r="L5697" s="7">
        <v>0</v>
      </c>
      <c r="M5697" s="3">
        <v>11.111111111111001</v>
      </c>
      <c r="N5697" s="3">
        <v>16.666666666666998</v>
      </c>
      <c r="O5697" s="7">
        <v>0</v>
      </c>
      <c r="P5697" s="3">
        <v>55.555555555555998</v>
      </c>
      <c r="Q5697" s="8">
        <v>11.111111111111001</v>
      </c>
    </row>
    <row r="5698" spans="3:17" x14ac:dyDescent="0.2">
      <c r="C5698" s="87"/>
      <c r="D5698" s="84"/>
      <c r="E5698" s="1" t="s">
        <v>32</v>
      </c>
      <c r="F5698" s="2"/>
      <c r="G5698" s="60">
        <v>12</v>
      </c>
      <c r="H5698" s="72" t="str">
        <f t="shared" si="95"/>
        <v>*</v>
      </c>
      <c r="I5698" s="11">
        <v>8.333333333333</v>
      </c>
      <c r="J5698" s="3">
        <v>16.666666666666998</v>
      </c>
      <c r="K5698" s="7">
        <v>0</v>
      </c>
      <c r="L5698" s="7">
        <v>0</v>
      </c>
      <c r="M5698" s="7">
        <v>0</v>
      </c>
      <c r="N5698" s="3">
        <v>16.666666666666998</v>
      </c>
      <c r="O5698" s="3">
        <v>8.333333333333</v>
      </c>
      <c r="P5698" s="3">
        <v>25</v>
      </c>
      <c r="Q5698" s="8">
        <v>33.333333333333002</v>
      </c>
    </row>
    <row r="5699" spans="3:17" x14ac:dyDescent="0.2">
      <c r="C5699" s="88" t="s">
        <v>84</v>
      </c>
      <c r="D5699" s="83" t="s">
        <v>17</v>
      </c>
      <c r="E5699" s="6" t="s">
        <v>85</v>
      </c>
      <c r="F5699" s="5"/>
      <c r="G5699" s="59">
        <v>73</v>
      </c>
      <c r="H5699" s="71" t="str">
        <f t="shared" si="95"/>
        <v xml:space="preserve"> </v>
      </c>
      <c r="I5699" s="12">
        <v>20.547945205478999</v>
      </c>
      <c r="J5699" s="4">
        <v>12.328767123287999</v>
      </c>
      <c r="K5699" s="4">
        <v>5.4794520547949999</v>
      </c>
      <c r="L5699" s="4">
        <v>6.8493150684930004</v>
      </c>
      <c r="M5699" s="4">
        <v>5.4794520547949999</v>
      </c>
      <c r="N5699" s="4">
        <v>13.698630136986001</v>
      </c>
      <c r="O5699" s="4">
        <v>5.4794520547949999</v>
      </c>
      <c r="P5699" s="4">
        <v>49.315068493151003</v>
      </c>
      <c r="Q5699" s="13">
        <v>5.4794520547949999</v>
      </c>
    </row>
    <row r="5700" spans="3:17" x14ac:dyDescent="0.2">
      <c r="C5700" s="87"/>
      <c r="D5700" s="84"/>
      <c r="E5700" s="1" t="s">
        <v>86</v>
      </c>
      <c r="F5700" s="2"/>
      <c r="G5700" s="60">
        <v>101</v>
      </c>
      <c r="H5700" s="72" t="str">
        <f t="shared" si="95"/>
        <v xml:space="preserve"> </v>
      </c>
      <c r="I5700" s="11">
        <v>24.752475247524998</v>
      </c>
      <c r="J5700" s="3">
        <v>6.9306930693069999</v>
      </c>
      <c r="K5700" s="3">
        <v>6.9306930693069999</v>
      </c>
      <c r="L5700" s="3">
        <v>3.9603960396039999</v>
      </c>
      <c r="M5700" s="3">
        <v>6.9306930693069999</v>
      </c>
      <c r="N5700" s="3">
        <v>15.841584158416</v>
      </c>
      <c r="O5700" s="3">
        <v>4.9504950495050002</v>
      </c>
      <c r="P5700" s="3">
        <v>46.534653465346999</v>
      </c>
      <c r="Q5700" s="8">
        <v>7.9207920792079998</v>
      </c>
    </row>
    <row r="5701" spans="3:17" x14ac:dyDescent="0.2">
      <c r="C5701" s="87"/>
      <c r="D5701" s="84"/>
      <c r="E5701" s="1" t="s">
        <v>87</v>
      </c>
      <c r="F5701" s="2"/>
      <c r="G5701" s="60">
        <v>239</v>
      </c>
      <c r="H5701" s="72" t="str">
        <f t="shared" si="95"/>
        <v xml:space="preserve"> </v>
      </c>
      <c r="I5701" s="11">
        <v>21.338912133891</v>
      </c>
      <c r="J5701" s="3">
        <v>6.2761506276150003</v>
      </c>
      <c r="K5701" s="3">
        <v>4.6025104602509996</v>
      </c>
      <c r="L5701" s="3">
        <v>3.347280334728</v>
      </c>
      <c r="M5701" s="3">
        <v>7.9497907949790001</v>
      </c>
      <c r="N5701" s="3">
        <v>13.389121338912</v>
      </c>
      <c r="O5701" s="3">
        <v>5.439330543933</v>
      </c>
      <c r="P5701" s="3">
        <v>48.117154811714997</v>
      </c>
      <c r="Q5701" s="8">
        <v>7.9497907949790001</v>
      </c>
    </row>
    <row r="5702" spans="3:17" x14ac:dyDescent="0.2">
      <c r="C5702" s="87"/>
      <c r="D5702" s="84"/>
      <c r="E5702" s="1" t="s">
        <v>88</v>
      </c>
      <c r="F5702" s="2"/>
      <c r="G5702" s="60">
        <v>198</v>
      </c>
      <c r="H5702" s="72" t="str">
        <f t="shared" si="95"/>
        <v xml:space="preserve"> </v>
      </c>
      <c r="I5702" s="11">
        <v>19.696969696970001</v>
      </c>
      <c r="J5702" s="3">
        <v>10.606060606061</v>
      </c>
      <c r="K5702" s="3">
        <v>3.0303030303030001</v>
      </c>
      <c r="L5702" s="3">
        <v>4.5454545454549997</v>
      </c>
      <c r="M5702" s="3">
        <v>6.5656565656570001</v>
      </c>
      <c r="N5702" s="3">
        <v>12.626262626262999</v>
      </c>
      <c r="O5702" s="3">
        <v>10.101010101010001</v>
      </c>
      <c r="P5702" s="3">
        <v>44.949494949494998</v>
      </c>
      <c r="Q5702" s="8">
        <v>11.616161616162</v>
      </c>
    </row>
    <row r="5703" spans="3:17" x14ac:dyDescent="0.2">
      <c r="C5703" s="87"/>
      <c r="D5703" s="84"/>
      <c r="E5703" s="1" t="s">
        <v>89</v>
      </c>
      <c r="F5703" s="2"/>
      <c r="G5703" s="60">
        <v>53</v>
      </c>
      <c r="H5703" s="72" t="str">
        <f t="shared" si="95"/>
        <v xml:space="preserve"> </v>
      </c>
      <c r="I5703" s="11">
        <v>7.547169811321</v>
      </c>
      <c r="J5703" s="3">
        <v>13.207547169811001</v>
      </c>
      <c r="K5703" s="3">
        <v>1.88679245283</v>
      </c>
      <c r="L5703" s="3">
        <v>1.88679245283</v>
      </c>
      <c r="M5703" s="3">
        <v>5.660377358491</v>
      </c>
      <c r="N5703" s="3">
        <v>11.320754716981</v>
      </c>
      <c r="O5703" s="3">
        <v>11.320754716981</v>
      </c>
      <c r="P5703" s="3">
        <v>50.943396226414997</v>
      </c>
      <c r="Q5703" s="8">
        <v>9.4339622641510008</v>
      </c>
    </row>
    <row r="5704" spans="3:17" x14ac:dyDescent="0.2">
      <c r="C5704" s="87"/>
      <c r="D5704" s="84"/>
      <c r="E5704" s="1" t="s">
        <v>32</v>
      </c>
      <c r="F5704" s="2"/>
      <c r="G5704" s="60">
        <v>2</v>
      </c>
      <c r="H5704" s="72" t="str">
        <f t="shared" si="95"/>
        <v>*</v>
      </c>
      <c r="I5704" s="11">
        <v>50</v>
      </c>
      <c r="J5704" s="7">
        <v>0</v>
      </c>
      <c r="K5704" s="7">
        <v>0</v>
      </c>
      <c r="L5704" s="7">
        <v>0</v>
      </c>
      <c r="M5704" s="7">
        <v>0</v>
      </c>
      <c r="N5704" s="3">
        <v>50</v>
      </c>
      <c r="O5704" s="7">
        <v>0</v>
      </c>
      <c r="P5704" s="7">
        <v>0</v>
      </c>
      <c r="Q5704" s="8">
        <v>50</v>
      </c>
    </row>
    <row r="5705" spans="3:17" ht="24" x14ac:dyDescent="0.2">
      <c r="C5705" s="88" t="s">
        <v>90</v>
      </c>
      <c r="D5705" s="83" t="s">
        <v>17</v>
      </c>
      <c r="E5705" s="6" t="s">
        <v>91</v>
      </c>
      <c r="F5705" s="5"/>
      <c r="G5705" s="59">
        <v>173</v>
      </c>
      <c r="H5705" s="71" t="str">
        <f t="shared" si="95"/>
        <v xml:space="preserve"> </v>
      </c>
      <c r="I5705" s="12">
        <v>17.341040462428001</v>
      </c>
      <c r="J5705" s="4">
        <v>7.514450867052</v>
      </c>
      <c r="K5705" s="4">
        <v>3.4682080924859999</v>
      </c>
      <c r="L5705" s="4">
        <v>4.0462427745660001</v>
      </c>
      <c r="M5705" s="4">
        <v>5.2023121387279998</v>
      </c>
      <c r="N5705" s="4">
        <v>14.450867052023</v>
      </c>
      <c r="O5705" s="4">
        <v>6.3583815028900004</v>
      </c>
      <c r="P5705" s="4">
        <v>48.554913294797998</v>
      </c>
      <c r="Q5705" s="13">
        <v>11.560693641618</v>
      </c>
    </row>
    <row r="5706" spans="3:17" ht="24" x14ac:dyDescent="0.2">
      <c r="C5706" s="87"/>
      <c r="D5706" s="84"/>
      <c r="E5706" s="1" t="s">
        <v>92</v>
      </c>
      <c r="F5706" s="2"/>
      <c r="G5706" s="60">
        <v>293</v>
      </c>
      <c r="H5706" s="72" t="str">
        <f t="shared" si="95"/>
        <v xml:space="preserve"> </v>
      </c>
      <c r="I5706" s="11">
        <v>19.112627986347999</v>
      </c>
      <c r="J5706" s="3">
        <v>7.849829351536</v>
      </c>
      <c r="K5706" s="3">
        <v>5.1194539249149997</v>
      </c>
      <c r="L5706" s="3">
        <v>4.4368600682589996</v>
      </c>
      <c r="M5706" s="3">
        <v>7.167235494881</v>
      </c>
      <c r="N5706" s="3">
        <v>15.017064846416</v>
      </c>
      <c r="O5706" s="3">
        <v>7.508532423208</v>
      </c>
      <c r="P5706" s="3">
        <v>46.416382252559998</v>
      </c>
      <c r="Q5706" s="8">
        <v>8.1911262798629991</v>
      </c>
    </row>
    <row r="5707" spans="3:17" ht="24" x14ac:dyDescent="0.2">
      <c r="C5707" s="87"/>
      <c r="D5707" s="84"/>
      <c r="E5707" s="1" t="s">
        <v>93</v>
      </c>
      <c r="F5707" s="2"/>
      <c r="G5707" s="60">
        <v>137</v>
      </c>
      <c r="H5707" s="72" t="str">
        <f t="shared" si="95"/>
        <v xml:space="preserve"> </v>
      </c>
      <c r="I5707" s="11">
        <v>27.007299270072998</v>
      </c>
      <c r="J5707" s="3">
        <v>13.868613138685999</v>
      </c>
      <c r="K5707" s="3">
        <v>4.3795620437959997</v>
      </c>
      <c r="L5707" s="3">
        <v>4.3795620437959997</v>
      </c>
      <c r="M5707" s="3">
        <v>10.21897810219</v>
      </c>
      <c r="N5707" s="3">
        <v>12.408759124088</v>
      </c>
      <c r="O5707" s="3">
        <v>9.4890510948909998</v>
      </c>
      <c r="P5707" s="3">
        <v>43.065693430656999</v>
      </c>
      <c r="Q5707" s="8">
        <v>5.8394160583939998</v>
      </c>
    </row>
    <row r="5708" spans="3:17" x14ac:dyDescent="0.2">
      <c r="C5708" s="87"/>
      <c r="D5708" s="84"/>
      <c r="E5708" s="1" t="s">
        <v>94</v>
      </c>
      <c r="F5708" s="2"/>
      <c r="G5708" s="60">
        <v>63</v>
      </c>
      <c r="H5708" s="72" t="str">
        <f t="shared" si="95"/>
        <v xml:space="preserve"> </v>
      </c>
      <c r="I5708" s="11">
        <v>19.047619047619001</v>
      </c>
      <c r="J5708" s="3">
        <v>6.3492063492059998</v>
      </c>
      <c r="K5708" s="3">
        <v>3.1746031746029999</v>
      </c>
      <c r="L5708" s="3">
        <v>1.587301587302</v>
      </c>
      <c r="M5708" s="3">
        <v>3.1746031746029999</v>
      </c>
      <c r="N5708" s="3">
        <v>6.3492063492059998</v>
      </c>
      <c r="O5708" s="3">
        <v>3.1746031746029999</v>
      </c>
      <c r="P5708" s="3">
        <v>55.555555555555998</v>
      </c>
      <c r="Q5708" s="8">
        <v>12.698412698413</v>
      </c>
    </row>
    <row r="5709" spans="3:17" x14ac:dyDescent="0.2">
      <c r="C5709" s="88" t="s">
        <v>95</v>
      </c>
      <c r="D5709" s="83" t="s">
        <v>17</v>
      </c>
      <c r="E5709" s="6" t="s">
        <v>96</v>
      </c>
      <c r="F5709" s="5"/>
      <c r="G5709" s="59">
        <v>92</v>
      </c>
      <c r="H5709" s="71" t="str">
        <f t="shared" si="95"/>
        <v xml:space="preserve"> </v>
      </c>
      <c r="I5709" s="12">
        <v>20.652173913043001</v>
      </c>
      <c r="J5709" s="4">
        <v>9.7826086956519998</v>
      </c>
      <c r="K5709" s="4">
        <v>3.2608695652169999</v>
      </c>
      <c r="L5709" s="4">
        <v>4.3478260869570002</v>
      </c>
      <c r="M5709" s="4">
        <v>9.7826086956519998</v>
      </c>
      <c r="N5709" s="4">
        <v>14.130434782609001</v>
      </c>
      <c r="O5709" s="4">
        <v>13.04347826087</v>
      </c>
      <c r="P5709" s="4">
        <v>47.826086956521998</v>
      </c>
      <c r="Q5709" s="13">
        <v>5.4347826086959996</v>
      </c>
    </row>
    <row r="5710" spans="3:17" x14ac:dyDescent="0.2">
      <c r="C5710" s="89"/>
      <c r="D5710" s="84"/>
      <c r="E5710" s="1" t="s">
        <v>97</v>
      </c>
      <c r="F5710" s="2"/>
      <c r="G5710" s="60">
        <v>197</v>
      </c>
      <c r="H5710" s="72" t="str">
        <f t="shared" si="95"/>
        <v xml:space="preserve"> </v>
      </c>
      <c r="I5710" s="11">
        <v>18.781725888324999</v>
      </c>
      <c r="J5710" s="3">
        <v>8.1218274111680007</v>
      </c>
      <c r="K5710" s="3">
        <v>2.0304568527920002</v>
      </c>
      <c r="L5710" s="3">
        <v>4.5685279187820003</v>
      </c>
      <c r="M5710" s="3">
        <v>5.5837563451780001</v>
      </c>
      <c r="N5710" s="3">
        <v>13.197969543147</v>
      </c>
      <c r="O5710" s="3">
        <v>9.6446700507610004</v>
      </c>
      <c r="P5710" s="3">
        <v>47.208121827410999</v>
      </c>
      <c r="Q5710" s="8">
        <v>10.152284263959</v>
      </c>
    </row>
    <row r="5711" spans="3:17" ht="24" x14ac:dyDescent="0.2">
      <c r="C5711" s="89"/>
      <c r="D5711" s="84"/>
      <c r="E5711" s="1" t="s">
        <v>98</v>
      </c>
      <c r="F5711" s="2"/>
      <c r="G5711" s="60">
        <v>119</v>
      </c>
      <c r="H5711" s="72" t="str">
        <f t="shared" si="95"/>
        <v xml:space="preserve"> </v>
      </c>
      <c r="I5711" s="11">
        <v>22.689075630251999</v>
      </c>
      <c r="J5711" s="3">
        <v>10.924369747899</v>
      </c>
      <c r="K5711" s="3">
        <v>3.361344537815</v>
      </c>
      <c r="L5711" s="3">
        <v>5.8823529411760003</v>
      </c>
      <c r="M5711" s="3">
        <v>5.8823529411760003</v>
      </c>
      <c r="N5711" s="3">
        <v>12.605042016806999</v>
      </c>
      <c r="O5711" s="3">
        <v>7.5630252100839996</v>
      </c>
      <c r="P5711" s="3">
        <v>43.697478991597002</v>
      </c>
      <c r="Q5711" s="8">
        <v>9.2436974789920008</v>
      </c>
    </row>
    <row r="5712" spans="3:17" x14ac:dyDescent="0.2">
      <c r="C5712" s="89"/>
      <c r="D5712" s="84"/>
      <c r="E5712" s="1" t="s">
        <v>99</v>
      </c>
      <c r="F5712" s="2"/>
      <c r="G5712" s="60">
        <v>113</v>
      </c>
      <c r="H5712" s="72" t="str">
        <f t="shared" si="95"/>
        <v xml:space="preserve"> </v>
      </c>
      <c r="I5712" s="11">
        <v>19.469026548673</v>
      </c>
      <c r="J5712" s="3">
        <v>10.619469026549</v>
      </c>
      <c r="K5712" s="3">
        <v>7.0796460176989999</v>
      </c>
      <c r="L5712" s="3">
        <v>2.654867256637</v>
      </c>
      <c r="M5712" s="3">
        <v>5.3097345132739999</v>
      </c>
      <c r="N5712" s="3">
        <v>13.274336283186001</v>
      </c>
      <c r="O5712" s="3">
        <v>0.88495575221199996</v>
      </c>
      <c r="P5712" s="3">
        <v>52.212389380531</v>
      </c>
      <c r="Q5712" s="8">
        <v>7.0796460176989999</v>
      </c>
    </row>
    <row r="5713" spans="2:17" x14ac:dyDescent="0.2">
      <c r="C5713" s="89"/>
      <c r="D5713" s="84"/>
      <c r="E5713" s="1" t="s">
        <v>100</v>
      </c>
      <c r="F5713" s="2"/>
      <c r="G5713" s="60">
        <v>71</v>
      </c>
      <c r="H5713" s="72" t="str">
        <f t="shared" si="95"/>
        <v xml:space="preserve"> </v>
      </c>
      <c r="I5713" s="11">
        <v>21.12676056338</v>
      </c>
      <c r="J5713" s="3">
        <v>8.4507042253520002</v>
      </c>
      <c r="K5713" s="3">
        <v>4.2253521126760001</v>
      </c>
      <c r="L5713" s="7">
        <v>0</v>
      </c>
      <c r="M5713" s="3">
        <v>9.8591549295770005</v>
      </c>
      <c r="N5713" s="3">
        <v>12.676056338027999</v>
      </c>
      <c r="O5713" s="3">
        <v>1.4084507042250001</v>
      </c>
      <c r="P5713" s="3">
        <v>46.478873239437</v>
      </c>
      <c r="Q5713" s="8">
        <v>11.267605633803001</v>
      </c>
    </row>
    <row r="5714" spans="2:17" x14ac:dyDescent="0.2">
      <c r="C5714" s="90"/>
      <c r="D5714" s="85"/>
      <c r="E5714" s="29" t="s">
        <v>101</v>
      </c>
      <c r="F5714" s="28"/>
      <c r="G5714" s="61">
        <v>74</v>
      </c>
      <c r="H5714" s="73" t="str">
        <f t="shared" si="95"/>
        <v xml:space="preserve"> </v>
      </c>
      <c r="I5714" s="35">
        <v>20.27027027027</v>
      </c>
      <c r="J5714" s="16">
        <v>4.0540540540540002</v>
      </c>
      <c r="K5714" s="16">
        <v>9.4594594594589996</v>
      </c>
      <c r="L5714" s="16">
        <v>5.4054054054050003</v>
      </c>
      <c r="M5714" s="16">
        <v>8.1081081081080004</v>
      </c>
      <c r="N5714" s="16">
        <v>16.216216216216001</v>
      </c>
      <c r="O5714" s="16">
        <v>8.1081081081080004</v>
      </c>
      <c r="P5714" s="16">
        <v>44.594594594595002</v>
      </c>
      <c r="Q5714" s="36">
        <v>10.810810810811001</v>
      </c>
    </row>
    <row r="5715" spans="2:17" x14ac:dyDescent="0.2">
      <c r="G5715" s="62"/>
      <c r="H5715" s="74"/>
    </row>
    <row r="5716" spans="2:17" x14ac:dyDescent="0.2">
      <c r="B5716" s="25" t="str">
        <f xml:space="preserve"> HYPERLINK("#'目次'!B55", "[49]")</f>
        <v>[49]</v>
      </c>
      <c r="C5716" s="17" t="s">
        <v>464</v>
      </c>
      <c r="G5716" s="62"/>
      <c r="H5716" s="74"/>
    </row>
    <row r="5717" spans="2:17" x14ac:dyDescent="0.2">
      <c r="G5717" s="62"/>
      <c r="H5717" s="74"/>
    </row>
    <row r="5718" spans="2:17" x14ac:dyDescent="0.2">
      <c r="G5718" s="62"/>
      <c r="H5718" s="74"/>
    </row>
    <row r="5719" spans="2:17" x14ac:dyDescent="0.2">
      <c r="C5719" s="17" t="s">
        <v>12</v>
      </c>
      <c r="G5719" s="62"/>
      <c r="H5719" s="74"/>
    </row>
    <row r="5720" spans="2:17" ht="24" x14ac:dyDescent="0.2">
      <c r="C5720" s="91"/>
      <c r="D5720" s="92"/>
      <c r="E5720" s="92"/>
      <c r="F5720" s="92"/>
      <c r="G5720" s="56" t="s">
        <v>13</v>
      </c>
      <c r="H5720" s="68"/>
      <c r="I5720" s="22" t="s">
        <v>465</v>
      </c>
      <c r="J5720" s="10" t="s">
        <v>466</v>
      </c>
      <c r="K5720" s="10" t="s">
        <v>467</v>
      </c>
      <c r="L5720" s="10" t="s">
        <v>468</v>
      </c>
      <c r="M5720" s="10" t="s">
        <v>469</v>
      </c>
      <c r="N5720" s="10" t="s">
        <v>470</v>
      </c>
      <c r="O5720" s="10" t="s">
        <v>471</v>
      </c>
      <c r="P5720" s="10" t="s">
        <v>472</v>
      </c>
      <c r="Q5720" s="23" t="s">
        <v>32</v>
      </c>
    </row>
    <row r="5721" spans="2:17" x14ac:dyDescent="0.2">
      <c r="C5721" s="93"/>
      <c r="D5721" s="94"/>
      <c r="E5721" s="94"/>
      <c r="F5721" s="94"/>
      <c r="G5721" s="57"/>
      <c r="H5721" s="69"/>
      <c r="I5721" s="26"/>
      <c r="J5721" s="9"/>
      <c r="K5721" s="9"/>
      <c r="L5721" s="9"/>
      <c r="M5721" s="9"/>
      <c r="N5721" s="9"/>
      <c r="O5721" s="9"/>
      <c r="P5721" s="9"/>
      <c r="Q5721" s="24"/>
    </row>
    <row r="5722" spans="2:17" x14ac:dyDescent="0.2">
      <c r="C5722" s="31"/>
      <c r="D5722" s="33"/>
      <c r="E5722" s="32" t="s">
        <v>13</v>
      </c>
      <c r="F5722" s="30"/>
      <c r="G5722" s="58">
        <v>2435</v>
      </c>
      <c r="H5722" s="70" t="str">
        <f t="shared" ref="H5722:H5785" si="96">IF(G5722&lt;49,"*"," ")</f>
        <v xml:space="preserve"> </v>
      </c>
      <c r="I5722" s="15">
        <v>1.5195071868579999</v>
      </c>
      <c r="J5722" s="15">
        <v>10.759753593429</v>
      </c>
      <c r="K5722" s="15">
        <v>18.234086242299998</v>
      </c>
      <c r="L5722" s="15">
        <v>16.550308008213999</v>
      </c>
      <c r="M5722" s="15">
        <v>18.398357289528001</v>
      </c>
      <c r="N5722" s="15">
        <v>8.8295687885009997</v>
      </c>
      <c r="O5722" s="15">
        <v>3.2854209445590001</v>
      </c>
      <c r="P5722" s="15">
        <v>17.659137577001999</v>
      </c>
      <c r="Q5722" s="34">
        <v>4.7638603696099997</v>
      </c>
    </row>
    <row r="5723" spans="2:17" x14ac:dyDescent="0.2">
      <c r="C5723" s="86" t="s">
        <v>16</v>
      </c>
      <c r="D5723" s="83" t="s">
        <v>17</v>
      </c>
      <c r="E5723" s="6" t="s">
        <v>14</v>
      </c>
      <c r="F5723" s="5"/>
      <c r="G5723" s="59">
        <v>1188</v>
      </c>
      <c r="H5723" s="71" t="str">
        <f t="shared" si="96"/>
        <v xml:space="preserve"> </v>
      </c>
      <c r="I5723" s="12">
        <v>1.5993265993270001</v>
      </c>
      <c r="J5723" s="4">
        <v>10.185185185185</v>
      </c>
      <c r="K5723" s="4">
        <v>16.329966329965998</v>
      </c>
      <c r="L5723" s="4">
        <v>16.498316498316001</v>
      </c>
      <c r="M5723" s="4">
        <v>20.033670033669999</v>
      </c>
      <c r="N5723" s="4">
        <v>11.026936026935999</v>
      </c>
      <c r="O5723" s="4">
        <v>3.4511784511779999</v>
      </c>
      <c r="P5723" s="4">
        <v>17.592592592593</v>
      </c>
      <c r="Q5723" s="13">
        <v>3.282828282828</v>
      </c>
    </row>
    <row r="5724" spans="2:17" x14ac:dyDescent="0.2">
      <c r="C5724" s="87"/>
      <c r="D5724" s="84"/>
      <c r="E5724" s="1" t="s">
        <v>15</v>
      </c>
      <c r="F5724" s="2"/>
      <c r="G5724" s="60">
        <v>1247</v>
      </c>
      <c r="H5724" s="72" t="str">
        <f t="shared" si="96"/>
        <v xml:space="preserve"> </v>
      </c>
      <c r="I5724" s="11">
        <v>1.443464314354</v>
      </c>
      <c r="J5724" s="3">
        <v>11.30713712911</v>
      </c>
      <c r="K5724" s="3">
        <v>20.048115477145</v>
      </c>
      <c r="L5724" s="3">
        <v>16.599839615076</v>
      </c>
      <c r="M5724" s="3">
        <v>16.840417000801999</v>
      </c>
      <c r="N5724" s="3">
        <v>6.7361668003209996</v>
      </c>
      <c r="O5724" s="3">
        <v>3.1275060144350002</v>
      </c>
      <c r="P5724" s="3">
        <v>17.722534081795999</v>
      </c>
      <c r="Q5724" s="8">
        <v>6.1748195669610002</v>
      </c>
    </row>
    <row r="5725" spans="2:17" x14ac:dyDescent="0.2">
      <c r="C5725" s="88" t="s">
        <v>18</v>
      </c>
      <c r="D5725" s="88" t="s">
        <v>19</v>
      </c>
      <c r="E5725" s="6" t="s">
        <v>20</v>
      </c>
      <c r="F5725" s="5"/>
      <c r="G5725" s="59">
        <v>386</v>
      </c>
      <c r="H5725" s="71" t="str">
        <f t="shared" si="96"/>
        <v xml:space="preserve"> </v>
      </c>
      <c r="I5725" s="12">
        <v>0.77720207253899998</v>
      </c>
      <c r="J5725" s="4">
        <v>8.2901554404150009</v>
      </c>
      <c r="K5725" s="4">
        <v>16.062176165802999</v>
      </c>
      <c r="L5725" s="4">
        <v>16.839378238342</v>
      </c>
      <c r="M5725" s="4">
        <v>22.797927461139999</v>
      </c>
      <c r="N5725" s="4">
        <v>12.176165803109001</v>
      </c>
      <c r="O5725" s="4">
        <v>4.922279792746</v>
      </c>
      <c r="P5725" s="4">
        <v>16.839378238342</v>
      </c>
      <c r="Q5725" s="13">
        <v>1.2953367875649999</v>
      </c>
    </row>
    <row r="5726" spans="2:17" x14ac:dyDescent="0.2">
      <c r="C5726" s="87"/>
      <c r="D5726" s="89"/>
      <c r="E5726" s="1" t="s">
        <v>21</v>
      </c>
      <c r="F5726" s="2"/>
      <c r="G5726" s="60">
        <v>484</v>
      </c>
      <c r="H5726" s="72" t="str">
        <f t="shared" si="96"/>
        <v xml:space="preserve"> </v>
      </c>
      <c r="I5726" s="11">
        <v>1.6528925619829999</v>
      </c>
      <c r="J5726" s="3">
        <v>8.2644628099169992</v>
      </c>
      <c r="K5726" s="3">
        <v>19.008264462810001</v>
      </c>
      <c r="L5726" s="3">
        <v>20.041322314049999</v>
      </c>
      <c r="M5726" s="3">
        <v>20.867768595040999</v>
      </c>
      <c r="N5726" s="3">
        <v>9.7107438016530008</v>
      </c>
      <c r="O5726" s="3">
        <v>4.9586776859499997</v>
      </c>
      <c r="P5726" s="3">
        <v>13.636363636364001</v>
      </c>
      <c r="Q5726" s="8">
        <v>1.859504132231</v>
      </c>
    </row>
    <row r="5727" spans="2:17" x14ac:dyDescent="0.2">
      <c r="C5727" s="87"/>
      <c r="D5727" s="89"/>
      <c r="E5727" s="1" t="s">
        <v>22</v>
      </c>
      <c r="F5727" s="2"/>
      <c r="G5727" s="60">
        <v>626</v>
      </c>
      <c r="H5727" s="72" t="str">
        <f t="shared" si="96"/>
        <v xml:space="preserve"> </v>
      </c>
      <c r="I5727" s="11">
        <v>1.9169329073479999</v>
      </c>
      <c r="J5727" s="3">
        <v>12.140575079872001</v>
      </c>
      <c r="K5727" s="3">
        <v>21.246006389775999</v>
      </c>
      <c r="L5727" s="3">
        <v>14.696485623002999</v>
      </c>
      <c r="M5727" s="3">
        <v>19.329073482428001</v>
      </c>
      <c r="N5727" s="3">
        <v>9.7444089456870007</v>
      </c>
      <c r="O5727" s="3">
        <v>2.5559105431310001</v>
      </c>
      <c r="P5727" s="3">
        <v>15.335463258786</v>
      </c>
      <c r="Q5727" s="8">
        <v>3.0351437699680002</v>
      </c>
    </row>
    <row r="5728" spans="2:17" x14ac:dyDescent="0.2">
      <c r="C5728" s="87"/>
      <c r="D5728" s="89"/>
      <c r="E5728" s="1" t="s">
        <v>23</v>
      </c>
      <c r="F5728" s="2"/>
      <c r="G5728" s="60">
        <v>400</v>
      </c>
      <c r="H5728" s="72" t="str">
        <f t="shared" si="96"/>
        <v xml:space="preserve"> </v>
      </c>
      <c r="I5728" s="11">
        <v>1.75</v>
      </c>
      <c r="J5728" s="3">
        <v>14</v>
      </c>
      <c r="K5728" s="3">
        <v>16.25</v>
      </c>
      <c r="L5728" s="3">
        <v>20</v>
      </c>
      <c r="M5728" s="3">
        <v>17.25</v>
      </c>
      <c r="N5728" s="3">
        <v>6.5</v>
      </c>
      <c r="O5728" s="3">
        <v>2</v>
      </c>
      <c r="P5728" s="3">
        <v>17.25</v>
      </c>
      <c r="Q5728" s="8">
        <v>5</v>
      </c>
    </row>
    <row r="5729" spans="3:17" x14ac:dyDescent="0.2">
      <c r="C5729" s="87"/>
      <c r="D5729" s="89"/>
      <c r="E5729" s="1" t="s">
        <v>24</v>
      </c>
      <c r="F5729" s="2"/>
      <c r="G5729" s="60">
        <v>539</v>
      </c>
      <c r="H5729" s="72" t="str">
        <f t="shared" si="96"/>
        <v xml:space="preserve"> </v>
      </c>
      <c r="I5729" s="11">
        <v>1.298701298701</v>
      </c>
      <c r="J5729" s="3">
        <v>10.760667903525</v>
      </c>
      <c r="K5729" s="3">
        <v>17.068645640073999</v>
      </c>
      <c r="L5729" s="3">
        <v>12.801484230055999</v>
      </c>
      <c r="M5729" s="3">
        <v>12.801484230055999</v>
      </c>
      <c r="N5729" s="3">
        <v>6.3079777365489997</v>
      </c>
      <c r="O5729" s="3">
        <v>2.4118738404450002</v>
      </c>
      <c r="P5729" s="3">
        <v>24.860853432281999</v>
      </c>
      <c r="Q5729" s="8">
        <v>11.688311688312</v>
      </c>
    </row>
    <row r="5730" spans="3:17" x14ac:dyDescent="0.2">
      <c r="C5730" s="87"/>
      <c r="D5730" s="89"/>
      <c r="E5730" s="1" t="s">
        <v>25</v>
      </c>
      <c r="F5730" s="2"/>
      <c r="G5730" s="60">
        <v>2049</v>
      </c>
      <c r="H5730" s="72" t="str">
        <f t="shared" si="96"/>
        <v xml:space="preserve"> </v>
      </c>
      <c r="I5730" s="11">
        <v>1.6593460224500001</v>
      </c>
      <c r="J5730" s="3">
        <v>11.224987798926</v>
      </c>
      <c r="K5730" s="3">
        <v>18.643240605172998</v>
      </c>
      <c r="L5730" s="3">
        <v>16.495851634944</v>
      </c>
      <c r="M5730" s="3">
        <v>17.569546120059002</v>
      </c>
      <c r="N5730" s="3">
        <v>8.199121522694</v>
      </c>
      <c r="O5730" s="3">
        <v>2.9770619814539998</v>
      </c>
      <c r="P5730" s="3">
        <v>17.813567593948001</v>
      </c>
      <c r="Q5730" s="8">
        <v>5.4172767203510004</v>
      </c>
    </row>
    <row r="5731" spans="3:17" x14ac:dyDescent="0.2">
      <c r="C5731" s="87"/>
      <c r="D5731" s="89"/>
      <c r="E5731" s="1" t="s">
        <v>26</v>
      </c>
      <c r="F5731" s="2"/>
      <c r="G5731" s="60">
        <v>939</v>
      </c>
      <c r="H5731" s="72" t="str">
        <f t="shared" si="96"/>
        <v xml:space="preserve"> </v>
      </c>
      <c r="I5731" s="11">
        <v>1.490947816826</v>
      </c>
      <c r="J5731" s="3">
        <v>12.140575079872001</v>
      </c>
      <c r="K5731" s="3">
        <v>16.719914802982</v>
      </c>
      <c r="L5731" s="3">
        <v>15.867944621937999</v>
      </c>
      <c r="M5731" s="3">
        <v>14.696485623002999</v>
      </c>
      <c r="N5731" s="3">
        <v>6.3897763578270004</v>
      </c>
      <c r="O5731" s="3">
        <v>2.23642172524</v>
      </c>
      <c r="P5731" s="3">
        <v>21.618743343982999</v>
      </c>
      <c r="Q5731" s="8">
        <v>8.8391906283279997</v>
      </c>
    </row>
    <row r="5732" spans="3:17" x14ac:dyDescent="0.2">
      <c r="C5732" s="87"/>
      <c r="D5732" s="88" t="s">
        <v>14</v>
      </c>
      <c r="E5732" s="6" t="s">
        <v>20</v>
      </c>
      <c r="F5732" s="5"/>
      <c r="G5732" s="59">
        <v>204</v>
      </c>
      <c r="H5732" s="71" t="str">
        <f t="shared" si="96"/>
        <v xml:space="preserve"> </v>
      </c>
      <c r="I5732" s="12">
        <v>0.49019607843099999</v>
      </c>
      <c r="J5732" s="4">
        <v>6.8627450980390003</v>
      </c>
      <c r="K5732" s="4">
        <v>11.274509803921999</v>
      </c>
      <c r="L5732" s="4">
        <v>17.647058823529001</v>
      </c>
      <c r="M5732" s="4">
        <v>22.058823529411999</v>
      </c>
      <c r="N5732" s="4">
        <v>15.196078431373</v>
      </c>
      <c r="O5732" s="4">
        <v>5.3921568627449998</v>
      </c>
      <c r="P5732" s="4">
        <v>19.607843137254999</v>
      </c>
      <c r="Q5732" s="13">
        <v>1.4705882352940001</v>
      </c>
    </row>
    <row r="5733" spans="3:17" x14ac:dyDescent="0.2">
      <c r="C5733" s="87"/>
      <c r="D5733" s="89"/>
      <c r="E5733" s="1" t="s">
        <v>21</v>
      </c>
      <c r="F5733" s="2"/>
      <c r="G5733" s="60">
        <v>254</v>
      </c>
      <c r="H5733" s="72" t="str">
        <f t="shared" si="96"/>
        <v xml:space="preserve"> </v>
      </c>
      <c r="I5733" s="11">
        <v>1.1811023622050001</v>
      </c>
      <c r="J5733" s="3">
        <v>6.299212598425</v>
      </c>
      <c r="K5733" s="3">
        <v>17.716535433071002</v>
      </c>
      <c r="L5733" s="3">
        <v>21.259842519685002</v>
      </c>
      <c r="M5733" s="3">
        <v>23.622047244093999</v>
      </c>
      <c r="N5733" s="3">
        <v>10.236220472441</v>
      </c>
      <c r="O5733" s="3">
        <v>4.7244094488190003</v>
      </c>
      <c r="P5733" s="3">
        <v>13.779527559054999</v>
      </c>
      <c r="Q5733" s="8">
        <v>1.1811023622050001</v>
      </c>
    </row>
    <row r="5734" spans="3:17" x14ac:dyDescent="0.2">
      <c r="C5734" s="87"/>
      <c r="D5734" s="89"/>
      <c r="E5734" s="1" t="s">
        <v>22</v>
      </c>
      <c r="F5734" s="2"/>
      <c r="G5734" s="60">
        <v>311</v>
      </c>
      <c r="H5734" s="72" t="str">
        <f t="shared" si="96"/>
        <v xml:space="preserve"> </v>
      </c>
      <c r="I5734" s="11">
        <v>2.250803858521</v>
      </c>
      <c r="J5734" s="3">
        <v>12.861736334405</v>
      </c>
      <c r="K5734" s="3">
        <v>18.649517684887002</v>
      </c>
      <c r="L5734" s="3">
        <v>11.575562700965</v>
      </c>
      <c r="M5734" s="3">
        <v>21.543408360129</v>
      </c>
      <c r="N5734" s="3">
        <v>11.575562700965</v>
      </c>
      <c r="O5734" s="3">
        <v>3.215434083601</v>
      </c>
      <c r="P5734" s="3">
        <v>16.077170418005998</v>
      </c>
      <c r="Q5734" s="8">
        <v>2.250803858521</v>
      </c>
    </row>
    <row r="5735" spans="3:17" x14ac:dyDescent="0.2">
      <c r="C5735" s="87"/>
      <c r="D5735" s="89"/>
      <c r="E5735" s="1" t="s">
        <v>23</v>
      </c>
      <c r="F5735" s="2"/>
      <c r="G5735" s="60">
        <v>202</v>
      </c>
      <c r="H5735" s="72" t="str">
        <f t="shared" si="96"/>
        <v xml:space="preserve"> </v>
      </c>
      <c r="I5735" s="11">
        <v>2.4752475247520001</v>
      </c>
      <c r="J5735" s="3">
        <v>14.851485148515</v>
      </c>
      <c r="K5735" s="3">
        <v>15.346534653465</v>
      </c>
      <c r="L5735" s="3">
        <v>20.792079207920999</v>
      </c>
      <c r="M5735" s="3">
        <v>16.831683168316999</v>
      </c>
      <c r="N5735" s="3">
        <v>8.4158415841580005</v>
      </c>
      <c r="O5735" s="3">
        <v>1.9801980198019999</v>
      </c>
      <c r="P5735" s="3">
        <v>15.841584158416</v>
      </c>
      <c r="Q5735" s="8">
        <v>3.4653465346529999</v>
      </c>
    </row>
    <row r="5736" spans="3:17" x14ac:dyDescent="0.2">
      <c r="C5736" s="87"/>
      <c r="D5736" s="89"/>
      <c r="E5736" s="1" t="s">
        <v>24</v>
      </c>
      <c r="F5736" s="2"/>
      <c r="G5736" s="60">
        <v>217</v>
      </c>
      <c r="H5736" s="72" t="str">
        <f t="shared" si="96"/>
        <v xml:space="preserve"> </v>
      </c>
      <c r="I5736" s="11">
        <v>1.3824884792629999</v>
      </c>
      <c r="J5736" s="3">
        <v>9.6774193548389995</v>
      </c>
      <c r="K5736" s="3">
        <v>17.050691244239999</v>
      </c>
      <c r="L5736" s="3">
        <v>12.903225806451999</v>
      </c>
      <c r="M5736" s="3">
        <v>14.746543778802</v>
      </c>
      <c r="N5736" s="3">
        <v>9.6774193548389995</v>
      </c>
      <c r="O5736" s="3">
        <v>1.8433179723499999</v>
      </c>
      <c r="P5736" s="3">
        <v>23.963133640553</v>
      </c>
      <c r="Q5736" s="8">
        <v>8.7557603686639993</v>
      </c>
    </row>
    <row r="5737" spans="3:17" x14ac:dyDescent="0.2">
      <c r="C5737" s="87"/>
      <c r="D5737" s="89"/>
      <c r="E5737" s="1" t="s">
        <v>25</v>
      </c>
      <c r="F5737" s="2"/>
      <c r="G5737" s="60">
        <v>984</v>
      </c>
      <c r="H5737" s="72" t="str">
        <f t="shared" si="96"/>
        <v xml:space="preserve"> </v>
      </c>
      <c r="I5737" s="11">
        <v>1.829268292683</v>
      </c>
      <c r="J5737" s="3">
        <v>10.873983739837</v>
      </c>
      <c r="K5737" s="3">
        <v>17.378048780488001</v>
      </c>
      <c r="L5737" s="3">
        <v>16.260162601626</v>
      </c>
      <c r="M5737" s="3">
        <v>19.613821138211001</v>
      </c>
      <c r="N5737" s="3">
        <v>10.162601626016</v>
      </c>
      <c r="O5737" s="3">
        <v>3.0487804878050002</v>
      </c>
      <c r="P5737" s="3">
        <v>17.174796747967001</v>
      </c>
      <c r="Q5737" s="8">
        <v>3.6585365853659999</v>
      </c>
    </row>
    <row r="5738" spans="3:17" x14ac:dyDescent="0.2">
      <c r="C5738" s="87"/>
      <c r="D5738" s="89"/>
      <c r="E5738" s="1" t="s">
        <v>26</v>
      </c>
      <c r="F5738" s="2"/>
      <c r="G5738" s="60">
        <v>419</v>
      </c>
      <c r="H5738" s="72" t="str">
        <f t="shared" si="96"/>
        <v xml:space="preserve"> </v>
      </c>
      <c r="I5738" s="11">
        <v>1.909307875895</v>
      </c>
      <c r="J5738" s="3">
        <v>12.171837708830999</v>
      </c>
      <c r="K5738" s="3">
        <v>16.229116945106998</v>
      </c>
      <c r="L5738" s="3">
        <v>16.706443914080999</v>
      </c>
      <c r="M5738" s="3">
        <v>15.751789976134001</v>
      </c>
      <c r="N5738" s="3">
        <v>9.0692124105010006</v>
      </c>
      <c r="O5738" s="3">
        <v>1.909307875895</v>
      </c>
      <c r="P5738" s="3">
        <v>20.047732696897</v>
      </c>
      <c r="Q5738" s="8">
        <v>6.2052505966589999</v>
      </c>
    </row>
    <row r="5739" spans="3:17" x14ac:dyDescent="0.2">
      <c r="C5739" s="87"/>
      <c r="D5739" s="88" t="s">
        <v>15</v>
      </c>
      <c r="E5739" s="6" t="s">
        <v>20</v>
      </c>
      <c r="F5739" s="5"/>
      <c r="G5739" s="59">
        <v>182</v>
      </c>
      <c r="H5739" s="71" t="str">
        <f t="shared" si="96"/>
        <v xml:space="preserve"> </v>
      </c>
      <c r="I5739" s="12">
        <v>1.098901098901</v>
      </c>
      <c r="J5739" s="4">
        <v>9.8901098901100006</v>
      </c>
      <c r="K5739" s="4">
        <v>21.428571428571001</v>
      </c>
      <c r="L5739" s="4">
        <v>15.934065934066</v>
      </c>
      <c r="M5739" s="4">
        <v>23.626373626374001</v>
      </c>
      <c r="N5739" s="4">
        <v>8.7912087912089998</v>
      </c>
      <c r="O5739" s="4">
        <v>4.3956043956039998</v>
      </c>
      <c r="P5739" s="4">
        <v>13.736263736264</v>
      </c>
      <c r="Q5739" s="13">
        <v>1.098901098901</v>
      </c>
    </row>
    <row r="5740" spans="3:17" x14ac:dyDescent="0.2">
      <c r="C5740" s="87"/>
      <c r="D5740" s="89"/>
      <c r="E5740" s="1" t="s">
        <v>21</v>
      </c>
      <c r="F5740" s="2"/>
      <c r="G5740" s="60">
        <v>230</v>
      </c>
      <c r="H5740" s="72" t="str">
        <f t="shared" si="96"/>
        <v xml:space="preserve"> </v>
      </c>
      <c r="I5740" s="11">
        <v>2.1739130434780001</v>
      </c>
      <c r="J5740" s="3">
        <v>10.434782608696</v>
      </c>
      <c r="K5740" s="3">
        <v>20.434782608696</v>
      </c>
      <c r="L5740" s="3">
        <v>18.695652173913</v>
      </c>
      <c r="M5740" s="3">
        <v>17.826086956522001</v>
      </c>
      <c r="N5740" s="3">
        <v>9.1304347826090009</v>
      </c>
      <c r="O5740" s="3">
        <v>5.2173913043480002</v>
      </c>
      <c r="P5740" s="3">
        <v>13.478260869565</v>
      </c>
      <c r="Q5740" s="8">
        <v>2.6086956521740001</v>
      </c>
    </row>
    <row r="5741" spans="3:17" x14ac:dyDescent="0.2">
      <c r="C5741" s="87"/>
      <c r="D5741" s="89"/>
      <c r="E5741" s="1" t="s">
        <v>22</v>
      </c>
      <c r="F5741" s="2"/>
      <c r="G5741" s="60">
        <v>315</v>
      </c>
      <c r="H5741" s="72" t="str">
        <f t="shared" si="96"/>
        <v xml:space="preserve"> </v>
      </c>
      <c r="I5741" s="11">
        <v>1.587301587302</v>
      </c>
      <c r="J5741" s="3">
        <v>11.428571428571001</v>
      </c>
      <c r="K5741" s="3">
        <v>23.809523809523998</v>
      </c>
      <c r="L5741" s="3">
        <v>17.777777777777999</v>
      </c>
      <c r="M5741" s="3">
        <v>17.142857142857</v>
      </c>
      <c r="N5741" s="3">
        <v>7.9365079365079998</v>
      </c>
      <c r="O5741" s="3">
        <v>1.9047619047619999</v>
      </c>
      <c r="P5741" s="3">
        <v>14.603174603175001</v>
      </c>
      <c r="Q5741" s="8">
        <v>3.8095238095239998</v>
      </c>
    </row>
    <row r="5742" spans="3:17" x14ac:dyDescent="0.2">
      <c r="C5742" s="87"/>
      <c r="D5742" s="89"/>
      <c r="E5742" s="1" t="s">
        <v>23</v>
      </c>
      <c r="F5742" s="2"/>
      <c r="G5742" s="60">
        <v>198</v>
      </c>
      <c r="H5742" s="72" t="str">
        <f t="shared" si="96"/>
        <v xml:space="preserve"> </v>
      </c>
      <c r="I5742" s="11">
        <v>1.010101010101</v>
      </c>
      <c r="J5742" s="3">
        <v>13.131313131313</v>
      </c>
      <c r="K5742" s="3">
        <v>17.171717171716999</v>
      </c>
      <c r="L5742" s="3">
        <v>19.191919191918998</v>
      </c>
      <c r="M5742" s="3">
        <v>17.676767676768002</v>
      </c>
      <c r="N5742" s="3">
        <v>4.5454545454549997</v>
      </c>
      <c r="O5742" s="3">
        <v>2.0202020202019999</v>
      </c>
      <c r="P5742" s="3">
        <v>18.686868686869001</v>
      </c>
      <c r="Q5742" s="8">
        <v>6.5656565656570001</v>
      </c>
    </row>
    <row r="5743" spans="3:17" x14ac:dyDescent="0.2">
      <c r="C5743" s="87"/>
      <c r="D5743" s="89"/>
      <c r="E5743" s="1" t="s">
        <v>24</v>
      </c>
      <c r="F5743" s="2"/>
      <c r="G5743" s="60">
        <v>322</v>
      </c>
      <c r="H5743" s="72" t="str">
        <f t="shared" si="96"/>
        <v xml:space="preserve"> </v>
      </c>
      <c r="I5743" s="11">
        <v>1.242236024845</v>
      </c>
      <c r="J5743" s="3">
        <v>11.490683229814</v>
      </c>
      <c r="K5743" s="3">
        <v>17.080745341615</v>
      </c>
      <c r="L5743" s="3">
        <v>12.732919254658</v>
      </c>
      <c r="M5743" s="3">
        <v>11.490683229814</v>
      </c>
      <c r="N5743" s="3">
        <v>4.037267080745</v>
      </c>
      <c r="O5743" s="3">
        <v>2.7950310559010001</v>
      </c>
      <c r="P5743" s="3">
        <v>25.465838509316999</v>
      </c>
      <c r="Q5743" s="8">
        <v>13.664596273292</v>
      </c>
    </row>
    <row r="5744" spans="3:17" x14ac:dyDescent="0.2">
      <c r="C5744" s="87"/>
      <c r="D5744" s="89"/>
      <c r="E5744" s="1" t="s">
        <v>25</v>
      </c>
      <c r="F5744" s="2"/>
      <c r="G5744" s="60">
        <v>1065</v>
      </c>
      <c r="H5744" s="72" t="str">
        <f t="shared" si="96"/>
        <v xml:space="preserve"> </v>
      </c>
      <c r="I5744" s="11">
        <v>1.50234741784</v>
      </c>
      <c r="J5744" s="3">
        <v>11.549295774648</v>
      </c>
      <c r="K5744" s="3">
        <v>19.812206572769998</v>
      </c>
      <c r="L5744" s="3">
        <v>16.713615023473999</v>
      </c>
      <c r="M5744" s="3">
        <v>15.680751173709</v>
      </c>
      <c r="N5744" s="3">
        <v>6.3849765258220001</v>
      </c>
      <c r="O5744" s="3">
        <v>2.9107981220660002</v>
      </c>
      <c r="P5744" s="3">
        <v>18.403755868545002</v>
      </c>
      <c r="Q5744" s="8">
        <v>7.0422535211269999</v>
      </c>
    </row>
    <row r="5745" spans="3:17" x14ac:dyDescent="0.2">
      <c r="C5745" s="87"/>
      <c r="D5745" s="89"/>
      <c r="E5745" s="1" t="s">
        <v>26</v>
      </c>
      <c r="F5745" s="2"/>
      <c r="G5745" s="60">
        <v>520</v>
      </c>
      <c r="H5745" s="72" t="str">
        <f t="shared" si="96"/>
        <v xml:space="preserve"> </v>
      </c>
      <c r="I5745" s="11">
        <v>1.1538461538460001</v>
      </c>
      <c r="J5745" s="3">
        <v>12.115384615385</v>
      </c>
      <c r="K5745" s="3">
        <v>17.115384615385</v>
      </c>
      <c r="L5745" s="3">
        <v>15.192307692308001</v>
      </c>
      <c r="M5745" s="3">
        <v>13.846153846153999</v>
      </c>
      <c r="N5745" s="3">
        <v>4.2307692307689999</v>
      </c>
      <c r="O5745" s="3">
        <v>2.5</v>
      </c>
      <c r="P5745" s="3">
        <v>22.884615384615</v>
      </c>
      <c r="Q5745" s="8">
        <v>10.961538461538</v>
      </c>
    </row>
    <row r="5746" spans="3:17" x14ac:dyDescent="0.2">
      <c r="C5746" s="88" t="s">
        <v>27</v>
      </c>
      <c r="D5746" s="88" t="s">
        <v>19</v>
      </c>
      <c r="E5746" s="6" t="s">
        <v>28</v>
      </c>
      <c r="F5746" s="5"/>
      <c r="G5746" s="59">
        <v>147</v>
      </c>
      <c r="H5746" s="71" t="str">
        <f t="shared" si="96"/>
        <v xml:space="preserve"> </v>
      </c>
      <c r="I5746" s="43">
        <v>0</v>
      </c>
      <c r="J5746" s="4">
        <v>7.4829931972789998</v>
      </c>
      <c r="K5746" s="4">
        <v>10.204081632653001</v>
      </c>
      <c r="L5746" s="4">
        <v>12.925170068027001</v>
      </c>
      <c r="M5746" s="4">
        <v>19.047619047619001</v>
      </c>
      <c r="N5746" s="4">
        <v>10.204081632653001</v>
      </c>
      <c r="O5746" s="4">
        <v>3.4013605442179999</v>
      </c>
      <c r="P5746" s="4">
        <v>30.612244897958998</v>
      </c>
      <c r="Q5746" s="13">
        <v>6.1224489795919999</v>
      </c>
    </row>
    <row r="5747" spans="3:17" ht="24" x14ac:dyDescent="0.2">
      <c r="C5747" s="87"/>
      <c r="D5747" s="89"/>
      <c r="E5747" s="1" t="s">
        <v>29</v>
      </c>
      <c r="F5747" s="2"/>
      <c r="G5747" s="60">
        <v>1706</v>
      </c>
      <c r="H5747" s="72" t="str">
        <f t="shared" si="96"/>
        <v xml:space="preserve"> </v>
      </c>
      <c r="I5747" s="11">
        <v>1.6412661195780001</v>
      </c>
      <c r="J5747" s="3">
        <v>10.84407971864</v>
      </c>
      <c r="K5747" s="3">
        <v>19.050410316530002</v>
      </c>
      <c r="L5747" s="3">
        <v>17.643610785463</v>
      </c>
      <c r="M5747" s="3">
        <v>18.933177022273998</v>
      </c>
      <c r="N5747" s="3">
        <v>9.9648300117230004</v>
      </c>
      <c r="O5747" s="3">
        <v>2.7549824150059998</v>
      </c>
      <c r="P5747" s="3">
        <v>15.123094958968</v>
      </c>
      <c r="Q5747" s="8">
        <v>4.0445486518170002</v>
      </c>
    </row>
    <row r="5748" spans="3:17" ht="24" x14ac:dyDescent="0.2">
      <c r="C5748" s="87"/>
      <c r="D5748" s="89"/>
      <c r="E5748" s="1" t="s">
        <v>30</v>
      </c>
      <c r="F5748" s="2"/>
      <c r="G5748" s="60">
        <v>137</v>
      </c>
      <c r="H5748" s="72" t="str">
        <f t="shared" si="96"/>
        <v xml:space="preserve"> </v>
      </c>
      <c r="I5748" s="11">
        <v>1.459854014599</v>
      </c>
      <c r="J5748" s="3">
        <v>8.7591240875909993</v>
      </c>
      <c r="K5748" s="3">
        <v>13.138686131387001</v>
      </c>
      <c r="L5748" s="3">
        <v>17.518248175181999</v>
      </c>
      <c r="M5748" s="3">
        <v>21.897810218978002</v>
      </c>
      <c r="N5748" s="3">
        <v>6.5693430656930003</v>
      </c>
      <c r="O5748" s="3">
        <v>5.8394160583939998</v>
      </c>
      <c r="P5748" s="3">
        <v>23.357664233577001</v>
      </c>
      <c r="Q5748" s="8">
        <v>1.459854014599</v>
      </c>
    </row>
    <row r="5749" spans="3:17" ht="24" x14ac:dyDescent="0.2">
      <c r="C5749" s="87"/>
      <c r="D5749" s="89"/>
      <c r="E5749" s="1" t="s">
        <v>31</v>
      </c>
      <c r="F5749" s="2"/>
      <c r="G5749" s="60">
        <v>440</v>
      </c>
      <c r="H5749" s="72" t="str">
        <f t="shared" si="96"/>
        <v xml:space="preserve"> </v>
      </c>
      <c r="I5749" s="11">
        <v>1.590909090909</v>
      </c>
      <c r="J5749" s="3">
        <v>12.045454545455</v>
      </c>
      <c r="K5749" s="3">
        <v>19.318181818182001</v>
      </c>
      <c r="L5749" s="3">
        <v>13.409090909091001</v>
      </c>
      <c r="M5749" s="3">
        <v>14.772727272727</v>
      </c>
      <c r="N5749" s="3">
        <v>4.7727272727269998</v>
      </c>
      <c r="O5749" s="3">
        <v>4.3181818181820004</v>
      </c>
      <c r="P5749" s="3">
        <v>21.590909090909001</v>
      </c>
      <c r="Q5749" s="8">
        <v>8.1818181818180005</v>
      </c>
    </row>
    <row r="5750" spans="3:17" x14ac:dyDescent="0.2">
      <c r="C5750" s="87"/>
      <c r="D5750" s="89"/>
      <c r="E5750" s="1" t="s">
        <v>32</v>
      </c>
      <c r="F5750" s="2"/>
      <c r="G5750" s="60">
        <v>5</v>
      </c>
      <c r="H5750" s="72" t="str">
        <f t="shared" si="96"/>
        <v>*</v>
      </c>
      <c r="I5750" s="21">
        <v>0</v>
      </c>
      <c r="J5750" s="3">
        <v>20</v>
      </c>
      <c r="K5750" s="3">
        <v>20</v>
      </c>
      <c r="L5750" s="7">
        <v>0</v>
      </c>
      <c r="M5750" s="3">
        <v>40</v>
      </c>
      <c r="N5750" s="7">
        <v>0</v>
      </c>
      <c r="O5750" s="3">
        <v>20</v>
      </c>
      <c r="P5750" s="7">
        <v>0</v>
      </c>
      <c r="Q5750" s="14">
        <v>0</v>
      </c>
    </row>
    <row r="5751" spans="3:17" x14ac:dyDescent="0.2">
      <c r="C5751" s="87"/>
      <c r="D5751" s="88" t="s">
        <v>14</v>
      </c>
      <c r="E5751" s="6" t="s">
        <v>28</v>
      </c>
      <c r="F5751" s="5"/>
      <c r="G5751" s="59">
        <v>95</v>
      </c>
      <c r="H5751" s="71" t="str">
        <f t="shared" si="96"/>
        <v xml:space="preserve"> </v>
      </c>
      <c r="I5751" s="43">
        <v>0</v>
      </c>
      <c r="J5751" s="4">
        <v>6.3157894736840001</v>
      </c>
      <c r="K5751" s="4">
        <v>7.3684210526319998</v>
      </c>
      <c r="L5751" s="4">
        <v>13.684210526316001</v>
      </c>
      <c r="M5751" s="4">
        <v>17.894736842105001</v>
      </c>
      <c r="N5751" s="4">
        <v>11.578947368421</v>
      </c>
      <c r="O5751" s="4">
        <v>5.2631578947369997</v>
      </c>
      <c r="P5751" s="4">
        <v>33.684210526316001</v>
      </c>
      <c r="Q5751" s="13">
        <v>4.2105263157890001</v>
      </c>
    </row>
    <row r="5752" spans="3:17" ht="24" x14ac:dyDescent="0.2">
      <c r="C5752" s="87"/>
      <c r="D5752" s="89"/>
      <c r="E5752" s="1" t="s">
        <v>29</v>
      </c>
      <c r="F5752" s="2"/>
      <c r="G5752" s="60">
        <v>953</v>
      </c>
      <c r="H5752" s="72" t="str">
        <f t="shared" si="96"/>
        <v xml:space="preserve"> </v>
      </c>
      <c r="I5752" s="11">
        <v>1.678908709339</v>
      </c>
      <c r="J5752" s="3">
        <v>10.493179433368001</v>
      </c>
      <c r="K5752" s="3">
        <v>17.628541448059</v>
      </c>
      <c r="L5752" s="3">
        <v>17.418677859391</v>
      </c>
      <c r="M5752" s="3">
        <v>19.622245540399</v>
      </c>
      <c r="N5752" s="3">
        <v>11.647429171039001</v>
      </c>
      <c r="O5752" s="3">
        <v>2.4134312696750002</v>
      </c>
      <c r="P5752" s="3">
        <v>16.159496327387</v>
      </c>
      <c r="Q5752" s="8">
        <v>2.9380902413430001</v>
      </c>
    </row>
    <row r="5753" spans="3:17" ht="24" x14ac:dyDescent="0.2">
      <c r="C5753" s="87"/>
      <c r="D5753" s="89"/>
      <c r="E5753" s="1" t="s">
        <v>30</v>
      </c>
      <c r="F5753" s="2"/>
      <c r="G5753" s="60">
        <v>60</v>
      </c>
      <c r="H5753" s="72" t="str">
        <f t="shared" si="96"/>
        <v xml:space="preserve"> </v>
      </c>
      <c r="I5753" s="11">
        <v>1.666666666667</v>
      </c>
      <c r="J5753" s="3">
        <v>6.666666666667</v>
      </c>
      <c r="K5753" s="3">
        <v>10</v>
      </c>
      <c r="L5753" s="3">
        <v>15</v>
      </c>
      <c r="M5753" s="3">
        <v>30</v>
      </c>
      <c r="N5753" s="3">
        <v>6.666666666667</v>
      </c>
      <c r="O5753" s="3">
        <v>10</v>
      </c>
      <c r="P5753" s="3">
        <v>16.666666666666998</v>
      </c>
      <c r="Q5753" s="8">
        <v>3.333333333333</v>
      </c>
    </row>
    <row r="5754" spans="3:17" ht="24" x14ac:dyDescent="0.2">
      <c r="C5754" s="87"/>
      <c r="D5754" s="89"/>
      <c r="E5754" s="1" t="s">
        <v>31</v>
      </c>
      <c r="F5754" s="2"/>
      <c r="G5754" s="60">
        <v>77</v>
      </c>
      <c r="H5754" s="72" t="str">
        <f t="shared" si="96"/>
        <v xml:space="preserve"> </v>
      </c>
      <c r="I5754" s="11">
        <v>2.5974025974030002</v>
      </c>
      <c r="J5754" s="3">
        <v>12.987012987012999</v>
      </c>
      <c r="K5754" s="3">
        <v>16.883116883117001</v>
      </c>
      <c r="L5754" s="3">
        <v>10.38961038961</v>
      </c>
      <c r="M5754" s="3">
        <v>19.480519480519</v>
      </c>
      <c r="N5754" s="3">
        <v>6.4935064935059996</v>
      </c>
      <c r="O5754" s="3">
        <v>7.792207792208</v>
      </c>
      <c r="P5754" s="3">
        <v>16.883116883117001</v>
      </c>
      <c r="Q5754" s="8">
        <v>6.4935064935059996</v>
      </c>
    </row>
    <row r="5755" spans="3:17" x14ac:dyDescent="0.2">
      <c r="C5755" s="87"/>
      <c r="D5755" s="89"/>
      <c r="E5755" s="1" t="s">
        <v>32</v>
      </c>
      <c r="F5755" s="2"/>
      <c r="G5755" s="60">
        <v>3</v>
      </c>
      <c r="H5755" s="72" t="str">
        <f t="shared" si="96"/>
        <v>*</v>
      </c>
      <c r="I5755" s="21">
        <v>0</v>
      </c>
      <c r="J5755" s="3">
        <v>33.333333333333002</v>
      </c>
      <c r="K5755" s="7">
        <v>0</v>
      </c>
      <c r="L5755" s="7">
        <v>0</v>
      </c>
      <c r="M5755" s="3">
        <v>33.333333333333002</v>
      </c>
      <c r="N5755" s="7">
        <v>0</v>
      </c>
      <c r="O5755" s="3">
        <v>33.333333333333002</v>
      </c>
      <c r="P5755" s="7">
        <v>0</v>
      </c>
      <c r="Q5755" s="14">
        <v>0</v>
      </c>
    </row>
    <row r="5756" spans="3:17" x14ac:dyDescent="0.2">
      <c r="C5756" s="87"/>
      <c r="D5756" s="88" t="s">
        <v>15</v>
      </c>
      <c r="E5756" s="6" t="s">
        <v>28</v>
      </c>
      <c r="F5756" s="5"/>
      <c r="G5756" s="59">
        <v>52</v>
      </c>
      <c r="H5756" s="71" t="str">
        <f t="shared" si="96"/>
        <v xml:space="preserve"> </v>
      </c>
      <c r="I5756" s="43">
        <v>0</v>
      </c>
      <c r="J5756" s="4">
        <v>9.6153846153850004</v>
      </c>
      <c r="K5756" s="4">
        <v>15.384615384615</v>
      </c>
      <c r="L5756" s="4">
        <v>11.538461538462</v>
      </c>
      <c r="M5756" s="4">
        <v>21.153846153846001</v>
      </c>
      <c r="N5756" s="4">
        <v>7.6923076923079998</v>
      </c>
      <c r="O5756" s="20">
        <v>0</v>
      </c>
      <c r="P5756" s="4">
        <v>25</v>
      </c>
      <c r="Q5756" s="13">
        <v>9.6153846153850004</v>
      </c>
    </row>
    <row r="5757" spans="3:17" ht="24" x14ac:dyDescent="0.2">
      <c r="C5757" s="87"/>
      <c r="D5757" s="89"/>
      <c r="E5757" s="1" t="s">
        <v>29</v>
      </c>
      <c r="F5757" s="2"/>
      <c r="G5757" s="60">
        <v>753</v>
      </c>
      <c r="H5757" s="72" t="str">
        <f t="shared" si="96"/>
        <v xml:space="preserve"> </v>
      </c>
      <c r="I5757" s="11">
        <v>1.593625498008</v>
      </c>
      <c r="J5757" s="3">
        <v>11.28818061089</v>
      </c>
      <c r="K5757" s="3">
        <v>20.849933598938001</v>
      </c>
      <c r="L5757" s="3">
        <v>17.928286852589999</v>
      </c>
      <c r="M5757" s="3">
        <v>18.061088977423999</v>
      </c>
      <c r="N5757" s="3">
        <v>7.8353253652059998</v>
      </c>
      <c r="O5757" s="3">
        <v>3.187250996016</v>
      </c>
      <c r="P5757" s="3">
        <v>13.811420982735999</v>
      </c>
      <c r="Q5757" s="8">
        <v>5.444887118194</v>
      </c>
    </row>
    <row r="5758" spans="3:17" ht="24" x14ac:dyDescent="0.2">
      <c r="C5758" s="87"/>
      <c r="D5758" s="89"/>
      <c r="E5758" s="1" t="s">
        <v>30</v>
      </c>
      <c r="F5758" s="2"/>
      <c r="G5758" s="60">
        <v>77</v>
      </c>
      <c r="H5758" s="72" t="str">
        <f t="shared" si="96"/>
        <v xml:space="preserve"> </v>
      </c>
      <c r="I5758" s="11">
        <v>1.298701298701</v>
      </c>
      <c r="J5758" s="3">
        <v>10.38961038961</v>
      </c>
      <c r="K5758" s="3">
        <v>15.584415584416</v>
      </c>
      <c r="L5758" s="3">
        <v>19.480519480519</v>
      </c>
      <c r="M5758" s="3">
        <v>15.584415584416</v>
      </c>
      <c r="N5758" s="3">
        <v>6.4935064935059996</v>
      </c>
      <c r="O5758" s="3">
        <v>2.5974025974030002</v>
      </c>
      <c r="P5758" s="3">
        <v>28.571428571428999</v>
      </c>
      <c r="Q5758" s="14">
        <v>0</v>
      </c>
    </row>
    <row r="5759" spans="3:17" ht="24" x14ac:dyDescent="0.2">
      <c r="C5759" s="87"/>
      <c r="D5759" s="89"/>
      <c r="E5759" s="1" t="s">
        <v>31</v>
      </c>
      <c r="F5759" s="2"/>
      <c r="G5759" s="60">
        <v>363</v>
      </c>
      <c r="H5759" s="72" t="str">
        <f t="shared" si="96"/>
        <v xml:space="preserve"> </v>
      </c>
      <c r="I5759" s="11">
        <v>1.3774104683199999</v>
      </c>
      <c r="J5759" s="3">
        <v>11.845730027548001</v>
      </c>
      <c r="K5759" s="3">
        <v>19.834710743801999</v>
      </c>
      <c r="L5759" s="3">
        <v>14.04958677686</v>
      </c>
      <c r="M5759" s="3">
        <v>13.774104683196001</v>
      </c>
      <c r="N5759" s="3">
        <v>4.407713498623</v>
      </c>
      <c r="O5759" s="3">
        <v>3.5812672176309999</v>
      </c>
      <c r="P5759" s="3">
        <v>22.589531680440999</v>
      </c>
      <c r="Q5759" s="8">
        <v>8.5399449035810004</v>
      </c>
    </row>
    <row r="5760" spans="3:17" x14ac:dyDescent="0.2">
      <c r="C5760" s="87"/>
      <c r="D5760" s="89"/>
      <c r="E5760" s="1" t="s">
        <v>32</v>
      </c>
      <c r="F5760" s="2"/>
      <c r="G5760" s="60">
        <v>2</v>
      </c>
      <c r="H5760" s="72" t="str">
        <f t="shared" si="96"/>
        <v>*</v>
      </c>
      <c r="I5760" s="21">
        <v>0</v>
      </c>
      <c r="J5760" s="7">
        <v>0</v>
      </c>
      <c r="K5760" s="3">
        <v>50</v>
      </c>
      <c r="L5760" s="7">
        <v>0</v>
      </c>
      <c r="M5760" s="3">
        <v>50</v>
      </c>
      <c r="N5760" s="7">
        <v>0</v>
      </c>
      <c r="O5760" s="7">
        <v>0</v>
      </c>
      <c r="P5760" s="7">
        <v>0</v>
      </c>
      <c r="Q5760" s="14">
        <v>0</v>
      </c>
    </row>
    <row r="5761" spans="3:17" x14ac:dyDescent="0.2">
      <c r="C5761" s="88" t="s">
        <v>33</v>
      </c>
      <c r="D5761" s="83" t="s">
        <v>17</v>
      </c>
      <c r="E5761" s="6" t="s">
        <v>34</v>
      </c>
      <c r="F5761" s="5"/>
      <c r="G5761" s="59">
        <v>341</v>
      </c>
      <c r="H5761" s="71" t="str">
        <f t="shared" si="96"/>
        <v xml:space="preserve"> </v>
      </c>
      <c r="I5761" s="12">
        <v>0.87976539589400005</v>
      </c>
      <c r="J5761" s="4">
        <v>6.7448680351909998</v>
      </c>
      <c r="K5761" s="4">
        <v>20.821114369501</v>
      </c>
      <c r="L5761" s="4">
        <v>17.888563049853001</v>
      </c>
      <c r="M5761" s="4">
        <v>15.8357771261</v>
      </c>
      <c r="N5761" s="4">
        <v>6.7448680351909998</v>
      </c>
      <c r="O5761" s="4">
        <v>2.6392961876830001</v>
      </c>
      <c r="P5761" s="4">
        <v>19.941348973606999</v>
      </c>
      <c r="Q5761" s="13">
        <v>8.5043988269789992</v>
      </c>
    </row>
    <row r="5762" spans="3:17" x14ac:dyDescent="0.2">
      <c r="C5762" s="87"/>
      <c r="D5762" s="84"/>
      <c r="E5762" s="1" t="s">
        <v>35</v>
      </c>
      <c r="F5762" s="2"/>
      <c r="G5762" s="60">
        <v>1149</v>
      </c>
      <c r="H5762" s="72" t="str">
        <f t="shared" si="96"/>
        <v xml:space="preserve"> </v>
      </c>
      <c r="I5762" s="11">
        <v>1.566579634465</v>
      </c>
      <c r="J5762" s="3">
        <v>12.532637075718</v>
      </c>
      <c r="K5762" s="3">
        <v>20.191470844211999</v>
      </c>
      <c r="L5762" s="3">
        <v>16.623150565709</v>
      </c>
      <c r="M5762" s="3">
        <v>17.841601392514999</v>
      </c>
      <c r="N5762" s="3">
        <v>8.1810269799830007</v>
      </c>
      <c r="O5762" s="3">
        <v>3.3072236727590001</v>
      </c>
      <c r="P5762" s="3">
        <v>15.839860748476999</v>
      </c>
      <c r="Q5762" s="8">
        <v>3.9164490861619998</v>
      </c>
    </row>
    <row r="5763" spans="3:17" ht="24" x14ac:dyDescent="0.2">
      <c r="C5763" s="87"/>
      <c r="D5763" s="84"/>
      <c r="E5763" s="1" t="s">
        <v>36</v>
      </c>
      <c r="F5763" s="2"/>
      <c r="G5763" s="60">
        <v>659</v>
      </c>
      <c r="H5763" s="72" t="str">
        <f t="shared" si="96"/>
        <v xml:space="preserve"> </v>
      </c>
      <c r="I5763" s="11">
        <v>1.8209408194229999</v>
      </c>
      <c r="J5763" s="3">
        <v>11.229135053110999</v>
      </c>
      <c r="K5763" s="3">
        <v>16.691957511380998</v>
      </c>
      <c r="L5763" s="3">
        <v>15.933232169954</v>
      </c>
      <c r="M5763" s="3">
        <v>20.182094081942001</v>
      </c>
      <c r="N5763" s="3">
        <v>10.318664643399</v>
      </c>
      <c r="O5763" s="3">
        <v>3.1866464339910001</v>
      </c>
      <c r="P5763" s="3">
        <v>16.691957511380998</v>
      </c>
      <c r="Q5763" s="8">
        <v>3.9453717754170001</v>
      </c>
    </row>
    <row r="5764" spans="3:17" x14ac:dyDescent="0.2">
      <c r="C5764" s="87"/>
      <c r="D5764" s="84"/>
      <c r="E5764" s="1" t="s">
        <v>37</v>
      </c>
      <c r="F5764" s="2"/>
      <c r="G5764" s="60">
        <v>274</v>
      </c>
      <c r="H5764" s="72" t="str">
        <f t="shared" si="96"/>
        <v xml:space="preserve"> </v>
      </c>
      <c r="I5764" s="11">
        <v>1.459854014599</v>
      </c>
      <c r="J5764" s="3">
        <v>7.6642335766420002</v>
      </c>
      <c r="K5764" s="3">
        <v>11.313868613139</v>
      </c>
      <c r="L5764" s="3">
        <v>14.963503649634999</v>
      </c>
      <c r="M5764" s="3">
        <v>18.978102189781001</v>
      </c>
      <c r="N5764" s="3">
        <v>10.948905109489001</v>
      </c>
      <c r="O5764" s="3">
        <v>4.3795620437959997</v>
      </c>
      <c r="P5764" s="3">
        <v>24.817518248174999</v>
      </c>
      <c r="Q5764" s="8">
        <v>5.4744525547449996</v>
      </c>
    </row>
    <row r="5765" spans="3:17" x14ac:dyDescent="0.2">
      <c r="C5765" s="87"/>
      <c r="D5765" s="84"/>
      <c r="E5765" s="1" t="s">
        <v>32</v>
      </c>
      <c r="F5765" s="2"/>
      <c r="G5765" s="60">
        <v>12</v>
      </c>
      <c r="H5765" s="72" t="str">
        <f t="shared" si="96"/>
        <v>*</v>
      </c>
      <c r="I5765" s="21">
        <v>0</v>
      </c>
      <c r="J5765" s="7">
        <v>0</v>
      </c>
      <c r="K5765" s="7">
        <v>0</v>
      </c>
      <c r="L5765" s="3">
        <v>41.666666666666998</v>
      </c>
      <c r="M5765" s="3">
        <v>33.333333333333002</v>
      </c>
      <c r="N5765" s="7">
        <v>0</v>
      </c>
      <c r="O5765" s="7">
        <v>0</v>
      </c>
      <c r="P5765" s="3">
        <v>16.666666666666998</v>
      </c>
      <c r="Q5765" s="8">
        <v>8.333333333333</v>
      </c>
    </row>
    <row r="5766" spans="3:17" x14ac:dyDescent="0.2">
      <c r="C5766" s="88" t="s">
        <v>38</v>
      </c>
      <c r="D5766" s="83" t="s">
        <v>17</v>
      </c>
      <c r="E5766" s="6" t="s">
        <v>39</v>
      </c>
      <c r="F5766" s="5"/>
      <c r="G5766" s="59">
        <v>368</v>
      </c>
      <c r="H5766" s="71" t="str">
        <f t="shared" si="96"/>
        <v xml:space="preserve"> </v>
      </c>
      <c r="I5766" s="12">
        <v>0.81521739130399995</v>
      </c>
      <c r="J5766" s="4">
        <v>10.869565217390999</v>
      </c>
      <c r="K5766" s="4">
        <v>16.032608695652002</v>
      </c>
      <c r="L5766" s="4">
        <v>15.217391304348</v>
      </c>
      <c r="M5766" s="4">
        <v>17.934782608696</v>
      </c>
      <c r="N5766" s="4">
        <v>5.4347826086959996</v>
      </c>
      <c r="O5766" s="4">
        <v>5.4347826086959996</v>
      </c>
      <c r="P5766" s="4">
        <v>22.554347826087</v>
      </c>
      <c r="Q5766" s="13">
        <v>5.7065217391300003</v>
      </c>
    </row>
    <row r="5767" spans="3:17" x14ac:dyDescent="0.2">
      <c r="C5767" s="87"/>
      <c r="D5767" s="84"/>
      <c r="E5767" s="1" t="s">
        <v>40</v>
      </c>
      <c r="F5767" s="2"/>
      <c r="G5767" s="60">
        <v>1591</v>
      </c>
      <c r="H5767" s="72" t="str">
        <f t="shared" si="96"/>
        <v xml:space="preserve"> </v>
      </c>
      <c r="I5767" s="11">
        <v>1.571338780641</v>
      </c>
      <c r="J5767" s="3">
        <v>10.747957259585</v>
      </c>
      <c r="K5767" s="3">
        <v>18.918918918919001</v>
      </c>
      <c r="L5767" s="3">
        <v>17.850408548082999</v>
      </c>
      <c r="M5767" s="3">
        <v>19.107479572595999</v>
      </c>
      <c r="N5767" s="3">
        <v>10.119421747329</v>
      </c>
      <c r="O5767" s="3">
        <v>2.7655562539280001</v>
      </c>
      <c r="P5767" s="3">
        <v>14.833438089252001</v>
      </c>
      <c r="Q5767" s="8">
        <v>4.0854808296670004</v>
      </c>
    </row>
    <row r="5768" spans="3:17" x14ac:dyDescent="0.2">
      <c r="C5768" s="87"/>
      <c r="D5768" s="84"/>
      <c r="E5768" s="1" t="s">
        <v>41</v>
      </c>
      <c r="F5768" s="2"/>
      <c r="G5768" s="60">
        <v>151</v>
      </c>
      <c r="H5768" s="72" t="str">
        <f t="shared" si="96"/>
        <v xml:space="preserve"> </v>
      </c>
      <c r="I5768" s="11">
        <v>1.324503311258</v>
      </c>
      <c r="J5768" s="3">
        <v>5.9602649006619997</v>
      </c>
      <c r="K5768" s="3">
        <v>18.543046357615999</v>
      </c>
      <c r="L5768" s="3">
        <v>23.841059602649</v>
      </c>
      <c r="M5768" s="3">
        <v>21.192052980132001</v>
      </c>
      <c r="N5768" s="3">
        <v>14.569536423841001</v>
      </c>
      <c r="O5768" s="3">
        <v>3.311258278146</v>
      </c>
      <c r="P5768" s="3">
        <v>10.596026490066</v>
      </c>
      <c r="Q5768" s="8">
        <v>0.66225165562900001</v>
      </c>
    </row>
    <row r="5769" spans="3:17" x14ac:dyDescent="0.2">
      <c r="C5769" s="87"/>
      <c r="D5769" s="84"/>
      <c r="E5769" s="1" t="s">
        <v>42</v>
      </c>
      <c r="F5769" s="2"/>
      <c r="G5769" s="60">
        <v>884</v>
      </c>
      <c r="H5769" s="72" t="str">
        <f t="shared" si="96"/>
        <v xml:space="preserve"> </v>
      </c>
      <c r="I5769" s="11">
        <v>1.5837104072399999</v>
      </c>
      <c r="J5769" s="3">
        <v>10.520361990950001</v>
      </c>
      <c r="K5769" s="3">
        <v>17.986425339366999</v>
      </c>
      <c r="L5769" s="3">
        <v>16.515837104071998</v>
      </c>
      <c r="M5769" s="3">
        <v>18.665158371040999</v>
      </c>
      <c r="N5769" s="3">
        <v>9.6153846153850004</v>
      </c>
      <c r="O5769" s="3">
        <v>3.054298642534</v>
      </c>
      <c r="P5769" s="3">
        <v>16.742081447964001</v>
      </c>
      <c r="Q5769" s="8">
        <v>5.316742081448</v>
      </c>
    </row>
    <row r="5770" spans="3:17" x14ac:dyDescent="0.2">
      <c r="C5770" s="87"/>
      <c r="D5770" s="84"/>
      <c r="E5770" s="1" t="s">
        <v>43</v>
      </c>
      <c r="F5770" s="2"/>
      <c r="G5770" s="60">
        <v>191</v>
      </c>
      <c r="H5770" s="72" t="str">
        <f t="shared" si="96"/>
        <v xml:space="preserve"> </v>
      </c>
      <c r="I5770" s="11">
        <v>3.6649214659689999</v>
      </c>
      <c r="J5770" s="3">
        <v>9.9476439790580002</v>
      </c>
      <c r="K5770" s="3">
        <v>15.706806282723001</v>
      </c>
      <c r="L5770" s="3">
        <v>16.753926701571</v>
      </c>
      <c r="M5770" s="3">
        <v>16.230366492146999</v>
      </c>
      <c r="N5770" s="3">
        <v>7.3298429319369998</v>
      </c>
      <c r="O5770" s="3">
        <v>2.6178010471199999</v>
      </c>
      <c r="P5770" s="3">
        <v>22.513089005236001</v>
      </c>
      <c r="Q5770" s="8">
        <v>5.235602094241</v>
      </c>
    </row>
    <row r="5771" spans="3:17" x14ac:dyDescent="0.2">
      <c r="C5771" s="87"/>
      <c r="D5771" s="84"/>
      <c r="E5771" s="1" t="s">
        <v>44</v>
      </c>
      <c r="F5771" s="2"/>
      <c r="G5771" s="60">
        <v>239</v>
      </c>
      <c r="H5771" s="72" t="str">
        <f t="shared" si="96"/>
        <v xml:space="preserve"> </v>
      </c>
      <c r="I5771" s="11">
        <v>1.673640167364</v>
      </c>
      <c r="J5771" s="3">
        <v>11.297071129707</v>
      </c>
      <c r="K5771" s="3">
        <v>16.317991631799</v>
      </c>
      <c r="L5771" s="3">
        <v>20.502092050209001</v>
      </c>
      <c r="M5771" s="3">
        <v>20.083682008368001</v>
      </c>
      <c r="N5771" s="3">
        <v>5.8577405857739997</v>
      </c>
      <c r="O5771" s="3">
        <v>3.347280334728</v>
      </c>
      <c r="P5771" s="3">
        <v>14.225941422594</v>
      </c>
      <c r="Q5771" s="8">
        <v>6.694560669456</v>
      </c>
    </row>
    <row r="5772" spans="3:17" x14ac:dyDescent="0.2">
      <c r="C5772" s="87"/>
      <c r="D5772" s="84"/>
      <c r="E5772" s="1" t="s">
        <v>45</v>
      </c>
      <c r="F5772" s="2"/>
      <c r="G5772" s="60">
        <v>58</v>
      </c>
      <c r="H5772" s="72" t="str">
        <f t="shared" si="96"/>
        <v xml:space="preserve"> </v>
      </c>
      <c r="I5772" s="11">
        <v>1.7241379310339999</v>
      </c>
      <c r="J5772" s="3">
        <v>8.6206896551720007</v>
      </c>
      <c r="K5772" s="3">
        <v>15.517241379310001</v>
      </c>
      <c r="L5772" s="3">
        <v>12.068965517241001</v>
      </c>
      <c r="M5772" s="3">
        <v>18.965517241379001</v>
      </c>
      <c r="N5772" s="3">
        <v>6.8965517241379999</v>
      </c>
      <c r="O5772" s="3">
        <v>1.7241379310339999</v>
      </c>
      <c r="P5772" s="3">
        <v>25.862068965517</v>
      </c>
      <c r="Q5772" s="8">
        <v>8.6206896551720007</v>
      </c>
    </row>
    <row r="5773" spans="3:17" x14ac:dyDescent="0.2">
      <c r="C5773" s="87"/>
      <c r="D5773" s="84"/>
      <c r="E5773" s="1" t="s">
        <v>46</v>
      </c>
      <c r="F5773" s="2"/>
      <c r="G5773" s="60">
        <v>32</v>
      </c>
      <c r="H5773" s="72" t="str">
        <f t="shared" si="96"/>
        <v>*</v>
      </c>
      <c r="I5773" s="21">
        <v>0</v>
      </c>
      <c r="J5773" s="7">
        <v>0</v>
      </c>
      <c r="K5773" s="3">
        <v>18.75</v>
      </c>
      <c r="L5773" s="3">
        <v>9.375</v>
      </c>
      <c r="M5773" s="3">
        <v>25</v>
      </c>
      <c r="N5773" s="3">
        <v>3.125</v>
      </c>
      <c r="O5773" s="3">
        <v>3.125</v>
      </c>
      <c r="P5773" s="3">
        <v>37.5</v>
      </c>
      <c r="Q5773" s="8">
        <v>3.125</v>
      </c>
    </row>
    <row r="5774" spans="3:17" x14ac:dyDescent="0.2">
      <c r="C5774" s="87"/>
      <c r="D5774" s="84"/>
      <c r="E5774" s="1" t="s">
        <v>32</v>
      </c>
      <c r="F5774" s="2"/>
      <c r="G5774" s="60">
        <v>50</v>
      </c>
      <c r="H5774" s="72" t="str">
        <f t="shared" si="96"/>
        <v xml:space="preserve"> </v>
      </c>
      <c r="I5774" s="11">
        <v>2</v>
      </c>
      <c r="J5774" s="3">
        <v>8</v>
      </c>
      <c r="K5774" s="3">
        <v>22</v>
      </c>
      <c r="L5774" s="3">
        <v>12</v>
      </c>
      <c r="M5774" s="3">
        <v>10</v>
      </c>
      <c r="N5774" s="3">
        <v>10</v>
      </c>
      <c r="O5774" s="7">
        <v>0</v>
      </c>
      <c r="P5774" s="3">
        <v>32</v>
      </c>
      <c r="Q5774" s="8">
        <v>4</v>
      </c>
    </row>
    <row r="5775" spans="3:17" ht="24" x14ac:dyDescent="0.2">
      <c r="C5775" s="88" t="s">
        <v>47</v>
      </c>
      <c r="D5775" s="83" t="s">
        <v>17</v>
      </c>
      <c r="E5775" s="6" t="s">
        <v>48</v>
      </c>
      <c r="F5775" s="5"/>
      <c r="G5775" s="59">
        <v>93</v>
      </c>
      <c r="H5775" s="71" t="str">
        <f t="shared" si="96"/>
        <v xml:space="preserve"> </v>
      </c>
      <c r="I5775" s="12">
        <v>3.2258064516129998</v>
      </c>
      <c r="J5775" s="4">
        <v>3.2258064516129998</v>
      </c>
      <c r="K5775" s="4">
        <v>18.279569892472999</v>
      </c>
      <c r="L5775" s="4">
        <v>12.903225806451999</v>
      </c>
      <c r="M5775" s="4">
        <v>29.032258064516</v>
      </c>
      <c r="N5775" s="4">
        <v>18.279569892472999</v>
      </c>
      <c r="O5775" s="4">
        <v>3.2258064516129998</v>
      </c>
      <c r="P5775" s="4">
        <v>6.4516129032259997</v>
      </c>
      <c r="Q5775" s="13">
        <v>5.3763440860219998</v>
      </c>
    </row>
    <row r="5776" spans="3:17" ht="24" x14ac:dyDescent="0.2">
      <c r="C5776" s="87"/>
      <c r="D5776" s="84"/>
      <c r="E5776" s="1" t="s">
        <v>49</v>
      </c>
      <c r="F5776" s="2"/>
      <c r="G5776" s="60">
        <v>143</v>
      </c>
      <c r="H5776" s="72" t="str">
        <f t="shared" si="96"/>
        <v xml:space="preserve"> </v>
      </c>
      <c r="I5776" s="11">
        <v>0.69930069930100003</v>
      </c>
      <c r="J5776" s="3">
        <v>8.3916083916080009</v>
      </c>
      <c r="K5776" s="3">
        <v>16.783216783217</v>
      </c>
      <c r="L5776" s="3">
        <v>16.083916083916002</v>
      </c>
      <c r="M5776" s="3">
        <v>22.377622377622</v>
      </c>
      <c r="N5776" s="3">
        <v>15.384615384615</v>
      </c>
      <c r="O5776" s="3">
        <v>2.0979020979020002</v>
      </c>
      <c r="P5776" s="3">
        <v>13.986013986013999</v>
      </c>
      <c r="Q5776" s="8">
        <v>4.1958041958040004</v>
      </c>
    </row>
    <row r="5777" spans="3:17" x14ac:dyDescent="0.2">
      <c r="C5777" s="87"/>
      <c r="D5777" s="84"/>
      <c r="E5777" s="1" t="s">
        <v>50</v>
      </c>
      <c r="F5777" s="2"/>
      <c r="G5777" s="60">
        <v>148</v>
      </c>
      <c r="H5777" s="72" t="str">
        <f t="shared" si="96"/>
        <v xml:space="preserve"> </v>
      </c>
      <c r="I5777" s="11">
        <v>1.351351351351</v>
      </c>
      <c r="J5777" s="3">
        <v>8.1081081081080004</v>
      </c>
      <c r="K5777" s="3">
        <v>17.567567567567998</v>
      </c>
      <c r="L5777" s="3">
        <v>16.891891891892001</v>
      </c>
      <c r="M5777" s="3">
        <v>25.675675675676001</v>
      </c>
      <c r="N5777" s="3">
        <v>11.486486486485999</v>
      </c>
      <c r="O5777" s="3">
        <v>4.7297297297299998</v>
      </c>
      <c r="P5777" s="3">
        <v>12.162162162162</v>
      </c>
      <c r="Q5777" s="8">
        <v>2.0270270270270001</v>
      </c>
    </row>
    <row r="5778" spans="3:17" x14ac:dyDescent="0.2">
      <c r="C5778" s="87"/>
      <c r="D5778" s="84"/>
      <c r="E5778" s="1" t="s">
        <v>51</v>
      </c>
      <c r="F5778" s="2"/>
      <c r="G5778" s="60">
        <v>198</v>
      </c>
      <c r="H5778" s="72" t="str">
        <f t="shared" si="96"/>
        <v xml:space="preserve"> </v>
      </c>
      <c r="I5778" s="11">
        <v>1.5151515151520001</v>
      </c>
      <c r="J5778" s="3">
        <v>6.5656565656570001</v>
      </c>
      <c r="K5778" s="3">
        <v>13.131313131313</v>
      </c>
      <c r="L5778" s="3">
        <v>19.696969696970001</v>
      </c>
      <c r="M5778" s="3">
        <v>22.727272727273</v>
      </c>
      <c r="N5778" s="3">
        <v>16.161616161615999</v>
      </c>
      <c r="O5778" s="3">
        <v>6.0606060606060002</v>
      </c>
      <c r="P5778" s="3">
        <v>13.131313131313</v>
      </c>
      <c r="Q5778" s="8">
        <v>1.010101010101</v>
      </c>
    </row>
    <row r="5779" spans="3:17" ht="24" x14ac:dyDescent="0.2">
      <c r="C5779" s="87"/>
      <c r="D5779" s="84"/>
      <c r="E5779" s="1" t="s">
        <v>52</v>
      </c>
      <c r="F5779" s="2"/>
      <c r="G5779" s="60">
        <v>318</v>
      </c>
      <c r="H5779" s="72" t="str">
        <f t="shared" si="96"/>
        <v xml:space="preserve"> </v>
      </c>
      <c r="I5779" s="11">
        <v>0.62893081761000003</v>
      </c>
      <c r="J5779" s="3">
        <v>9.1194968553460001</v>
      </c>
      <c r="K5779" s="3">
        <v>23.584905660377</v>
      </c>
      <c r="L5779" s="3">
        <v>16.352201257861999</v>
      </c>
      <c r="M5779" s="3">
        <v>22.012578616351998</v>
      </c>
      <c r="N5779" s="3">
        <v>8.1761006289309996</v>
      </c>
      <c r="O5779" s="3">
        <v>3.7735849056599999</v>
      </c>
      <c r="P5779" s="3">
        <v>13.522012578616</v>
      </c>
      <c r="Q5779" s="8">
        <v>2.8301886792449999</v>
      </c>
    </row>
    <row r="5780" spans="3:17" ht="24" x14ac:dyDescent="0.2">
      <c r="C5780" s="87"/>
      <c r="D5780" s="84"/>
      <c r="E5780" s="1" t="s">
        <v>53</v>
      </c>
      <c r="F5780" s="2"/>
      <c r="G5780" s="60">
        <v>900</v>
      </c>
      <c r="H5780" s="72" t="str">
        <f t="shared" si="96"/>
        <v xml:space="preserve"> </v>
      </c>
      <c r="I5780" s="11">
        <v>1.2222222222220001</v>
      </c>
      <c r="J5780" s="3">
        <v>7.666666666667</v>
      </c>
      <c r="K5780" s="3">
        <v>18.666666666666998</v>
      </c>
      <c r="L5780" s="3">
        <v>16.777777777777999</v>
      </c>
      <c r="M5780" s="3">
        <v>23.555555555556001</v>
      </c>
      <c r="N5780" s="3">
        <v>12.666666666667</v>
      </c>
      <c r="O5780" s="3">
        <v>4.1111111111109997</v>
      </c>
      <c r="P5780" s="3">
        <v>12.555555555555999</v>
      </c>
      <c r="Q5780" s="8">
        <v>2.7777777777780002</v>
      </c>
    </row>
    <row r="5781" spans="3:17" ht="24" x14ac:dyDescent="0.2">
      <c r="C5781" s="87"/>
      <c r="D5781" s="84"/>
      <c r="E5781" s="1" t="s">
        <v>54</v>
      </c>
      <c r="F5781" s="2"/>
      <c r="G5781" s="60">
        <v>1493</v>
      </c>
      <c r="H5781" s="72" t="str">
        <f t="shared" si="96"/>
        <v xml:space="preserve"> </v>
      </c>
      <c r="I5781" s="11">
        <v>1.7414601473539999</v>
      </c>
      <c r="J5781" s="3">
        <v>12.525117213664</v>
      </c>
      <c r="K5781" s="3">
        <v>18.017414601474002</v>
      </c>
      <c r="L5781" s="3">
        <v>16.476892163429</v>
      </c>
      <c r="M5781" s="3">
        <v>15.204286671131999</v>
      </c>
      <c r="N5781" s="3">
        <v>6.5639651707970001</v>
      </c>
      <c r="O5781" s="3">
        <v>2.813127930342</v>
      </c>
      <c r="P5781" s="3">
        <v>20.763563295377999</v>
      </c>
      <c r="Q5781" s="8">
        <v>5.8941728064300003</v>
      </c>
    </row>
    <row r="5782" spans="3:17" x14ac:dyDescent="0.2">
      <c r="C5782" s="87"/>
      <c r="D5782" s="84"/>
      <c r="E5782" s="1" t="s">
        <v>32</v>
      </c>
      <c r="F5782" s="2"/>
      <c r="G5782" s="60">
        <v>42</v>
      </c>
      <c r="H5782" s="72" t="str">
        <f t="shared" si="96"/>
        <v>*</v>
      </c>
      <c r="I5782" s="21">
        <v>0</v>
      </c>
      <c r="J5782" s="3">
        <v>14.285714285714</v>
      </c>
      <c r="K5782" s="3">
        <v>16.666666666666998</v>
      </c>
      <c r="L5782" s="3">
        <v>14.285714285714</v>
      </c>
      <c r="M5782" s="3">
        <v>21.428571428571001</v>
      </c>
      <c r="N5782" s="3">
        <v>7.1428571428570002</v>
      </c>
      <c r="O5782" s="3">
        <v>2.3809523809519999</v>
      </c>
      <c r="P5782" s="3">
        <v>16.666666666666998</v>
      </c>
      <c r="Q5782" s="8">
        <v>7.1428571428570002</v>
      </c>
    </row>
    <row r="5783" spans="3:17" ht="24" x14ac:dyDescent="0.2">
      <c r="C5783" s="88" t="s">
        <v>55</v>
      </c>
      <c r="D5783" s="83" t="s">
        <v>17</v>
      </c>
      <c r="E5783" s="6" t="s">
        <v>48</v>
      </c>
      <c r="F5783" s="5"/>
      <c r="G5783" s="59">
        <v>118</v>
      </c>
      <c r="H5783" s="71" t="str">
        <f t="shared" si="96"/>
        <v xml:space="preserve"> </v>
      </c>
      <c r="I5783" s="12">
        <v>1.6949152542370001</v>
      </c>
      <c r="J5783" s="4">
        <v>4.2372881355930003</v>
      </c>
      <c r="K5783" s="4">
        <v>13.559322033898001</v>
      </c>
      <c r="L5783" s="4">
        <v>9.3220338983049995</v>
      </c>
      <c r="M5783" s="4">
        <v>21.186440677966001</v>
      </c>
      <c r="N5783" s="4">
        <v>11.864406779661</v>
      </c>
      <c r="O5783" s="4">
        <v>4.2372881355930003</v>
      </c>
      <c r="P5783" s="4">
        <v>20.338983050846998</v>
      </c>
      <c r="Q5783" s="13">
        <v>13.559322033898001</v>
      </c>
    </row>
    <row r="5784" spans="3:17" ht="24" x14ac:dyDescent="0.2">
      <c r="C5784" s="87"/>
      <c r="D5784" s="84"/>
      <c r="E5784" s="1" t="s">
        <v>49</v>
      </c>
      <c r="F5784" s="2"/>
      <c r="G5784" s="60">
        <v>262</v>
      </c>
      <c r="H5784" s="72" t="str">
        <f t="shared" si="96"/>
        <v xml:space="preserve"> </v>
      </c>
      <c r="I5784" s="11">
        <v>0.76335877862599999</v>
      </c>
      <c r="J5784" s="3">
        <v>6.8702290076340002</v>
      </c>
      <c r="K5784" s="3">
        <v>16.030534351145</v>
      </c>
      <c r="L5784" s="3">
        <v>15.267175572518999</v>
      </c>
      <c r="M5784" s="3">
        <v>21.75572519084</v>
      </c>
      <c r="N5784" s="3">
        <v>9.5419847328239999</v>
      </c>
      <c r="O5784" s="3">
        <v>1.9083969465649999</v>
      </c>
      <c r="P5784" s="3">
        <v>20.229007633588001</v>
      </c>
      <c r="Q5784" s="8">
        <v>7.6335877862599997</v>
      </c>
    </row>
    <row r="5785" spans="3:17" x14ac:dyDescent="0.2">
      <c r="C5785" s="87"/>
      <c r="D5785" s="84"/>
      <c r="E5785" s="1" t="s">
        <v>50</v>
      </c>
      <c r="F5785" s="2"/>
      <c r="G5785" s="60">
        <v>486</v>
      </c>
      <c r="H5785" s="72" t="str">
        <f t="shared" si="96"/>
        <v xml:space="preserve"> </v>
      </c>
      <c r="I5785" s="11">
        <v>1.851851851852</v>
      </c>
      <c r="J5785" s="3">
        <v>11.728395061728</v>
      </c>
      <c r="K5785" s="3">
        <v>15.843621399177</v>
      </c>
      <c r="L5785" s="3">
        <v>18.930041152263001</v>
      </c>
      <c r="M5785" s="3">
        <v>19.958847736626002</v>
      </c>
      <c r="N5785" s="3">
        <v>8.8477366255140009</v>
      </c>
      <c r="O5785" s="3">
        <v>3.7037037037039999</v>
      </c>
      <c r="P5785" s="3">
        <v>15.637860082305</v>
      </c>
      <c r="Q5785" s="8">
        <v>3.4979423868309998</v>
      </c>
    </row>
    <row r="5786" spans="3:17" x14ac:dyDescent="0.2">
      <c r="C5786" s="87"/>
      <c r="D5786" s="84"/>
      <c r="E5786" s="1" t="s">
        <v>51</v>
      </c>
      <c r="F5786" s="2"/>
      <c r="G5786" s="60">
        <v>888</v>
      </c>
      <c r="H5786" s="72" t="str">
        <f t="shared" ref="H5786:H5833" si="97">IF(G5786&lt;49,"*"," ")</f>
        <v xml:space="preserve"> </v>
      </c>
      <c r="I5786" s="11">
        <v>1.5765765765769999</v>
      </c>
      <c r="J5786" s="3">
        <v>11.148648648649001</v>
      </c>
      <c r="K5786" s="3">
        <v>19.819819819820001</v>
      </c>
      <c r="L5786" s="3">
        <v>18.468468468468</v>
      </c>
      <c r="M5786" s="3">
        <v>18.806306306305999</v>
      </c>
      <c r="N5786" s="3">
        <v>10.135135135135</v>
      </c>
      <c r="O5786" s="3">
        <v>3.490990990991</v>
      </c>
      <c r="P5786" s="3">
        <v>14.189189189188999</v>
      </c>
      <c r="Q5786" s="8">
        <v>2.3648648648649999</v>
      </c>
    </row>
    <row r="5787" spans="3:17" ht="24" x14ac:dyDescent="0.2">
      <c r="C5787" s="87"/>
      <c r="D5787" s="84"/>
      <c r="E5787" s="1" t="s">
        <v>52</v>
      </c>
      <c r="F5787" s="2"/>
      <c r="G5787" s="60">
        <v>323</v>
      </c>
      <c r="H5787" s="72" t="str">
        <f t="shared" si="97"/>
        <v xml:space="preserve"> </v>
      </c>
      <c r="I5787" s="11">
        <v>0.92879256965900003</v>
      </c>
      <c r="J5787" s="3">
        <v>13.622291021672</v>
      </c>
      <c r="K5787" s="3">
        <v>23.529411764706001</v>
      </c>
      <c r="L5787" s="3">
        <v>14.241486068111</v>
      </c>
      <c r="M5787" s="3">
        <v>14.551083591331</v>
      </c>
      <c r="N5787" s="3">
        <v>6.8111455108359999</v>
      </c>
      <c r="O5787" s="3">
        <v>3.7151702786379999</v>
      </c>
      <c r="P5787" s="3">
        <v>18.266253869968999</v>
      </c>
      <c r="Q5787" s="8">
        <v>4.334365325077</v>
      </c>
    </row>
    <row r="5788" spans="3:17" x14ac:dyDescent="0.2">
      <c r="C5788" s="87"/>
      <c r="D5788" s="84"/>
      <c r="E5788" s="1" t="s">
        <v>56</v>
      </c>
      <c r="F5788" s="2"/>
      <c r="G5788" s="60">
        <v>275</v>
      </c>
      <c r="H5788" s="72" t="str">
        <f t="shared" si="97"/>
        <v xml:space="preserve"> </v>
      </c>
      <c r="I5788" s="11">
        <v>2.5454545454550002</v>
      </c>
      <c r="J5788" s="3">
        <v>9.8181818181819995</v>
      </c>
      <c r="K5788" s="3">
        <v>18.181818181817999</v>
      </c>
      <c r="L5788" s="3">
        <v>14.909090909091001</v>
      </c>
      <c r="M5788" s="3">
        <v>16.363636363636001</v>
      </c>
      <c r="N5788" s="3">
        <v>5.8181818181820004</v>
      </c>
      <c r="O5788" s="3">
        <v>2.5454545454550002</v>
      </c>
      <c r="P5788" s="3">
        <v>23.272727272727</v>
      </c>
      <c r="Q5788" s="8">
        <v>6.5454545454549997</v>
      </c>
    </row>
    <row r="5789" spans="3:17" x14ac:dyDescent="0.2">
      <c r="C5789" s="87"/>
      <c r="D5789" s="84"/>
      <c r="E5789" s="1" t="s">
        <v>57</v>
      </c>
      <c r="F5789" s="2"/>
      <c r="G5789" s="60">
        <v>32</v>
      </c>
      <c r="H5789" s="72" t="str">
        <f t="shared" si="97"/>
        <v>*</v>
      </c>
      <c r="I5789" s="21">
        <v>0</v>
      </c>
      <c r="J5789" s="3">
        <v>9.375</v>
      </c>
      <c r="K5789" s="3">
        <v>3.125</v>
      </c>
      <c r="L5789" s="3">
        <v>15.625</v>
      </c>
      <c r="M5789" s="3">
        <v>9.375</v>
      </c>
      <c r="N5789" s="7">
        <v>0</v>
      </c>
      <c r="O5789" s="3">
        <v>6.25</v>
      </c>
      <c r="P5789" s="3">
        <v>50</v>
      </c>
      <c r="Q5789" s="8">
        <v>6.25</v>
      </c>
    </row>
    <row r="5790" spans="3:17" x14ac:dyDescent="0.2">
      <c r="C5790" s="87"/>
      <c r="D5790" s="84"/>
      <c r="E5790" s="1" t="s">
        <v>32</v>
      </c>
      <c r="F5790" s="2"/>
      <c r="G5790" s="60">
        <v>51</v>
      </c>
      <c r="H5790" s="72" t="str">
        <f t="shared" si="97"/>
        <v xml:space="preserve"> </v>
      </c>
      <c r="I5790" s="21">
        <v>0</v>
      </c>
      <c r="J5790" s="3">
        <v>17.647058823529001</v>
      </c>
      <c r="K5790" s="3">
        <v>11.764705882353001</v>
      </c>
      <c r="L5790" s="3">
        <v>7.8431372549020004</v>
      </c>
      <c r="M5790" s="3">
        <v>13.725490196078001</v>
      </c>
      <c r="N5790" s="3">
        <v>9.8039215686270005</v>
      </c>
      <c r="O5790" s="7">
        <v>0</v>
      </c>
      <c r="P5790" s="3">
        <v>23.529411764706001</v>
      </c>
      <c r="Q5790" s="8">
        <v>15.686274509804001</v>
      </c>
    </row>
    <row r="5791" spans="3:17" x14ac:dyDescent="0.2">
      <c r="C5791" s="88" t="s">
        <v>58</v>
      </c>
      <c r="D5791" s="83" t="s">
        <v>17</v>
      </c>
      <c r="E5791" s="6" t="s">
        <v>59</v>
      </c>
      <c r="F5791" s="5"/>
      <c r="G5791" s="59">
        <v>1814</v>
      </c>
      <c r="H5791" s="71" t="str">
        <f t="shared" si="97"/>
        <v xml:space="preserve"> </v>
      </c>
      <c r="I5791" s="12">
        <v>1.3781697905179999</v>
      </c>
      <c r="J5791" s="4">
        <v>10.529217199559</v>
      </c>
      <c r="K5791" s="4">
        <v>18.081587651599001</v>
      </c>
      <c r="L5791" s="4">
        <v>17.254685777288</v>
      </c>
      <c r="M5791" s="4">
        <v>18.743109151047001</v>
      </c>
      <c r="N5791" s="4">
        <v>9.2061742006619998</v>
      </c>
      <c r="O5791" s="4">
        <v>3.3627342888639999</v>
      </c>
      <c r="P5791" s="4">
        <v>16.593164277839001</v>
      </c>
      <c r="Q5791" s="13">
        <v>4.8511576626239998</v>
      </c>
    </row>
    <row r="5792" spans="3:17" ht="24" x14ac:dyDescent="0.2">
      <c r="C5792" s="87"/>
      <c r="D5792" s="84"/>
      <c r="E5792" s="1" t="s">
        <v>60</v>
      </c>
      <c r="F5792" s="2"/>
      <c r="G5792" s="60">
        <v>307</v>
      </c>
      <c r="H5792" s="72" t="str">
        <f t="shared" si="97"/>
        <v xml:space="preserve"> </v>
      </c>
      <c r="I5792" s="11">
        <v>2.28013029316</v>
      </c>
      <c r="J5792" s="3">
        <v>14.00651465798</v>
      </c>
      <c r="K5792" s="3">
        <v>21.498371335504999</v>
      </c>
      <c r="L5792" s="3">
        <v>16.938110749185999</v>
      </c>
      <c r="M5792" s="3">
        <v>15.960912052116999</v>
      </c>
      <c r="N5792" s="3">
        <v>7.8175895765470003</v>
      </c>
      <c r="O5792" s="3">
        <v>1.6286644951139999</v>
      </c>
      <c r="P5792" s="3">
        <v>17.589576547231001</v>
      </c>
      <c r="Q5792" s="8">
        <v>2.28013029316</v>
      </c>
    </row>
    <row r="5793" spans="3:17" x14ac:dyDescent="0.2">
      <c r="C5793" s="87"/>
      <c r="D5793" s="84"/>
      <c r="E5793" s="1" t="s">
        <v>61</v>
      </c>
      <c r="F5793" s="2"/>
      <c r="G5793" s="60">
        <v>49</v>
      </c>
      <c r="H5793" s="72" t="s">
        <v>678</v>
      </c>
      <c r="I5793" s="21">
        <v>0</v>
      </c>
      <c r="J5793" s="3">
        <v>10.204081632653001</v>
      </c>
      <c r="K5793" s="3">
        <v>10.204081632653001</v>
      </c>
      <c r="L5793" s="3">
        <v>8.1632653061219997</v>
      </c>
      <c r="M5793" s="3">
        <v>22.448979591836999</v>
      </c>
      <c r="N5793" s="3">
        <v>6.1224489795919999</v>
      </c>
      <c r="O5793" s="3">
        <v>6.1224489795919999</v>
      </c>
      <c r="P5793" s="3">
        <v>26.530612244897998</v>
      </c>
      <c r="Q5793" s="8">
        <v>10.204081632653001</v>
      </c>
    </row>
    <row r="5794" spans="3:17" ht="36" x14ac:dyDescent="0.2">
      <c r="C5794" s="87"/>
      <c r="D5794" s="84"/>
      <c r="E5794" s="1" t="s">
        <v>62</v>
      </c>
      <c r="F5794" s="2"/>
      <c r="G5794" s="60">
        <v>211</v>
      </c>
      <c r="H5794" s="72" t="str">
        <f t="shared" si="97"/>
        <v xml:space="preserve"> </v>
      </c>
      <c r="I5794" s="11">
        <v>1.895734597156</v>
      </c>
      <c r="J5794" s="3">
        <v>8.5308056872039995</v>
      </c>
      <c r="K5794" s="3">
        <v>17.061611374407999</v>
      </c>
      <c r="L5794" s="3">
        <v>14.691943127962</v>
      </c>
      <c r="M5794" s="3">
        <v>19.431279620853001</v>
      </c>
      <c r="N5794" s="3">
        <v>8.0568720379149994</v>
      </c>
      <c r="O5794" s="3">
        <v>4.2654028436019997</v>
      </c>
      <c r="P5794" s="3">
        <v>19.905213270141999</v>
      </c>
      <c r="Q5794" s="8">
        <v>6.161137440758</v>
      </c>
    </row>
    <row r="5795" spans="3:17" ht="24" x14ac:dyDescent="0.2">
      <c r="C5795" s="87"/>
      <c r="D5795" s="84"/>
      <c r="E5795" s="1" t="s">
        <v>63</v>
      </c>
      <c r="F5795" s="2"/>
      <c r="G5795" s="60">
        <v>8</v>
      </c>
      <c r="H5795" s="72" t="str">
        <f t="shared" si="97"/>
        <v>*</v>
      </c>
      <c r="I5795" s="21">
        <v>0</v>
      </c>
      <c r="J5795" s="3">
        <v>12.5</v>
      </c>
      <c r="K5795" s="3">
        <v>25</v>
      </c>
      <c r="L5795" s="3">
        <v>12.5</v>
      </c>
      <c r="M5795" s="3">
        <v>25</v>
      </c>
      <c r="N5795" s="7">
        <v>0</v>
      </c>
      <c r="O5795" s="3">
        <v>12.5</v>
      </c>
      <c r="P5795" s="7">
        <v>0</v>
      </c>
      <c r="Q5795" s="8">
        <v>12.5</v>
      </c>
    </row>
    <row r="5796" spans="3:17" x14ac:dyDescent="0.2">
      <c r="C5796" s="87"/>
      <c r="D5796" s="84"/>
      <c r="E5796" s="1" t="s">
        <v>64</v>
      </c>
      <c r="F5796" s="2"/>
      <c r="G5796" s="60">
        <v>24</v>
      </c>
      <c r="H5796" s="72" t="str">
        <f t="shared" si="97"/>
        <v>*</v>
      </c>
      <c r="I5796" s="21">
        <v>0</v>
      </c>
      <c r="J5796" s="3">
        <v>12.5</v>
      </c>
      <c r="K5796" s="3">
        <v>16.666666666666998</v>
      </c>
      <c r="L5796" s="3">
        <v>4.166666666667</v>
      </c>
      <c r="M5796" s="3">
        <v>8.333333333333</v>
      </c>
      <c r="N5796" s="3">
        <v>4.166666666667</v>
      </c>
      <c r="O5796" s="7">
        <v>0</v>
      </c>
      <c r="P5796" s="3">
        <v>45.833333333333002</v>
      </c>
      <c r="Q5796" s="8">
        <v>8.333333333333</v>
      </c>
    </row>
    <row r="5797" spans="3:17" x14ac:dyDescent="0.2">
      <c r="C5797" s="87"/>
      <c r="D5797" s="84"/>
      <c r="E5797" s="1" t="s">
        <v>46</v>
      </c>
      <c r="F5797" s="2"/>
      <c r="G5797" s="60">
        <v>17</v>
      </c>
      <c r="H5797" s="72" t="str">
        <f t="shared" si="97"/>
        <v>*</v>
      </c>
      <c r="I5797" s="11">
        <v>5.8823529411760003</v>
      </c>
      <c r="J5797" s="3">
        <v>5.8823529411760003</v>
      </c>
      <c r="K5797" s="3">
        <v>11.764705882353001</v>
      </c>
      <c r="L5797" s="3">
        <v>5.8823529411760003</v>
      </c>
      <c r="M5797" s="3">
        <v>5.8823529411760003</v>
      </c>
      <c r="N5797" s="3">
        <v>17.647058823529001</v>
      </c>
      <c r="O5797" s="3">
        <v>5.8823529411760003</v>
      </c>
      <c r="P5797" s="3">
        <v>41.176470588234999</v>
      </c>
      <c r="Q5797" s="14">
        <v>0</v>
      </c>
    </row>
    <row r="5798" spans="3:17" x14ac:dyDescent="0.2">
      <c r="C5798" s="87"/>
      <c r="D5798" s="84"/>
      <c r="E5798" s="1" t="s">
        <v>32</v>
      </c>
      <c r="F5798" s="2"/>
      <c r="G5798" s="60">
        <v>5</v>
      </c>
      <c r="H5798" s="72" t="str">
        <f t="shared" si="97"/>
        <v>*</v>
      </c>
      <c r="I5798" s="21">
        <v>0</v>
      </c>
      <c r="J5798" s="7">
        <v>0</v>
      </c>
      <c r="K5798" s="3">
        <v>20</v>
      </c>
      <c r="L5798" s="7">
        <v>0</v>
      </c>
      <c r="M5798" s="3">
        <v>40</v>
      </c>
      <c r="N5798" s="7">
        <v>0</v>
      </c>
      <c r="O5798" s="7">
        <v>0</v>
      </c>
      <c r="P5798" s="3">
        <v>40</v>
      </c>
      <c r="Q5798" s="14">
        <v>0</v>
      </c>
    </row>
    <row r="5799" spans="3:17" x14ac:dyDescent="0.2">
      <c r="C5799" s="87"/>
      <c r="D5799" s="84"/>
      <c r="E5799" s="1" t="s">
        <v>65</v>
      </c>
      <c r="F5799" s="2"/>
      <c r="G5799" s="60">
        <v>2121</v>
      </c>
      <c r="H5799" s="72" t="str">
        <f t="shared" si="97"/>
        <v xml:space="preserve"> </v>
      </c>
      <c r="I5799" s="11">
        <v>1.5087223008020001</v>
      </c>
      <c r="J5799" s="3">
        <v>11.032531824611</v>
      </c>
      <c r="K5799" s="3">
        <v>18.576143328619001</v>
      </c>
      <c r="L5799" s="3">
        <v>17.208863743517</v>
      </c>
      <c r="M5799" s="3">
        <v>18.340405469118</v>
      </c>
      <c r="N5799" s="3">
        <v>9.0051862329090007</v>
      </c>
      <c r="O5799" s="3">
        <v>3.1117397454029998</v>
      </c>
      <c r="P5799" s="3">
        <v>16.737388024516999</v>
      </c>
      <c r="Q5799" s="8">
        <v>4.4790193305040003</v>
      </c>
    </row>
    <row r="5800" spans="3:17" x14ac:dyDescent="0.2">
      <c r="C5800" s="87"/>
      <c r="D5800" s="84"/>
      <c r="E5800" s="1" t="s">
        <v>66</v>
      </c>
      <c r="F5800" s="2"/>
      <c r="G5800" s="60">
        <v>260</v>
      </c>
      <c r="H5800" s="72" t="str">
        <f t="shared" si="97"/>
        <v xml:space="preserve"> </v>
      </c>
      <c r="I5800" s="11">
        <v>1.538461538462</v>
      </c>
      <c r="J5800" s="3">
        <v>8.8461538461539995</v>
      </c>
      <c r="K5800" s="3">
        <v>15.769230769230999</v>
      </c>
      <c r="L5800" s="3">
        <v>13.461538461538</v>
      </c>
      <c r="M5800" s="3">
        <v>20</v>
      </c>
      <c r="N5800" s="3">
        <v>7.6923076923079998</v>
      </c>
      <c r="O5800" s="3">
        <v>4.6153846153850004</v>
      </c>
      <c r="P5800" s="3">
        <v>21.153846153846001</v>
      </c>
      <c r="Q5800" s="8">
        <v>6.9230769230769997</v>
      </c>
    </row>
    <row r="5801" spans="3:17" ht="24" x14ac:dyDescent="0.2">
      <c r="C5801" s="88" t="s">
        <v>67</v>
      </c>
      <c r="D5801" s="83" t="s">
        <v>17</v>
      </c>
      <c r="E5801" s="6" t="s">
        <v>68</v>
      </c>
      <c r="F5801" s="5"/>
      <c r="G5801" s="59">
        <v>303</v>
      </c>
      <c r="H5801" s="71" t="str">
        <f t="shared" si="97"/>
        <v xml:space="preserve"> </v>
      </c>
      <c r="I5801" s="12">
        <v>0.33003300330000002</v>
      </c>
      <c r="J5801" s="4">
        <v>9.9009900990100004</v>
      </c>
      <c r="K5801" s="4">
        <v>22.772277227722999</v>
      </c>
      <c r="L5801" s="4">
        <v>17.821782178218001</v>
      </c>
      <c r="M5801" s="4">
        <v>14.521452145214999</v>
      </c>
      <c r="N5801" s="4">
        <v>8.9108910891090005</v>
      </c>
      <c r="O5801" s="4">
        <v>2.640264026403</v>
      </c>
      <c r="P5801" s="4">
        <v>18.481848184817999</v>
      </c>
      <c r="Q5801" s="13">
        <v>4.6204620462049997</v>
      </c>
    </row>
    <row r="5802" spans="3:17" ht="36" x14ac:dyDescent="0.2">
      <c r="C5802" s="87"/>
      <c r="D5802" s="84"/>
      <c r="E5802" s="1" t="s">
        <v>69</v>
      </c>
      <c r="F5802" s="2"/>
      <c r="G5802" s="60">
        <v>1347</v>
      </c>
      <c r="H5802" s="72" t="str">
        <f t="shared" si="97"/>
        <v xml:space="preserve"> </v>
      </c>
      <c r="I5802" s="11">
        <v>2.078693392725</v>
      </c>
      <c r="J5802" s="3">
        <v>12.620638455828001</v>
      </c>
      <c r="K5802" s="3">
        <v>17.520415738678999</v>
      </c>
      <c r="L5802" s="3">
        <v>18.114328136600001</v>
      </c>
      <c r="M5802" s="3">
        <v>18.634001484780999</v>
      </c>
      <c r="N5802" s="3">
        <v>8.7602078693390002</v>
      </c>
      <c r="O5802" s="3">
        <v>2.8210838901259998</v>
      </c>
      <c r="P5802" s="3">
        <v>15.219005196733001</v>
      </c>
      <c r="Q5802" s="8">
        <v>4.2316258351889999</v>
      </c>
    </row>
    <row r="5803" spans="3:17" ht="24" x14ac:dyDescent="0.2">
      <c r="C5803" s="87"/>
      <c r="D5803" s="84"/>
      <c r="E5803" s="1" t="s">
        <v>70</v>
      </c>
      <c r="F5803" s="2"/>
      <c r="G5803" s="60">
        <v>596</v>
      </c>
      <c r="H5803" s="72" t="str">
        <f t="shared" si="97"/>
        <v xml:space="preserve"> </v>
      </c>
      <c r="I5803" s="11">
        <v>0.67114093959700005</v>
      </c>
      <c r="J5803" s="3">
        <v>7.7181208053689998</v>
      </c>
      <c r="K5803" s="3">
        <v>18.959731543623999</v>
      </c>
      <c r="L5803" s="3">
        <v>13.758389261745</v>
      </c>
      <c r="M5803" s="3">
        <v>20.469798657717998</v>
      </c>
      <c r="N5803" s="3">
        <v>8.8926174496639998</v>
      </c>
      <c r="O5803" s="3">
        <v>4.530201342282</v>
      </c>
      <c r="P5803" s="3">
        <v>19.630872483221001</v>
      </c>
      <c r="Q5803" s="8">
        <v>5.3691275167789998</v>
      </c>
    </row>
    <row r="5804" spans="3:17" ht="24" x14ac:dyDescent="0.2">
      <c r="C5804" s="87"/>
      <c r="D5804" s="84"/>
      <c r="E5804" s="1" t="s">
        <v>71</v>
      </c>
      <c r="F5804" s="2"/>
      <c r="G5804" s="60">
        <v>181</v>
      </c>
      <c r="H5804" s="72" t="str">
        <f t="shared" si="97"/>
        <v xml:space="preserve"> </v>
      </c>
      <c r="I5804" s="11">
        <v>2.2099447513810002</v>
      </c>
      <c r="J5804" s="3">
        <v>8.8397790055249992</v>
      </c>
      <c r="K5804" s="3">
        <v>13.812154696133</v>
      </c>
      <c r="L5804" s="3">
        <v>12.707182320442</v>
      </c>
      <c r="M5804" s="3">
        <v>16.022099447514002</v>
      </c>
      <c r="N5804" s="3">
        <v>9.3922651933699992</v>
      </c>
      <c r="O5804" s="3">
        <v>3.867403314917</v>
      </c>
      <c r="P5804" s="3">
        <v>25.966850828729001</v>
      </c>
      <c r="Q5804" s="8">
        <v>7.1823204419889999</v>
      </c>
    </row>
    <row r="5805" spans="3:17" x14ac:dyDescent="0.2">
      <c r="C5805" s="87"/>
      <c r="D5805" s="84"/>
      <c r="E5805" s="1" t="s">
        <v>32</v>
      </c>
      <c r="F5805" s="2"/>
      <c r="G5805" s="60">
        <v>8</v>
      </c>
      <c r="H5805" s="72" t="str">
        <f t="shared" si="97"/>
        <v>*</v>
      </c>
      <c r="I5805" s="21">
        <v>0</v>
      </c>
      <c r="J5805" s="7">
        <v>0</v>
      </c>
      <c r="K5805" s="3">
        <v>12.5</v>
      </c>
      <c r="L5805" s="7">
        <v>0</v>
      </c>
      <c r="M5805" s="3">
        <v>25</v>
      </c>
      <c r="N5805" s="7">
        <v>0</v>
      </c>
      <c r="O5805" s="7">
        <v>0</v>
      </c>
      <c r="P5805" s="3">
        <v>62.5</v>
      </c>
      <c r="Q5805" s="14">
        <v>0</v>
      </c>
    </row>
    <row r="5806" spans="3:17" ht="24" x14ac:dyDescent="0.2">
      <c r="C5806" s="88" t="s">
        <v>72</v>
      </c>
      <c r="D5806" s="83" t="s">
        <v>17</v>
      </c>
      <c r="E5806" s="6" t="s">
        <v>73</v>
      </c>
      <c r="F5806" s="5"/>
      <c r="G5806" s="59">
        <v>52</v>
      </c>
      <c r="H5806" s="71" t="str">
        <f t="shared" si="97"/>
        <v xml:space="preserve"> </v>
      </c>
      <c r="I5806" s="12">
        <v>1.923076923077</v>
      </c>
      <c r="J5806" s="4">
        <v>5.7692307692310001</v>
      </c>
      <c r="K5806" s="4">
        <v>13.461538461538</v>
      </c>
      <c r="L5806" s="4">
        <v>17.307692307692001</v>
      </c>
      <c r="M5806" s="4">
        <v>11.538461538462</v>
      </c>
      <c r="N5806" s="4">
        <v>9.6153846153850004</v>
      </c>
      <c r="O5806" s="4">
        <v>5.7692307692310001</v>
      </c>
      <c r="P5806" s="4">
        <v>19.230769230768999</v>
      </c>
      <c r="Q5806" s="13">
        <v>15.384615384615</v>
      </c>
    </row>
    <row r="5807" spans="3:17" ht="36" x14ac:dyDescent="0.2">
      <c r="C5807" s="87"/>
      <c r="D5807" s="84"/>
      <c r="E5807" s="1" t="s">
        <v>74</v>
      </c>
      <c r="F5807" s="2"/>
      <c r="G5807" s="60">
        <v>186</v>
      </c>
      <c r="H5807" s="72" t="str">
        <f t="shared" si="97"/>
        <v xml:space="preserve"> </v>
      </c>
      <c r="I5807" s="11">
        <v>1.0752688172039999</v>
      </c>
      <c r="J5807" s="3">
        <v>8.0645161290320004</v>
      </c>
      <c r="K5807" s="3">
        <v>15.591397849462</v>
      </c>
      <c r="L5807" s="3">
        <v>10.215053763441</v>
      </c>
      <c r="M5807" s="3">
        <v>12.903225806451999</v>
      </c>
      <c r="N5807" s="3">
        <v>6.4516129032259997</v>
      </c>
      <c r="O5807" s="3">
        <v>3.2258064516129998</v>
      </c>
      <c r="P5807" s="3">
        <v>34.946236559139997</v>
      </c>
      <c r="Q5807" s="8">
        <v>7.5268817204299996</v>
      </c>
    </row>
    <row r="5808" spans="3:17" ht="36" x14ac:dyDescent="0.2">
      <c r="C5808" s="87"/>
      <c r="D5808" s="84"/>
      <c r="E5808" s="1" t="s">
        <v>75</v>
      </c>
      <c r="F5808" s="2"/>
      <c r="G5808" s="60">
        <v>336</v>
      </c>
      <c r="H5808" s="72" t="str">
        <f t="shared" si="97"/>
        <v xml:space="preserve"> </v>
      </c>
      <c r="I5808" s="11">
        <v>0.59523809523799998</v>
      </c>
      <c r="J5808" s="3">
        <v>9.8214285714289993</v>
      </c>
      <c r="K5808" s="3">
        <v>14.583333333333</v>
      </c>
      <c r="L5808" s="3">
        <v>14.880952380951999</v>
      </c>
      <c r="M5808" s="3">
        <v>18.75</v>
      </c>
      <c r="N5808" s="3">
        <v>5.6547619047620001</v>
      </c>
      <c r="O5808" s="3">
        <v>4.7619047619049999</v>
      </c>
      <c r="P5808" s="3">
        <v>23.214285714286</v>
      </c>
      <c r="Q5808" s="8">
        <v>7.7380952380950001</v>
      </c>
    </row>
    <row r="5809" spans="3:17" ht="36" x14ac:dyDescent="0.2">
      <c r="C5809" s="87"/>
      <c r="D5809" s="84"/>
      <c r="E5809" s="1" t="s">
        <v>76</v>
      </c>
      <c r="F5809" s="2"/>
      <c r="G5809" s="60">
        <v>411</v>
      </c>
      <c r="H5809" s="72" t="str">
        <f t="shared" si="97"/>
        <v xml:space="preserve"> </v>
      </c>
      <c r="I5809" s="11">
        <v>2.1897810218979998</v>
      </c>
      <c r="J5809" s="3">
        <v>12.408759124088</v>
      </c>
      <c r="K5809" s="3">
        <v>20.194647201946001</v>
      </c>
      <c r="L5809" s="3">
        <v>14.598540145985</v>
      </c>
      <c r="M5809" s="3">
        <v>18.004866180049</v>
      </c>
      <c r="N5809" s="3">
        <v>8.2725060827250001</v>
      </c>
      <c r="O5809" s="3">
        <v>2.9197080291969999</v>
      </c>
      <c r="P5809" s="3">
        <v>16.54501216545</v>
      </c>
      <c r="Q5809" s="8">
        <v>4.8661800486619997</v>
      </c>
    </row>
    <row r="5810" spans="3:17" ht="36" x14ac:dyDescent="0.2">
      <c r="C5810" s="87"/>
      <c r="D5810" s="84"/>
      <c r="E5810" s="1" t="s">
        <v>77</v>
      </c>
      <c r="F5810" s="2"/>
      <c r="G5810" s="60">
        <v>425</v>
      </c>
      <c r="H5810" s="72" t="str">
        <f t="shared" si="97"/>
        <v xml:space="preserve"> </v>
      </c>
      <c r="I5810" s="11">
        <v>1.882352941176</v>
      </c>
      <c r="J5810" s="3">
        <v>11.764705882353001</v>
      </c>
      <c r="K5810" s="3">
        <v>17.647058823529001</v>
      </c>
      <c r="L5810" s="3">
        <v>15.294117647059</v>
      </c>
      <c r="M5810" s="3">
        <v>20.470588235293999</v>
      </c>
      <c r="N5810" s="3">
        <v>9.4117647058819998</v>
      </c>
      <c r="O5810" s="3">
        <v>3.7647058823530002</v>
      </c>
      <c r="P5810" s="3">
        <v>16.470588235293999</v>
      </c>
      <c r="Q5810" s="8">
        <v>3.2941176470590001</v>
      </c>
    </row>
    <row r="5811" spans="3:17" ht="36" x14ac:dyDescent="0.2">
      <c r="C5811" s="87"/>
      <c r="D5811" s="84"/>
      <c r="E5811" s="1" t="s">
        <v>78</v>
      </c>
      <c r="F5811" s="2"/>
      <c r="G5811" s="60">
        <v>328</v>
      </c>
      <c r="H5811" s="72" t="str">
        <f t="shared" si="97"/>
        <v xml:space="preserve"> </v>
      </c>
      <c r="I5811" s="11">
        <v>1.219512195122</v>
      </c>
      <c r="J5811" s="3">
        <v>12.195121951220001</v>
      </c>
      <c r="K5811" s="3">
        <v>19.207317073171001</v>
      </c>
      <c r="L5811" s="3">
        <v>21.036585365853998</v>
      </c>
      <c r="M5811" s="3">
        <v>19.207317073171001</v>
      </c>
      <c r="N5811" s="3">
        <v>10.365853658537</v>
      </c>
      <c r="O5811" s="3">
        <v>1.829268292683</v>
      </c>
      <c r="P5811" s="3">
        <v>11.890243902439</v>
      </c>
      <c r="Q5811" s="8">
        <v>3.0487804878050002</v>
      </c>
    </row>
    <row r="5812" spans="3:17" ht="36" x14ac:dyDescent="0.2">
      <c r="C5812" s="87"/>
      <c r="D5812" s="84"/>
      <c r="E5812" s="1" t="s">
        <v>79</v>
      </c>
      <c r="F5812" s="2"/>
      <c r="G5812" s="60">
        <v>294</v>
      </c>
      <c r="H5812" s="72" t="str">
        <f t="shared" si="97"/>
        <v xml:space="preserve"> </v>
      </c>
      <c r="I5812" s="11">
        <v>1.360544217687</v>
      </c>
      <c r="J5812" s="3">
        <v>13.605442176871</v>
      </c>
      <c r="K5812" s="3">
        <v>17.346938775510001</v>
      </c>
      <c r="L5812" s="3">
        <v>19.387755102041002</v>
      </c>
      <c r="M5812" s="3">
        <v>17.687074829932001</v>
      </c>
      <c r="N5812" s="3">
        <v>11.224489795918</v>
      </c>
      <c r="O5812" s="3">
        <v>3.7414965986389999</v>
      </c>
      <c r="P5812" s="3">
        <v>13.265306122448999</v>
      </c>
      <c r="Q5812" s="8">
        <v>2.3809523809519999</v>
      </c>
    </row>
    <row r="5813" spans="3:17" ht="36" x14ac:dyDescent="0.2">
      <c r="C5813" s="87"/>
      <c r="D5813" s="84"/>
      <c r="E5813" s="1" t="s">
        <v>80</v>
      </c>
      <c r="F5813" s="2"/>
      <c r="G5813" s="60">
        <v>194</v>
      </c>
      <c r="H5813" s="72" t="str">
        <f t="shared" si="97"/>
        <v xml:space="preserve"> </v>
      </c>
      <c r="I5813" s="11">
        <v>2.0618556701030002</v>
      </c>
      <c r="J5813" s="3">
        <v>8.2474226804120008</v>
      </c>
      <c r="K5813" s="3">
        <v>18.041237113402001</v>
      </c>
      <c r="L5813" s="3">
        <v>21.649484536081999</v>
      </c>
      <c r="M5813" s="3">
        <v>22.164948453608002</v>
      </c>
      <c r="N5813" s="3">
        <v>11.340206185567</v>
      </c>
      <c r="O5813" s="3">
        <v>3.0927835051549999</v>
      </c>
      <c r="P5813" s="3">
        <v>12.371134020618999</v>
      </c>
      <c r="Q5813" s="8">
        <v>1.0309278350519999</v>
      </c>
    </row>
    <row r="5814" spans="3:17" ht="36" x14ac:dyDescent="0.2">
      <c r="C5814" s="87"/>
      <c r="D5814" s="84"/>
      <c r="E5814" s="1" t="s">
        <v>81</v>
      </c>
      <c r="F5814" s="2"/>
      <c r="G5814" s="60">
        <v>50</v>
      </c>
      <c r="H5814" s="72" t="str">
        <f t="shared" si="97"/>
        <v xml:space="preserve"> </v>
      </c>
      <c r="I5814" s="11">
        <v>6</v>
      </c>
      <c r="J5814" s="3">
        <v>6</v>
      </c>
      <c r="K5814" s="3">
        <v>30</v>
      </c>
      <c r="L5814" s="3">
        <v>16</v>
      </c>
      <c r="M5814" s="3">
        <v>20</v>
      </c>
      <c r="N5814" s="3">
        <v>8</v>
      </c>
      <c r="O5814" s="3">
        <v>2</v>
      </c>
      <c r="P5814" s="3">
        <v>10</v>
      </c>
      <c r="Q5814" s="8">
        <v>2</v>
      </c>
    </row>
    <row r="5815" spans="3:17" ht="24" x14ac:dyDescent="0.2">
      <c r="C5815" s="87"/>
      <c r="D5815" s="84"/>
      <c r="E5815" s="1" t="s">
        <v>82</v>
      </c>
      <c r="F5815" s="2"/>
      <c r="G5815" s="60">
        <v>48</v>
      </c>
      <c r="H5815" s="72" t="str">
        <f t="shared" si="97"/>
        <v>*</v>
      </c>
      <c r="I5815" s="21">
        <v>0</v>
      </c>
      <c r="J5815" s="3">
        <v>2.083333333333</v>
      </c>
      <c r="K5815" s="3">
        <v>31.25</v>
      </c>
      <c r="L5815" s="3">
        <v>18.75</v>
      </c>
      <c r="M5815" s="3">
        <v>20.833333333333002</v>
      </c>
      <c r="N5815" s="3">
        <v>12.5</v>
      </c>
      <c r="O5815" s="7">
        <v>0</v>
      </c>
      <c r="P5815" s="3">
        <v>10.416666666667</v>
      </c>
      <c r="Q5815" s="8">
        <v>4.166666666667</v>
      </c>
    </row>
    <row r="5816" spans="3:17" x14ac:dyDescent="0.2">
      <c r="C5816" s="87"/>
      <c r="D5816" s="84"/>
      <c r="E5816" s="1" t="s">
        <v>83</v>
      </c>
      <c r="F5816" s="2"/>
      <c r="G5816" s="60">
        <v>46</v>
      </c>
      <c r="H5816" s="72" t="str">
        <f t="shared" si="97"/>
        <v>*</v>
      </c>
      <c r="I5816" s="21">
        <v>0</v>
      </c>
      <c r="J5816" s="3">
        <v>10.869565217390999</v>
      </c>
      <c r="K5816" s="3">
        <v>10.869565217390999</v>
      </c>
      <c r="L5816" s="3">
        <v>15.217391304348</v>
      </c>
      <c r="M5816" s="3">
        <v>17.391304347826001</v>
      </c>
      <c r="N5816" s="3">
        <v>4.3478260869570002</v>
      </c>
      <c r="O5816" s="3">
        <v>4.3478260869570002</v>
      </c>
      <c r="P5816" s="3">
        <v>32.608695652173999</v>
      </c>
      <c r="Q5816" s="8">
        <v>4.3478260869570002</v>
      </c>
    </row>
    <row r="5817" spans="3:17" x14ac:dyDescent="0.2">
      <c r="C5817" s="87"/>
      <c r="D5817" s="84"/>
      <c r="E5817" s="1" t="s">
        <v>32</v>
      </c>
      <c r="F5817" s="2"/>
      <c r="G5817" s="60">
        <v>65</v>
      </c>
      <c r="H5817" s="72" t="str">
        <f t="shared" si="97"/>
        <v xml:space="preserve"> </v>
      </c>
      <c r="I5817" s="21">
        <v>0</v>
      </c>
      <c r="J5817" s="3">
        <v>7.6923076923079998</v>
      </c>
      <c r="K5817" s="3">
        <v>26.153846153846001</v>
      </c>
      <c r="L5817" s="3">
        <v>12.307692307691999</v>
      </c>
      <c r="M5817" s="3">
        <v>12.307692307691999</v>
      </c>
      <c r="N5817" s="3">
        <v>6.1538461538459996</v>
      </c>
      <c r="O5817" s="3">
        <v>1.538461538462</v>
      </c>
      <c r="P5817" s="3">
        <v>18.461538461538002</v>
      </c>
      <c r="Q5817" s="8">
        <v>15.384615384615</v>
      </c>
    </row>
    <row r="5818" spans="3:17" x14ac:dyDescent="0.2">
      <c r="C5818" s="88" t="s">
        <v>84</v>
      </c>
      <c r="D5818" s="83" t="s">
        <v>17</v>
      </c>
      <c r="E5818" s="6" t="s">
        <v>85</v>
      </c>
      <c r="F5818" s="5"/>
      <c r="G5818" s="59">
        <v>315</v>
      </c>
      <c r="H5818" s="71" t="str">
        <f t="shared" si="97"/>
        <v xml:space="preserve"> </v>
      </c>
      <c r="I5818" s="12">
        <v>3.492063492063</v>
      </c>
      <c r="J5818" s="4">
        <v>12.698412698413</v>
      </c>
      <c r="K5818" s="4">
        <v>20</v>
      </c>
      <c r="L5818" s="4">
        <v>18.095238095237999</v>
      </c>
      <c r="M5818" s="4">
        <v>17.460317460317</v>
      </c>
      <c r="N5818" s="4">
        <v>8.2539682539680008</v>
      </c>
      <c r="O5818" s="4">
        <v>2.5396825396830001</v>
      </c>
      <c r="P5818" s="4">
        <v>15.238095238094999</v>
      </c>
      <c r="Q5818" s="13">
        <v>2.2222222222219998</v>
      </c>
    </row>
    <row r="5819" spans="3:17" x14ac:dyDescent="0.2">
      <c r="C5819" s="87"/>
      <c r="D5819" s="84"/>
      <c r="E5819" s="1" t="s">
        <v>86</v>
      </c>
      <c r="F5819" s="2"/>
      <c r="G5819" s="60">
        <v>493</v>
      </c>
      <c r="H5819" s="72" t="str">
        <f t="shared" si="97"/>
        <v xml:space="preserve"> </v>
      </c>
      <c r="I5819" s="11">
        <v>1.6227180527380001</v>
      </c>
      <c r="J5819" s="3">
        <v>14.807302231236999</v>
      </c>
      <c r="K5819" s="3">
        <v>21.298174442191002</v>
      </c>
      <c r="L5819" s="3">
        <v>20.283975659229</v>
      </c>
      <c r="M5819" s="3">
        <v>17.849898580122002</v>
      </c>
      <c r="N5819" s="3">
        <v>8.5192697768759995</v>
      </c>
      <c r="O5819" s="3">
        <v>1.217038539554</v>
      </c>
      <c r="P5819" s="3">
        <v>10.750507099390999</v>
      </c>
      <c r="Q5819" s="8">
        <v>3.6511156186610001</v>
      </c>
    </row>
    <row r="5820" spans="3:17" x14ac:dyDescent="0.2">
      <c r="C5820" s="87"/>
      <c r="D5820" s="84"/>
      <c r="E5820" s="1" t="s">
        <v>87</v>
      </c>
      <c r="F5820" s="2"/>
      <c r="G5820" s="60">
        <v>981</v>
      </c>
      <c r="H5820" s="72" t="str">
        <f t="shared" si="97"/>
        <v xml:space="preserve"> </v>
      </c>
      <c r="I5820" s="11">
        <v>0.71355759429200005</v>
      </c>
      <c r="J5820" s="3">
        <v>10.805300713557999</v>
      </c>
      <c r="K5820" s="3">
        <v>20.081549439347999</v>
      </c>
      <c r="L5820" s="3">
        <v>16.004077471967001</v>
      </c>
      <c r="M5820" s="3">
        <v>19.877675840978998</v>
      </c>
      <c r="N5820" s="3">
        <v>10.193679918451</v>
      </c>
      <c r="O5820" s="3">
        <v>3.8735983690109999</v>
      </c>
      <c r="P5820" s="3">
        <v>14.576962283384001</v>
      </c>
      <c r="Q5820" s="8">
        <v>3.8735983690109999</v>
      </c>
    </row>
    <row r="5821" spans="3:17" x14ac:dyDescent="0.2">
      <c r="C5821" s="87"/>
      <c r="D5821" s="84"/>
      <c r="E5821" s="1" t="s">
        <v>88</v>
      </c>
      <c r="F5821" s="2"/>
      <c r="G5821" s="60">
        <v>525</v>
      </c>
      <c r="H5821" s="72" t="str">
        <f t="shared" si="97"/>
        <v xml:space="preserve"> </v>
      </c>
      <c r="I5821" s="11">
        <v>1.52380952381</v>
      </c>
      <c r="J5821" s="3">
        <v>7.2380952380950001</v>
      </c>
      <c r="K5821" s="3">
        <v>12.761904761905001</v>
      </c>
      <c r="L5821" s="3">
        <v>15.047619047618999</v>
      </c>
      <c r="M5821" s="3">
        <v>17.142857142857</v>
      </c>
      <c r="N5821" s="3">
        <v>7.4285714285709998</v>
      </c>
      <c r="O5821" s="3">
        <v>4.9523809523809996</v>
      </c>
      <c r="P5821" s="3">
        <v>25.523809523810002</v>
      </c>
      <c r="Q5821" s="8">
        <v>8.3809523809519995</v>
      </c>
    </row>
    <row r="5822" spans="3:17" x14ac:dyDescent="0.2">
      <c r="C5822" s="87"/>
      <c r="D5822" s="84"/>
      <c r="E5822" s="1" t="s">
        <v>89</v>
      </c>
      <c r="F5822" s="2"/>
      <c r="G5822" s="60">
        <v>113</v>
      </c>
      <c r="H5822" s="72" t="str">
        <f t="shared" si="97"/>
        <v xml:space="preserve"> </v>
      </c>
      <c r="I5822" s="11">
        <v>2.654867256637</v>
      </c>
      <c r="J5822" s="3">
        <v>4.424778761062</v>
      </c>
      <c r="K5822" s="3">
        <v>9.7345132743360008</v>
      </c>
      <c r="L5822" s="3">
        <v>8.8495575221239999</v>
      </c>
      <c r="M5822" s="3">
        <v>15.929203539823</v>
      </c>
      <c r="N5822" s="3">
        <v>5.3097345132739999</v>
      </c>
      <c r="O5822" s="3">
        <v>0.88495575221199996</v>
      </c>
      <c r="P5822" s="3">
        <v>44.247787610619</v>
      </c>
      <c r="Q5822" s="8">
        <v>7.964601769912</v>
      </c>
    </row>
    <row r="5823" spans="3:17" x14ac:dyDescent="0.2">
      <c r="C5823" s="87"/>
      <c r="D5823" s="84"/>
      <c r="E5823" s="1" t="s">
        <v>32</v>
      </c>
      <c r="F5823" s="2"/>
      <c r="G5823" s="60">
        <v>8</v>
      </c>
      <c r="H5823" s="72" t="str">
        <f t="shared" si="97"/>
        <v>*</v>
      </c>
      <c r="I5823" s="21">
        <v>0</v>
      </c>
      <c r="J5823" s="7">
        <v>0</v>
      </c>
      <c r="K5823" s="3">
        <v>12.5</v>
      </c>
      <c r="L5823" s="7">
        <v>0</v>
      </c>
      <c r="M5823" s="3">
        <v>25</v>
      </c>
      <c r="N5823" s="3">
        <v>25</v>
      </c>
      <c r="O5823" s="3">
        <v>12.5</v>
      </c>
      <c r="P5823" s="3">
        <v>25</v>
      </c>
      <c r="Q5823" s="14">
        <v>0</v>
      </c>
    </row>
    <row r="5824" spans="3:17" ht="24" x14ac:dyDescent="0.2">
      <c r="C5824" s="88" t="s">
        <v>90</v>
      </c>
      <c r="D5824" s="83" t="s">
        <v>17</v>
      </c>
      <c r="E5824" s="6" t="s">
        <v>91</v>
      </c>
      <c r="F5824" s="5"/>
      <c r="G5824" s="59">
        <v>608</v>
      </c>
      <c r="H5824" s="71" t="str">
        <f t="shared" si="97"/>
        <v xml:space="preserve"> </v>
      </c>
      <c r="I5824" s="12">
        <v>1.8092105263160001</v>
      </c>
      <c r="J5824" s="4">
        <v>12.664473684211</v>
      </c>
      <c r="K5824" s="4">
        <v>20.065789473683999</v>
      </c>
      <c r="L5824" s="4">
        <v>15.296052631579</v>
      </c>
      <c r="M5824" s="4">
        <v>14.802631578947</v>
      </c>
      <c r="N5824" s="4">
        <v>9.0460526315790002</v>
      </c>
      <c r="O5824" s="4">
        <v>2.9605263157890001</v>
      </c>
      <c r="P5824" s="4">
        <v>18.75</v>
      </c>
      <c r="Q5824" s="13">
        <v>4.6052631578950001</v>
      </c>
    </row>
    <row r="5825" spans="2:25" ht="24" x14ac:dyDescent="0.2">
      <c r="C5825" s="87"/>
      <c r="D5825" s="84"/>
      <c r="E5825" s="1" t="s">
        <v>92</v>
      </c>
      <c r="F5825" s="2"/>
      <c r="G5825" s="60">
        <v>1036</v>
      </c>
      <c r="H5825" s="72" t="str">
        <f t="shared" si="97"/>
        <v xml:space="preserve"> </v>
      </c>
      <c r="I5825" s="11">
        <v>1.5444015444020001</v>
      </c>
      <c r="J5825" s="3">
        <v>10.810810810811001</v>
      </c>
      <c r="K5825" s="3">
        <v>17.567567567567998</v>
      </c>
      <c r="L5825" s="3">
        <v>17.277992277991999</v>
      </c>
      <c r="M5825" s="3">
        <v>19.401544401544001</v>
      </c>
      <c r="N5825" s="3">
        <v>8.0115830115829993</v>
      </c>
      <c r="O5825" s="3">
        <v>3.281853281853</v>
      </c>
      <c r="P5825" s="3">
        <v>18.436293436292999</v>
      </c>
      <c r="Q5825" s="8">
        <v>3.6679536679539999</v>
      </c>
    </row>
    <row r="5826" spans="2:25" ht="24" x14ac:dyDescent="0.2">
      <c r="C5826" s="87"/>
      <c r="D5826" s="84"/>
      <c r="E5826" s="1" t="s">
        <v>93</v>
      </c>
      <c r="F5826" s="2"/>
      <c r="G5826" s="60">
        <v>567</v>
      </c>
      <c r="H5826" s="72" t="str">
        <f t="shared" si="97"/>
        <v xml:space="preserve"> </v>
      </c>
      <c r="I5826" s="11">
        <v>0.88183421516799998</v>
      </c>
      <c r="J5826" s="3">
        <v>9.8765432098769992</v>
      </c>
      <c r="K5826" s="3">
        <v>17.636684303351</v>
      </c>
      <c r="L5826" s="3">
        <v>17.989417989418001</v>
      </c>
      <c r="M5826" s="3">
        <v>19.929453262787</v>
      </c>
      <c r="N5826" s="3">
        <v>8.4656084656079997</v>
      </c>
      <c r="O5826" s="3">
        <v>4.5855379188710002</v>
      </c>
      <c r="P5826" s="3">
        <v>15.167548500882001</v>
      </c>
      <c r="Q5826" s="8">
        <v>5.4673721340389996</v>
      </c>
    </row>
    <row r="5827" spans="2:25" x14ac:dyDescent="0.2">
      <c r="C5827" s="87"/>
      <c r="D5827" s="84"/>
      <c r="E5827" s="1" t="s">
        <v>94</v>
      </c>
      <c r="F5827" s="2"/>
      <c r="G5827" s="60">
        <v>224</v>
      </c>
      <c r="H5827" s="72" t="str">
        <f t="shared" si="97"/>
        <v xml:space="preserve"> </v>
      </c>
      <c r="I5827" s="11">
        <v>2.2321428571430002</v>
      </c>
      <c r="J5827" s="3">
        <v>7.5892857142860004</v>
      </c>
      <c r="K5827" s="3">
        <v>17.857142857143</v>
      </c>
      <c r="L5827" s="3">
        <v>12.946428571428999</v>
      </c>
      <c r="M5827" s="3">
        <v>19.642857142857</v>
      </c>
      <c r="N5827" s="3">
        <v>12.946428571428999</v>
      </c>
      <c r="O5827" s="3">
        <v>0.89285714285700002</v>
      </c>
      <c r="P5827" s="3">
        <v>17.410714285714</v>
      </c>
      <c r="Q5827" s="8">
        <v>8.4821428571429998</v>
      </c>
    </row>
    <row r="5828" spans="2:25" x14ac:dyDescent="0.2">
      <c r="C5828" s="88" t="s">
        <v>95</v>
      </c>
      <c r="D5828" s="83" t="s">
        <v>17</v>
      </c>
      <c r="E5828" s="6" t="s">
        <v>96</v>
      </c>
      <c r="F5828" s="5"/>
      <c r="G5828" s="59">
        <v>308</v>
      </c>
      <c r="H5828" s="71" t="str">
        <f t="shared" si="97"/>
        <v xml:space="preserve"> </v>
      </c>
      <c r="I5828" s="12">
        <v>0.64935064935099995</v>
      </c>
      <c r="J5828" s="4">
        <v>7.792207792208</v>
      </c>
      <c r="K5828" s="4">
        <v>17.532467532468001</v>
      </c>
      <c r="L5828" s="4">
        <v>16.883116883117001</v>
      </c>
      <c r="M5828" s="4">
        <v>19.480519480519</v>
      </c>
      <c r="N5828" s="4">
        <v>9.0909090909089993</v>
      </c>
      <c r="O5828" s="4">
        <v>3.896103896104</v>
      </c>
      <c r="P5828" s="4">
        <v>18.831168831168998</v>
      </c>
      <c r="Q5828" s="13">
        <v>5.844155844156</v>
      </c>
    </row>
    <row r="5829" spans="2:25" x14ac:dyDescent="0.2">
      <c r="C5829" s="89"/>
      <c r="D5829" s="84"/>
      <c r="E5829" s="1" t="s">
        <v>97</v>
      </c>
      <c r="F5829" s="2"/>
      <c r="G5829" s="60">
        <v>728</v>
      </c>
      <c r="H5829" s="72" t="str">
        <f t="shared" si="97"/>
        <v xml:space="preserve"> </v>
      </c>
      <c r="I5829" s="11">
        <v>2.1978021978019999</v>
      </c>
      <c r="J5829" s="3">
        <v>10.302197802198</v>
      </c>
      <c r="K5829" s="3">
        <v>20.054945054945001</v>
      </c>
      <c r="L5829" s="3">
        <v>18.956043956043999</v>
      </c>
      <c r="M5829" s="3">
        <v>16.483516483515999</v>
      </c>
      <c r="N5829" s="3">
        <v>7.967032967033</v>
      </c>
      <c r="O5829" s="3">
        <v>3.1593406593409998</v>
      </c>
      <c r="P5829" s="3">
        <v>16.208791208790998</v>
      </c>
      <c r="Q5829" s="8">
        <v>4.6703296703300001</v>
      </c>
    </row>
    <row r="5830" spans="2:25" ht="24" x14ac:dyDescent="0.2">
      <c r="C5830" s="89"/>
      <c r="D5830" s="84"/>
      <c r="E5830" s="1" t="s">
        <v>98</v>
      </c>
      <c r="F5830" s="2"/>
      <c r="G5830" s="60">
        <v>474</v>
      </c>
      <c r="H5830" s="72" t="str">
        <f t="shared" si="97"/>
        <v xml:space="preserve"> </v>
      </c>
      <c r="I5830" s="11">
        <v>0.84388185654000003</v>
      </c>
      <c r="J5830" s="3">
        <v>10.759493670886</v>
      </c>
      <c r="K5830" s="3">
        <v>16.877637130802</v>
      </c>
      <c r="L5830" s="3">
        <v>16.877637130802</v>
      </c>
      <c r="M5830" s="3">
        <v>18.776371308017001</v>
      </c>
      <c r="N5830" s="3">
        <v>10.337552742615999</v>
      </c>
      <c r="O5830" s="3">
        <v>2.7426160337550001</v>
      </c>
      <c r="P5830" s="3">
        <v>16.666666666666998</v>
      </c>
      <c r="Q5830" s="8">
        <v>6.1181434599160003</v>
      </c>
    </row>
    <row r="5831" spans="2:25" x14ac:dyDescent="0.2">
      <c r="C5831" s="89"/>
      <c r="D5831" s="84"/>
      <c r="E5831" s="1" t="s">
        <v>99</v>
      </c>
      <c r="F5831" s="2"/>
      <c r="G5831" s="60">
        <v>402</v>
      </c>
      <c r="H5831" s="72" t="str">
        <f t="shared" si="97"/>
        <v xml:space="preserve"> </v>
      </c>
      <c r="I5831" s="11">
        <v>2.4875621890550002</v>
      </c>
      <c r="J5831" s="3">
        <v>13.681592039801</v>
      </c>
      <c r="K5831" s="3">
        <v>18.905472636816</v>
      </c>
      <c r="L5831" s="3">
        <v>12.935323383085001</v>
      </c>
      <c r="M5831" s="3">
        <v>17.661691542288999</v>
      </c>
      <c r="N5831" s="3">
        <v>6.7164179104480004</v>
      </c>
      <c r="O5831" s="3">
        <v>2.985074626866</v>
      </c>
      <c r="P5831" s="3">
        <v>20.895522388060002</v>
      </c>
      <c r="Q5831" s="8">
        <v>3.731343283582</v>
      </c>
    </row>
    <row r="5832" spans="2:25" x14ac:dyDescent="0.2">
      <c r="C5832" s="89"/>
      <c r="D5832" s="84"/>
      <c r="E5832" s="1" t="s">
        <v>100</v>
      </c>
      <c r="F5832" s="2"/>
      <c r="G5832" s="60">
        <v>231</v>
      </c>
      <c r="H5832" s="72" t="str">
        <f t="shared" si="97"/>
        <v xml:space="preserve"> </v>
      </c>
      <c r="I5832" s="11">
        <v>0.43290043290000002</v>
      </c>
      <c r="J5832" s="3">
        <v>9.5238095238099998</v>
      </c>
      <c r="K5832" s="3">
        <v>17.316017316017</v>
      </c>
      <c r="L5832" s="3">
        <v>14.285714285714</v>
      </c>
      <c r="M5832" s="3">
        <v>21.645021645021998</v>
      </c>
      <c r="N5832" s="3">
        <v>9.0909090909089993</v>
      </c>
      <c r="O5832" s="3">
        <v>5.6277056277059998</v>
      </c>
      <c r="P5832" s="3">
        <v>17.748917748918</v>
      </c>
      <c r="Q5832" s="8">
        <v>4.3290043290040003</v>
      </c>
    </row>
    <row r="5833" spans="2:25" x14ac:dyDescent="0.2">
      <c r="C5833" s="90"/>
      <c r="D5833" s="85"/>
      <c r="E5833" s="29" t="s">
        <v>101</v>
      </c>
      <c r="F5833" s="28"/>
      <c r="G5833" s="61">
        <v>292</v>
      </c>
      <c r="H5833" s="73" t="str">
        <f t="shared" si="97"/>
        <v xml:space="preserve"> </v>
      </c>
      <c r="I5833" s="35">
        <v>1.369863013699</v>
      </c>
      <c r="J5833" s="16">
        <v>11.986301369863</v>
      </c>
      <c r="K5833" s="16">
        <v>16.438356164384</v>
      </c>
      <c r="L5833" s="16">
        <v>16.438356164384</v>
      </c>
      <c r="M5833" s="16">
        <v>19.863013698629999</v>
      </c>
      <c r="N5833" s="16">
        <v>10.958904109589</v>
      </c>
      <c r="O5833" s="16">
        <v>2.397260273973</v>
      </c>
      <c r="P5833" s="16">
        <v>17.123287671233001</v>
      </c>
      <c r="Q5833" s="36">
        <v>3.4246575342469998</v>
      </c>
    </row>
    <row r="5834" spans="2:25" x14ac:dyDescent="0.2">
      <c r="G5834" s="62"/>
      <c r="H5834" s="74"/>
    </row>
    <row r="5835" spans="2:25" x14ac:dyDescent="0.2">
      <c r="B5835" s="25" t="str">
        <f xml:space="preserve"> HYPERLINK("#'目次'!B56", "[50]")</f>
        <v>[50]</v>
      </c>
      <c r="C5835" s="17" t="s">
        <v>475</v>
      </c>
      <c r="G5835" s="62"/>
      <c r="H5835" s="74"/>
    </row>
    <row r="5836" spans="2:25" x14ac:dyDescent="0.2">
      <c r="G5836" s="62"/>
      <c r="H5836" s="74"/>
    </row>
    <row r="5837" spans="2:25" x14ac:dyDescent="0.2">
      <c r="G5837" s="62"/>
      <c r="H5837" s="74"/>
    </row>
    <row r="5838" spans="2:25" x14ac:dyDescent="0.2">
      <c r="C5838" s="17" t="s">
        <v>12</v>
      </c>
      <c r="G5838" s="62"/>
      <c r="H5838" s="74"/>
    </row>
    <row r="5839" spans="2:25" ht="48" x14ac:dyDescent="0.2">
      <c r="C5839" s="91"/>
      <c r="D5839" s="92"/>
      <c r="E5839" s="92"/>
      <c r="F5839" s="92"/>
      <c r="G5839" s="56" t="s">
        <v>13</v>
      </c>
      <c r="H5839" s="68"/>
      <c r="I5839" s="22" t="s">
        <v>476</v>
      </c>
      <c r="J5839" s="10" t="s">
        <v>477</v>
      </c>
      <c r="K5839" s="10" t="s">
        <v>478</v>
      </c>
      <c r="L5839" s="10" t="s">
        <v>479</v>
      </c>
      <c r="M5839" s="10" t="s">
        <v>480</v>
      </c>
      <c r="N5839" s="10" t="s">
        <v>481</v>
      </c>
      <c r="O5839" s="10" t="s">
        <v>482</v>
      </c>
      <c r="P5839" s="10" t="s">
        <v>483</v>
      </c>
      <c r="Q5839" s="10" t="s">
        <v>484</v>
      </c>
      <c r="R5839" s="10" t="s">
        <v>485</v>
      </c>
      <c r="S5839" s="10" t="s">
        <v>486</v>
      </c>
      <c r="T5839" s="10" t="s">
        <v>487</v>
      </c>
      <c r="U5839" s="10" t="s">
        <v>46</v>
      </c>
      <c r="V5839" s="10" t="s">
        <v>488</v>
      </c>
      <c r="W5839" s="10" t="s">
        <v>489</v>
      </c>
      <c r="X5839" s="10" t="s">
        <v>490</v>
      </c>
      <c r="Y5839" s="23" t="s">
        <v>32</v>
      </c>
    </row>
    <row r="5840" spans="2:25" x14ac:dyDescent="0.2">
      <c r="C5840" s="93"/>
      <c r="D5840" s="94"/>
      <c r="E5840" s="94"/>
      <c r="F5840" s="94"/>
      <c r="G5840" s="57"/>
      <c r="H5840" s="69"/>
      <c r="I5840" s="26"/>
      <c r="J5840" s="9"/>
      <c r="K5840" s="9"/>
      <c r="L5840" s="9"/>
      <c r="M5840" s="9"/>
      <c r="N5840" s="9"/>
      <c r="O5840" s="9"/>
      <c r="P5840" s="9"/>
      <c r="Q5840" s="9"/>
      <c r="R5840" s="9"/>
      <c r="S5840" s="9"/>
      <c r="T5840" s="9"/>
      <c r="U5840" s="9"/>
      <c r="V5840" s="9"/>
      <c r="W5840" s="9"/>
      <c r="X5840" s="9"/>
      <c r="Y5840" s="24"/>
    </row>
    <row r="5841" spans="3:25" x14ac:dyDescent="0.2">
      <c r="C5841" s="31"/>
      <c r="D5841" s="33"/>
      <c r="E5841" s="32" t="s">
        <v>13</v>
      </c>
      <c r="F5841" s="30"/>
      <c r="G5841" s="58">
        <v>2435</v>
      </c>
      <c r="H5841" s="70" t="str">
        <f t="shared" ref="H5841:H5904" si="98">IF(G5841&lt;49,"*"," ")</f>
        <v xml:space="preserve"> </v>
      </c>
      <c r="I5841" s="15">
        <v>10.143737166324</v>
      </c>
      <c r="J5841" s="15">
        <v>21.806981519507001</v>
      </c>
      <c r="K5841" s="15">
        <v>2.3819301848049999</v>
      </c>
      <c r="L5841" s="15">
        <v>16.427104722793</v>
      </c>
      <c r="M5841" s="15">
        <v>17.330595482545998</v>
      </c>
      <c r="N5841" s="15">
        <v>4.1889117043119999</v>
      </c>
      <c r="O5841" s="15">
        <v>1.806981519507</v>
      </c>
      <c r="P5841" s="15">
        <v>4.065708418891</v>
      </c>
      <c r="Q5841" s="15">
        <v>5.2566735112940002</v>
      </c>
      <c r="R5841" s="15">
        <v>1.9301848049279999</v>
      </c>
      <c r="S5841" s="15">
        <v>6.2012320328539996</v>
      </c>
      <c r="T5841" s="15">
        <v>2.4640657084190001</v>
      </c>
      <c r="U5841" s="15">
        <v>2.0123203285420002</v>
      </c>
      <c r="V5841" s="15">
        <v>54.866529774127002</v>
      </c>
      <c r="W5841" s="15">
        <v>12.772073921971</v>
      </c>
      <c r="X5841" s="15">
        <v>25.462012320328999</v>
      </c>
      <c r="Y5841" s="34">
        <v>6.8993839835730002</v>
      </c>
    </row>
    <row r="5842" spans="3:25" x14ac:dyDescent="0.2">
      <c r="C5842" s="86" t="s">
        <v>16</v>
      </c>
      <c r="D5842" s="83" t="s">
        <v>17</v>
      </c>
      <c r="E5842" s="6" t="s">
        <v>14</v>
      </c>
      <c r="F5842" s="5"/>
      <c r="G5842" s="59">
        <v>1188</v>
      </c>
      <c r="H5842" s="71" t="str">
        <f t="shared" si="98"/>
        <v xml:space="preserve"> </v>
      </c>
      <c r="I5842" s="12">
        <v>10.858585858586</v>
      </c>
      <c r="J5842" s="4">
        <v>27.188552188551999</v>
      </c>
      <c r="K5842" s="4">
        <v>8.4175084174999998E-2</v>
      </c>
      <c r="L5842" s="4">
        <v>12.626262626262999</v>
      </c>
      <c r="M5842" s="4">
        <v>15.488215488214999</v>
      </c>
      <c r="N5842" s="4">
        <v>3.7878787878789999</v>
      </c>
      <c r="O5842" s="4">
        <v>2.7777777777780002</v>
      </c>
      <c r="P5842" s="4">
        <v>4.5454545454549997</v>
      </c>
      <c r="Q5842" s="4">
        <v>5.0505050505050004</v>
      </c>
      <c r="R5842" s="4">
        <v>3.114478114478</v>
      </c>
      <c r="S5842" s="4">
        <v>9.8484848484850005</v>
      </c>
      <c r="T5842" s="4">
        <v>3.7878787878789999</v>
      </c>
      <c r="U5842" s="4">
        <v>2.1043771043769999</v>
      </c>
      <c r="V5842" s="4">
        <v>56.902356902356999</v>
      </c>
      <c r="W5842" s="4">
        <v>13.047138047138001</v>
      </c>
      <c r="X5842" s="4">
        <v>25.252525252525</v>
      </c>
      <c r="Y5842" s="13">
        <v>4.7979797979800001</v>
      </c>
    </row>
    <row r="5843" spans="3:25" x14ac:dyDescent="0.2">
      <c r="C5843" s="87"/>
      <c r="D5843" s="84"/>
      <c r="E5843" s="1" t="s">
        <v>15</v>
      </c>
      <c r="F5843" s="2"/>
      <c r="G5843" s="60">
        <v>1247</v>
      </c>
      <c r="H5843" s="72" t="str">
        <f t="shared" si="98"/>
        <v xml:space="preserve"> </v>
      </c>
      <c r="I5843" s="11">
        <v>9.4627105052129998</v>
      </c>
      <c r="J5843" s="3">
        <v>16.680032076985</v>
      </c>
      <c r="K5843" s="3">
        <v>4.5709703287889996</v>
      </c>
      <c r="L5843" s="3">
        <v>20.048115477145</v>
      </c>
      <c r="M5843" s="3">
        <v>19.085805934242</v>
      </c>
      <c r="N5843" s="3">
        <v>4.5709703287889996</v>
      </c>
      <c r="O5843" s="3">
        <v>0.88211708099399999</v>
      </c>
      <c r="P5843" s="3">
        <v>3.6086607858859998</v>
      </c>
      <c r="Q5843" s="3">
        <v>5.4530874097830004</v>
      </c>
      <c r="R5843" s="3">
        <v>0.80192461908599999</v>
      </c>
      <c r="S5843" s="3">
        <v>2.7265437048919998</v>
      </c>
      <c r="T5843" s="3">
        <v>1.202886928629</v>
      </c>
      <c r="U5843" s="3">
        <v>1.9246190858059999</v>
      </c>
      <c r="V5843" s="3">
        <v>52.927024859663</v>
      </c>
      <c r="W5843" s="3">
        <v>12.510024057739001</v>
      </c>
      <c r="X5843" s="3">
        <v>25.661587810745999</v>
      </c>
      <c r="Y5843" s="8">
        <v>8.9013632718520004</v>
      </c>
    </row>
    <row r="5844" spans="3:25" x14ac:dyDescent="0.2">
      <c r="C5844" s="88" t="s">
        <v>18</v>
      </c>
      <c r="D5844" s="88" t="s">
        <v>19</v>
      </c>
      <c r="E5844" s="6" t="s">
        <v>20</v>
      </c>
      <c r="F5844" s="5"/>
      <c r="G5844" s="59">
        <v>386</v>
      </c>
      <c r="H5844" s="71" t="str">
        <f t="shared" si="98"/>
        <v xml:space="preserve"> </v>
      </c>
      <c r="I5844" s="12">
        <v>0.77720207253899998</v>
      </c>
      <c r="J5844" s="4">
        <v>20.466321243523002</v>
      </c>
      <c r="K5844" s="4">
        <v>2.0725388601039998</v>
      </c>
      <c r="L5844" s="4">
        <v>11.917098445596</v>
      </c>
      <c r="M5844" s="4">
        <v>15.544041450777</v>
      </c>
      <c r="N5844" s="4">
        <v>2.5906735751299999</v>
      </c>
      <c r="O5844" s="4">
        <v>1.0362694300519999</v>
      </c>
      <c r="P5844" s="4">
        <v>4.1450777202070004</v>
      </c>
      <c r="Q5844" s="4">
        <v>3.1088082901549998</v>
      </c>
      <c r="R5844" s="4">
        <v>3.3678756476679998</v>
      </c>
      <c r="S5844" s="4">
        <v>2.5906735751299999</v>
      </c>
      <c r="T5844" s="4">
        <v>0.51813471502599995</v>
      </c>
      <c r="U5844" s="4">
        <v>1.0362694300519999</v>
      </c>
      <c r="V5844" s="4">
        <v>46.891191709845003</v>
      </c>
      <c r="W5844" s="4">
        <v>19.948186528497001</v>
      </c>
      <c r="X5844" s="4">
        <v>30.051813471502999</v>
      </c>
      <c r="Y5844" s="13">
        <v>3.1088082901549998</v>
      </c>
    </row>
    <row r="5845" spans="3:25" x14ac:dyDescent="0.2">
      <c r="C5845" s="87"/>
      <c r="D5845" s="89"/>
      <c r="E5845" s="1" t="s">
        <v>21</v>
      </c>
      <c r="F5845" s="2"/>
      <c r="G5845" s="60">
        <v>484</v>
      </c>
      <c r="H5845" s="72" t="str">
        <f t="shared" si="98"/>
        <v xml:space="preserve"> </v>
      </c>
      <c r="I5845" s="11">
        <v>3.512396694215</v>
      </c>
      <c r="J5845" s="3">
        <v>23.140495867769001</v>
      </c>
      <c r="K5845" s="3">
        <v>2.0661157024789998</v>
      </c>
      <c r="L5845" s="3">
        <v>13.842975206612</v>
      </c>
      <c r="M5845" s="3">
        <v>15.289256198346999</v>
      </c>
      <c r="N5845" s="3">
        <v>5.5785123966940002</v>
      </c>
      <c r="O5845" s="3">
        <v>2.6859504132229999</v>
      </c>
      <c r="P5845" s="3">
        <v>6.6115702479339999</v>
      </c>
      <c r="Q5845" s="3">
        <v>5.5785123966940002</v>
      </c>
      <c r="R5845" s="3">
        <v>2.6859504132229999</v>
      </c>
      <c r="S5845" s="3">
        <v>6.6115702479339999</v>
      </c>
      <c r="T5845" s="3">
        <v>2.4793388429749998</v>
      </c>
      <c r="U5845" s="3">
        <v>2.6859504132229999</v>
      </c>
      <c r="V5845" s="3">
        <v>54.958677685950001</v>
      </c>
      <c r="W5845" s="3">
        <v>18.388429752065999</v>
      </c>
      <c r="X5845" s="3">
        <v>23.966942148760001</v>
      </c>
      <c r="Y5845" s="8">
        <v>2.6859504132229999</v>
      </c>
    </row>
    <row r="5846" spans="3:25" x14ac:dyDescent="0.2">
      <c r="C5846" s="87"/>
      <c r="D5846" s="89"/>
      <c r="E5846" s="1" t="s">
        <v>22</v>
      </c>
      <c r="F5846" s="2"/>
      <c r="G5846" s="60">
        <v>626</v>
      </c>
      <c r="H5846" s="72" t="str">
        <f t="shared" si="98"/>
        <v xml:space="preserve"> </v>
      </c>
      <c r="I5846" s="11">
        <v>8.3067092651759999</v>
      </c>
      <c r="J5846" s="3">
        <v>22.044728434505</v>
      </c>
      <c r="K5846" s="3">
        <v>3.8338658146959999</v>
      </c>
      <c r="L5846" s="3">
        <v>18.210862619808001</v>
      </c>
      <c r="M5846" s="3">
        <v>20.127795527157001</v>
      </c>
      <c r="N5846" s="3">
        <v>4.153354632588</v>
      </c>
      <c r="O5846" s="3">
        <v>2.7156549520770001</v>
      </c>
      <c r="P5846" s="3">
        <v>2.5559105431310001</v>
      </c>
      <c r="Q5846" s="3">
        <v>7.3482428115019998</v>
      </c>
      <c r="R5846" s="3">
        <v>1.5974440894569999</v>
      </c>
      <c r="S5846" s="3">
        <v>7.1884984025560001</v>
      </c>
      <c r="T5846" s="3">
        <v>4.153354632588</v>
      </c>
      <c r="U5846" s="3">
        <v>1.4376996805110001</v>
      </c>
      <c r="V5846" s="3">
        <v>56.869009584665001</v>
      </c>
      <c r="W5846" s="3">
        <v>12.939297124601</v>
      </c>
      <c r="X5846" s="3">
        <v>24.760383386581001</v>
      </c>
      <c r="Y5846" s="8">
        <v>5.4313099041530002</v>
      </c>
    </row>
    <row r="5847" spans="3:25" x14ac:dyDescent="0.2">
      <c r="C5847" s="87"/>
      <c r="D5847" s="89"/>
      <c r="E5847" s="1" t="s">
        <v>23</v>
      </c>
      <c r="F5847" s="2"/>
      <c r="G5847" s="60">
        <v>400</v>
      </c>
      <c r="H5847" s="72" t="str">
        <f t="shared" si="98"/>
        <v xml:space="preserve"> </v>
      </c>
      <c r="I5847" s="11">
        <v>18.75</v>
      </c>
      <c r="J5847" s="3">
        <v>27</v>
      </c>
      <c r="K5847" s="3">
        <v>2.25</v>
      </c>
      <c r="L5847" s="3">
        <v>21</v>
      </c>
      <c r="M5847" s="3">
        <v>20.5</v>
      </c>
      <c r="N5847" s="3">
        <v>5</v>
      </c>
      <c r="O5847" s="3">
        <v>1.75</v>
      </c>
      <c r="P5847" s="3">
        <v>4</v>
      </c>
      <c r="Q5847" s="3">
        <v>5.75</v>
      </c>
      <c r="R5847" s="3">
        <v>1.75</v>
      </c>
      <c r="S5847" s="3">
        <v>7</v>
      </c>
      <c r="T5847" s="3">
        <v>3.25</v>
      </c>
      <c r="U5847" s="3">
        <v>1.5</v>
      </c>
      <c r="V5847" s="3">
        <v>63</v>
      </c>
      <c r="W5847" s="3">
        <v>9.5</v>
      </c>
      <c r="X5847" s="3">
        <v>18.75</v>
      </c>
      <c r="Y5847" s="8">
        <v>8.75</v>
      </c>
    </row>
    <row r="5848" spans="3:25" x14ac:dyDescent="0.2">
      <c r="C5848" s="87"/>
      <c r="D5848" s="89"/>
      <c r="E5848" s="1" t="s">
        <v>24</v>
      </c>
      <c r="F5848" s="2"/>
      <c r="G5848" s="60">
        <v>539</v>
      </c>
      <c r="H5848" s="72" t="str">
        <f t="shared" si="98"/>
        <v xml:space="preserve"> </v>
      </c>
      <c r="I5848" s="11">
        <v>18.552875695733</v>
      </c>
      <c r="J5848" s="3">
        <v>17.439703153989001</v>
      </c>
      <c r="K5848" s="3">
        <v>1.298701298701</v>
      </c>
      <c r="L5848" s="3">
        <v>16.512059369201999</v>
      </c>
      <c r="M5848" s="3">
        <v>14.842300556586</v>
      </c>
      <c r="N5848" s="3">
        <v>3.5250463821890001</v>
      </c>
      <c r="O5848" s="3">
        <v>0.55658627087199997</v>
      </c>
      <c r="P5848" s="3">
        <v>3.5250463821890001</v>
      </c>
      <c r="Q5848" s="3">
        <v>3.7105751391470001</v>
      </c>
      <c r="R5848" s="3">
        <v>0.74211502782899996</v>
      </c>
      <c r="S5848" s="3">
        <v>6.6790352504639996</v>
      </c>
      <c r="T5848" s="3">
        <v>1.298701298701</v>
      </c>
      <c r="U5848" s="3">
        <v>3.1539888682749999</v>
      </c>
      <c r="V5848" s="3">
        <v>52.133580705009003</v>
      </c>
      <c r="W5848" s="3">
        <v>4.8237476808909996</v>
      </c>
      <c r="X5848" s="3">
        <v>29.313543599258001</v>
      </c>
      <c r="Y5848" s="8">
        <v>13.729128014842001</v>
      </c>
    </row>
    <row r="5849" spans="3:25" x14ac:dyDescent="0.2">
      <c r="C5849" s="87"/>
      <c r="D5849" s="89"/>
      <c r="E5849" s="1" t="s">
        <v>25</v>
      </c>
      <c r="F5849" s="2"/>
      <c r="G5849" s="60">
        <v>2049</v>
      </c>
      <c r="H5849" s="72" t="str">
        <f t="shared" si="98"/>
        <v xml:space="preserve"> </v>
      </c>
      <c r="I5849" s="11">
        <v>11.908247925816999</v>
      </c>
      <c r="J5849" s="3">
        <v>22.059541239628999</v>
      </c>
      <c r="K5849" s="3">
        <v>2.4402147388970001</v>
      </c>
      <c r="L5849" s="3">
        <v>17.276720351390999</v>
      </c>
      <c r="M5849" s="3">
        <v>17.667154709614</v>
      </c>
      <c r="N5849" s="3">
        <v>4.4899951195709997</v>
      </c>
      <c r="O5849" s="3">
        <v>1.9521717911180001</v>
      </c>
      <c r="P5849" s="3">
        <v>4.0507564665690001</v>
      </c>
      <c r="Q5849" s="3">
        <v>5.6612981942409997</v>
      </c>
      <c r="R5849" s="3">
        <v>1.6593460224500001</v>
      </c>
      <c r="S5849" s="3">
        <v>6.8814055636899996</v>
      </c>
      <c r="T5849" s="3">
        <v>2.8306490971209999</v>
      </c>
      <c r="U5849" s="3">
        <v>2.196193265007</v>
      </c>
      <c r="V5849" s="3">
        <v>56.368960468521003</v>
      </c>
      <c r="W5849" s="3">
        <v>11.420204978038001</v>
      </c>
      <c r="X5849" s="3">
        <v>24.597364568082</v>
      </c>
      <c r="Y5849" s="8">
        <v>7.613469985359</v>
      </c>
    </row>
    <row r="5850" spans="3:25" x14ac:dyDescent="0.2">
      <c r="C5850" s="87"/>
      <c r="D5850" s="89"/>
      <c r="E5850" s="1" t="s">
        <v>26</v>
      </c>
      <c r="F5850" s="2"/>
      <c r="G5850" s="60">
        <v>939</v>
      </c>
      <c r="H5850" s="72" t="str">
        <f t="shared" si="98"/>
        <v xml:space="preserve"> </v>
      </c>
      <c r="I5850" s="11">
        <v>18.636847710329999</v>
      </c>
      <c r="J5850" s="3">
        <v>21.512247071352999</v>
      </c>
      <c r="K5850" s="3">
        <v>1.7039403620869999</v>
      </c>
      <c r="L5850" s="3">
        <v>18.423855165069</v>
      </c>
      <c r="M5850" s="3">
        <v>17.252396166134002</v>
      </c>
      <c r="N5850" s="3">
        <v>4.153354632588</v>
      </c>
      <c r="O5850" s="3">
        <v>1.0649627263050001</v>
      </c>
      <c r="P5850" s="3">
        <v>3.727369542066</v>
      </c>
      <c r="Q5850" s="3">
        <v>4.5793397231100004</v>
      </c>
      <c r="R5850" s="3">
        <v>1.1714589989349999</v>
      </c>
      <c r="S5850" s="3">
        <v>6.8157614483489999</v>
      </c>
      <c r="T5850" s="3">
        <v>2.1299254526090001</v>
      </c>
      <c r="U5850" s="3">
        <v>2.4494142705009998</v>
      </c>
      <c r="V5850" s="3">
        <v>56.762513312034002</v>
      </c>
      <c r="W5850" s="3">
        <v>6.8157614483489999</v>
      </c>
      <c r="X5850" s="3">
        <v>24.813631522897001</v>
      </c>
      <c r="Y5850" s="8">
        <v>11.608093716719999</v>
      </c>
    </row>
    <row r="5851" spans="3:25" x14ac:dyDescent="0.2">
      <c r="C5851" s="87"/>
      <c r="D5851" s="88" t="s">
        <v>14</v>
      </c>
      <c r="E5851" s="6" t="s">
        <v>20</v>
      </c>
      <c r="F5851" s="5"/>
      <c r="G5851" s="59">
        <v>204</v>
      </c>
      <c r="H5851" s="71" t="str">
        <f t="shared" si="98"/>
        <v xml:space="preserve"> </v>
      </c>
      <c r="I5851" s="12">
        <v>0.49019607843099999</v>
      </c>
      <c r="J5851" s="4">
        <v>24.509803921568999</v>
      </c>
      <c r="K5851" s="20">
        <v>0</v>
      </c>
      <c r="L5851" s="4">
        <v>11.274509803921999</v>
      </c>
      <c r="M5851" s="4">
        <v>12.254901960784</v>
      </c>
      <c r="N5851" s="4">
        <v>3.4313725490200002</v>
      </c>
      <c r="O5851" s="4">
        <v>1.4705882352940001</v>
      </c>
      <c r="P5851" s="4">
        <v>4.4117647058819998</v>
      </c>
      <c r="Q5851" s="4">
        <v>2.9411764705880001</v>
      </c>
      <c r="R5851" s="4">
        <v>4.4117647058819998</v>
      </c>
      <c r="S5851" s="4">
        <v>2.9411764705880001</v>
      </c>
      <c r="T5851" s="4">
        <v>0.98039215686299996</v>
      </c>
      <c r="U5851" s="4">
        <v>1.4705882352940001</v>
      </c>
      <c r="V5851" s="4">
        <v>49.019607843137003</v>
      </c>
      <c r="W5851" s="4">
        <v>17.156862745098</v>
      </c>
      <c r="X5851" s="4">
        <v>30.392156862745001</v>
      </c>
      <c r="Y5851" s="13">
        <v>3.4313725490200002</v>
      </c>
    </row>
    <row r="5852" spans="3:25" x14ac:dyDescent="0.2">
      <c r="C5852" s="87"/>
      <c r="D5852" s="89"/>
      <c r="E5852" s="1" t="s">
        <v>21</v>
      </c>
      <c r="F5852" s="2"/>
      <c r="G5852" s="60">
        <v>254</v>
      </c>
      <c r="H5852" s="72" t="str">
        <f t="shared" si="98"/>
        <v xml:space="preserve"> </v>
      </c>
      <c r="I5852" s="11">
        <v>3.9370078740159999</v>
      </c>
      <c r="J5852" s="3">
        <v>28.740157480314998</v>
      </c>
      <c r="K5852" s="3">
        <v>0.39370078740199999</v>
      </c>
      <c r="L5852" s="3">
        <v>9.8425196850390009</v>
      </c>
      <c r="M5852" s="3">
        <v>13.385826771653999</v>
      </c>
      <c r="N5852" s="3">
        <v>5.1181102362199997</v>
      </c>
      <c r="O5852" s="3">
        <v>4.7244094488190003</v>
      </c>
      <c r="P5852" s="3">
        <v>7.4803149606300003</v>
      </c>
      <c r="Q5852" s="3">
        <v>4.7244094488190003</v>
      </c>
      <c r="R5852" s="3">
        <v>4.7244094488190003</v>
      </c>
      <c r="S5852" s="3">
        <v>9.8425196850390009</v>
      </c>
      <c r="T5852" s="3">
        <v>2.7559055118110001</v>
      </c>
      <c r="U5852" s="3">
        <v>2.3622047244090001</v>
      </c>
      <c r="V5852" s="3">
        <v>55.511811023622002</v>
      </c>
      <c r="W5852" s="3">
        <v>16.929133858267999</v>
      </c>
      <c r="X5852" s="3">
        <v>26.377952755906001</v>
      </c>
      <c r="Y5852" s="8">
        <v>1.1811023622050001</v>
      </c>
    </row>
    <row r="5853" spans="3:25" x14ac:dyDescent="0.2">
      <c r="C5853" s="87"/>
      <c r="D5853" s="89"/>
      <c r="E5853" s="1" t="s">
        <v>22</v>
      </c>
      <c r="F5853" s="2"/>
      <c r="G5853" s="60">
        <v>311</v>
      </c>
      <c r="H5853" s="72" t="str">
        <f t="shared" si="98"/>
        <v xml:space="preserve"> </v>
      </c>
      <c r="I5853" s="11">
        <v>7.7170418006429999</v>
      </c>
      <c r="J5853" s="3">
        <v>27.009646302250999</v>
      </c>
      <c r="K5853" s="7">
        <v>0</v>
      </c>
      <c r="L5853" s="3">
        <v>10.610932475884001</v>
      </c>
      <c r="M5853" s="3">
        <v>17.041800643087001</v>
      </c>
      <c r="N5853" s="3">
        <v>3.858520900322</v>
      </c>
      <c r="O5853" s="3">
        <v>3.215434083601</v>
      </c>
      <c r="P5853" s="3">
        <v>1.929260450161</v>
      </c>
      <c r="Q5853" s="3">
        <v>6.1093247588419999</v>
      </c>
      <c r="R5853" s="3">
        <v>2.250803858521</v>
      </c>
      <c r="S5853" s="3">
        <v>10.289389067524001</v>
      </c>
      <c r="T5853" s="3">
        <v>6.4308681672030001</v>
      </c>
      <c r="U5853" s="3">
        <v>1.6077170418010001</v>
      </c>
      <c r="V5853" s="3">
        <v>55.305466237941999</v>
      </c>
      <c r="W5853" s="3">
        <v>14.790996784566</v>
      </c>
      <c r="X5853" s="3">
        <v>26.045016077170001</v>
      </c>
      <c r="Y5853" s="8">
        <v>3.858520900322</v>
      </c>
    </row>
    <row r="5854" spans="3:25" x14ac:dyDescent="0.2">
      <c r="C5854" s="87"/>
      <c r="D5854" s="89"/>
      <c r="E5854" s="1" t="s">
        <v>23</v>
      </c>
      <c r="F5854" s="2"/>
      <c r="G5854" s="60">
        <v>202</v>
      </c>
      <c r="H5854" s="72" t="str">
        <f t="shared" si="98"/>
        <v xml:space="preserve"> </v>
      </c>
      <c r="I5854" s="11">
        <v>20.792079207920999</v>
      </c>
      <c r="J5854" s="3">
        <v>33.168316831683001</v>
      </c>
      <c r="K5854" s="7">
        <v>0</v>
      </c>
      <c r="L5854" s="3">
        <v>17.821782178218001</v>
      </c>
      <c r="M5854" s="3">
        <v>19.306930693068999</v>
      </c>
      <c r="N5854" s="3">
        <v>2.970297029703</v>
      </c>
      <c r="O5854" s="3">
        <v>2.970297029703</v>
      </c>
      <c r="P5854" s="3">
        <v>3.4653465346529999</v>
      </c>
      <c r="Q5854" s="3">
        <v>6.9306930693069999</v>
      </c>
      <c r="R5854" s="3">
        <v>2.970297029703</v>
      </c>
      <c r="S5854" s="3">
        <v>12.376237623762</v>
      </c>
      <c r="T5854" s="3">
        <v>4.9504950495050002</v>
      </c>
      <c r="U5854" s="3">
        <v>1.9801980198019999</v>
      </c>
      <c r="V5854" s="3">
        <v>67.821782178218001</v>
      </c>
      <c r="W5854" s="3">
        <v>10.39603960396</v>
      </c>
      <c r="X5854" s="3">
        <v>16.336633663366001</v>
      </c>
      <c r="Y5854" s="8">
        <v>5.4455445544550001</v>
      </c>
    </row>
    <row r="5855" spans="3:25" x14ac:dyDescent="0.2">
      <c r="C5855" s="87"/>
      <c r="D5855" s="89"/>
      <c r="E5855" s="1" t="s">
        <v>24</v>
      </c>
      <c r="F5855" s="2"/>
      <c r="G5855" s="60">
        <v>217</v>
      </c>
      <c r="H5855" s="72" t="str">
        <f t="shared" si="98"/>
        <v xml:space="preserve"> </v>
      </c>
      <c r="I5855" s="11">
        <v>23.963133640553</v>
      </c>
      <c r="J5855" s="3">
        <v>22.580645161290001</v>
      </c>
      <c r="K5855" s="7">
        <v>0</v>
      </c>
      <c r="L5855" s="3">
        <v>15.207373271889001</v>
      </c>
      <c r="M5855" s="3">
        <v>15.207373271889001</v>
      </c>
      <c r="N5855" s="3">
        <v>3.2258064516129998</v>
      </c>
      <c r="O5855" s="3">
        <v>0.92165898617499997</v>
      </c>
      <c r="P5855" s="3">
        <v>5.9907834101380004</v>
      </c>
      <c r="Q5855" s="3">
        <v>4.147465437788</v>
      </c>
      <c r="R5855" s="3">
        <v>1.3824884792629999</v>
      </c>
      <c r="S5855" s="3">
        <v>13.364055299539</v>
      </c>
      <c r="T5855" s="3">
        <v>2.7649769585250001</v>
      </c>
      <c r="U5855" s="3">
        <v>3.2258064516129998</v>
      </c>
      <c r="V5855" s="3">
        <v>58.064516129032</v>
      </c>
      <c r="W5855" s="3">
        <v>4.6082949308760002</v>
      </c>
      <c r="X5855" s="3">
        <v>26.267281105991</v>
      </c>
      <c r="Y5855" s="8">
        <v>11.059907834101001</v>
      </c>
    </row>
    <row r="5856" spans="3:25" x14ac:dyDescent="0.2">
      <c r="C5856" s="87"/>
      <c r="D5856" s="89"/>
      <c r="E5856" s="1" t="s">
        <v>25</v>
      </c>
      <c r="F5856" s="2"/>
      <c r="G5856" s="60">
        <v>984</v>
      </c>
      <c r="H5856" s="72" t="str">
        <f t="shared" si="98"/>
        <v xml:space="preserve"> </v>
      </c>
      <c r="I5856" s="11">
        <v>13.008130081300999</v>
      </c>
      <c r="J5856" s="3">
        <v>27.743902439024001</v>
      </c>
      <c r="K5856" s="3">
        <v>0.10162601625999999</v>
      </c>
      <c r="L5856" s="3">
        <v>12.906504065041</v>
      </c>
      <c r="M5856" s="3">
        <v>16.158536585366001</v>
      </c>
      <c r="N5856" s="3">
        <v>3.8617886178859999</v>
      </c>
      <c r="O5856" s="3">
        <v>3.0487804878050002</v>
      </c>
      <c r="P5856" s="3">
        <v>4.5731707317070001</v>
      </c>
      <c r="Q5856" s="3">
        <v>5.4878048780490003</v>
      </c>
      <c r="R5856" s="3">
        <v>2.8455284552850002</v>
      </c>
      <c r="S5856" s="3">
        <v>11.280487804878</v>
      </c>
      <c r="T5856" s="3">
        <v>4.369918699187</v>
      </c>
      <c r="U5856" s="3">
        <v>2.2357723577240001</v>
      </c>
      <c r="V5856" s="3">
        <v>58.536585365854002</v>
      </c>
      <c r="W5856" s="3">
        <v>12.195121951220001</v>
      </c>
      <c r="X5856" s="3">
        <v>24.186991869919002</v>
      </c>
      <c r="Y5856" s="8">
        <v>5.0813008130080002</v>
      </c>
    </row>
    <row r="5857" spans="3:25" x14ac:dyDescent="0.2">
      <c r="C5857" s="87"/>
      <c r="D5857" s="89"/>
      <c r="E5857" s="1" t="s">
        <v>26</v>
      </c>
      <c r="F5857" s="2"/>
      <c r="G5857" s="60">
        <v>419</v>
      </c>
      <c r="H5857" s="72" t="str">
        <f t="shared" si="98"/>
        <v xml:space="preserve"> </v>
      </c>
      <c r="I5857" s="11">
        <v>22.434367541766001</v>
      </c>
      <c r="J5857" s="3">
        <v>27.684964200477001</v>
      </c>
      <c r="K5857" s="7">
        <v>0</v>
      </c>
      <c r="L5857" s="3">
        <v>16.467780429594001</v>
      </c>
      <c r="M5857" s="3">
        <v>17.183770883055001</v>
      </c>
      <c r="N5857" s="3">
        <v>3.1026252983289999</v>
      </c>
      <c r="O5857" s="3">
        <v>1.909307875895</v>
      </c>
      <c r="P5857" s="3">
        <v>4.7732696897369999</v>
      </c>
      <c r="Q5857" s="3">
        <v>5.4892601431979999</v>
      </c>
      <c r="R5857" s="3">
        <v>2.1479713603819999</v>
      </c>
      <c r="S5857" s="3">
        <v>12.887828162290999</v>
      </c>
      <c r="T5857" s="3">
        <v>3.8186157517899999</v>
      </c>
      <c r="U5857" s="3">
        <v>2.6252983293560002</v>
      </c>
      <c r="V5857" s="3">
        <v>62.768496420048002</v>
      </c>
      <c r="W5857" s="3">
        <v>7.3985680190930001</v>
      </c>
      <c r="X5857" s="3">
        <v>21.479713603819</v>
      </c>
      <c r="Y5857" s="8">
        <v>8.3532219570410007</v>
      </c>
    </row>
    <row r="5858" spans="3:25" x14ac:dyDescent="0.2">
      <c r="C5858" s="87"/>
      <c r="D5858" s="88" t="s">
        <v>15</v>
      </c>
      <c r="E5858" s="6" t="s">
        <v>20</v>
      </c>
      <c r="F5858" s="5"/>
      <c r="G5858" s="59">
        <v>182</v>
      </c>
      <c r="H5858" s="71" t="str">
        <f t="shared" si="98"/>
        <v xml:space="preserve"> </v>
      </c>
      <c r="I5858" s="12">
        <v>1.098901098901</v>
      </c>
      <c r="J5858" s="4">
        <v>15.934065934066</v>
      </c>
      <c r="K5858" s="4">
        <v>4.3956043956039998</v>
      </c>
      <c r="L5858" s="4">
        <v>12.637362637362999</v>
      </c>
      <c r="M5858" s="4">
        <v>19.230769230768999</v>
      </c>
      <c r="N5858" s="4">
        <v>1.648351648352</v>
      </c>
      <c r="O5858" s="4">
        <v>0.54945054945100003</v>
      </c>
      <c r="P5858" s="4">
        <v>3.8461538461539999</v>
      </c>
      <c r="Q5858" s="4">
        <v>3.2967032967029999</v>
      </c>
      <c r="R5858" s="4">
        <v>2.1978021978019999</v>
      </c>
      <c r="S5858" s="4">
        <v>2.1978021978019999</v>
      </c>
      <c r="T5858" s="20">
        <v>0</v>
      </c>
      <c r="U5858" s="4">
        <v>0.54945054945100003</v>
      </c>
      <c r="V5858" s="4">
        <v>44.505494505495001</v>
      </c>
      <c r="W5858" s="4">
        <v>23.076923076922998</v>
      </c>
      <c r="X5858" s="4">
        <v>29.670329670329998</v>
      </c>
      <c r="Y5858" s="13">
        <v>2.7472527472529999</v>
      </c>
    </row>
    <row r="5859" spans="3:25" x14ac:dyDescent="0.2">
      <c r="C5859" s="87"/>
      <c r="D5859" s="89"/>
      <c r="E5859" s="1" t="s">
        <v>21</v>
      </c>
      <c r="F5859" s="2"/>
      <c r="G5859" s="60">
        <v>230</v>
      </c>
      <c r="H5859" s="72" t="str">
        <f t="shared" si="98"/>
        <v xml:space="preserve"> </v>
      </c>
      <c r="I5859" s="11">
        <v>3.0434782608700002</v>
      </c>
      <c r="J5859" s="3">
        <v>16.95652173913</v>
      </c>
      <c r="K5859" s="3">
        <v>3.9130434782610002</v>
      </c>
      <c r="L5859" s="3">
        <v>18.260869565217</v>
      </c>
      <c r="M5859" s="3">
        <v>17.391304347826001</v>
      </c>
      <c r="N5859" s="3">
        <v>6.0869565217390003</v>
      </c>
      <c r="O5859" s="3">
        <v>0.43478260869599999</v>
      </c>
      <c r="P5859" s="3">
        <v>5.6521739130429998</v>
      </c>
      <c r="Q5859" s="3">
        <v>6.5217391304349999</v>
      </c>
      <c r="R5859" s="3">
        <v>0.43478260869599999</v>
      </c>
      <c r="S5859" s="3">
        <v>3.0434782608700002</v>
      </c>
      <c r="T5859" s="3">
        <v>2.1739130434780001</v>
      </c>
      <c r="U5859" s="3">
        <v>3.0434782608700002</v>
      </c>
      <c r="V5859" s="3">
        <v>54.347826086956999</v>
      </c>
      <c r="W5859" s="3">
        <v>20</v>
      </c>
      <c r="X5859" s="3">
        <v>21.304347826087</v>
      </c>
      <c r="Y5859" s="8">
        <v>4.3478260869570002</v>
      </c>
    </row>
    <row r="5860" spans="3:25" x14ac:dyDescent="0.2">
      <c r="C5860" s="87"/>
      <c r="D5860" s="89"/>
      <c r="E5860" s="1" t="s">
        <v>22</v>
      </c>
      <c r="F5860" s="2"/>
      <c r="G5860" s="60">
        <v>315</v>
      </c>
      <c r="H5860" s="72" t="str">
        <f t="shared" si="98"/>
        <v xml:space="preserve"> </v>
      </c>
      <c r="I5860" s="11">
        <v>8.8888888888889994</v>
      </c>
      <c r="J5860" s="3">
        <v>17.142857142857</v>
      </c>
      <c r="K5860" s="3">
        <v>7.6190476190479997</v>
      </c>
      <c r="L5860" s="3">
        <v>25.714285714286</v>
      </c>
      <c r="M5860" s="3">
        <v>23.174603174603</v>
      </c>
      <c r="N5860" s="3">
        <v>4.4444444444439997</v>
      </c>
      <c r="O5860" s="3">
        <v>2.2222222222219998</v>
      </c>
      <c r="P5860" s="3">
        <v>3.1746031746029999</v>
      </c>
      <c r="Q5860" s="3">
        <v>8.5714285714289993</v>
      </c>
      <c r="R5860" s="3">
        <v>0.95238095238099996</v>
      </c>
      <c r="S5860" s="3">
        <v>4.1269841269840004</v>
      </c>
      <c r="T5860" s="3">
        <v>1.9047619047619999</v>
      </c>
      <c r="U5860" s="3">
        <v>1.269841269841</v>
      </c>
      <c r="V5860" s="3">
        <v>58.412698412697999</v>
      </c>
      <c r="W5860" s="3">
        <v>11.111111111111001</v>
      </c>
      <c r="X5860" s="3">
        <v>23.492063492063</v>
      </c>
      <c r="Y5860" s="8">
        <v>6.9841269841270002</v>
      </c>
    </row>
    <row r="5861" spans="3:25" x14ac:dyDescent="0.2">
      <c r="C5861" s="87"/>
      <c r="D5861" s="89"/>
      <c r="E5861" s="1" t="s">
        <v>23</v>
      </c>
      <c r="F5861" s="2"/>
      <c r="G5861" s="60">
        <v>198</v>
      </c>
      <c r="H5861" s="72" t="str">
        <f t="shared" si="98"/>
        <v xml:space="preserve"> </v>
      </c>
      <c r="I5861" s="11">
        <v>16.666666666666998</v>
      </c>
      <c r="J5861" s="3">
        <v>20.707070707071001</v>
      </c>
      <c r="K5861" s="3">
        <v>4.5454545454549997</v>
      </c>
      <c r="L5861" s="3">
        <v>24.242424242424001</v>
      </c>
      <c r="M5861" s="3">
        <v>21.717171717172</v>
      </c>
      <c r="N5861" s="3">
        <v>7.0707070707069999</v>
      </c>
      <c r="O5861" s="3">
        <v>0.50505050505100002</v>
      </c>
      <c r="P5861" s="3">
        <v>4.5454545454549997</v>
      </c>
      <c r="Q5861" s="3">
        <v>4.5454545454549997</v>
      </c>
      <c r="R5861" s="3">
        <v>0.50505050505100002</v>
      </c>
      <c r="S5861" s="3">
        <v>1.5151515151520001</v>
      </c>
      <c r="T5861" s="3">
        <v>1.5151515151520001</v>
      </c>
      <c r="U5861" s="3">
        <v>1.010101010101</v>
      </c>
      <c r="V5861" s="3">
        <v>58.080808080807998</v>
      </c>
      <c r="W5861" s="3">
        <v>8.5858585858590004</v>
      </c>
      <c r="X5861" s="3">
        <v>21.212121212121001</v>
      </c>
      <c r="Y5861" s="8">
        <v>12.121212121212</v>
      </c>
    </row>
    <row r="5862" spans="3:25" x14ac:dyDescent="0.2">
      <c r="C5862" s="87"/>
      <c r="D5862" s="89"/>
      <c r="E5862" s="1" t="s">
        <v>24</v>
      </c>
      <c r="F5862" s="2"/>
      <c r="G5862" s="60">
        <v>322</v>
      </c>
      <c r="H5862" s="72" t="str">
        <f t="shared" si="98"/>
        <v xml:space="preserve"> </v>
      </c>
      <c r="I5862" s="11">
        <v>14.906832298136999</v>
      </c>
      <c r="J5862" s="3">
        <v>13.975155279502999</v>
      </c>
      <c r="K5862" s="3">
        <v>2.1739130434780001</v>
      </c>
      <c r="L5862" s="3">
        <v>17.391304347826001</v>
      </c>
      <c r="M5862" s="3">
        <v>14.596273291925</v>
      </c>
      <c r="N5862" s="3">
        <v>3.7267080745340002</v>
      </c>
      <c r="O5862" s="3">
        <v>0.31055900621100002</v>
      </c>
      <c r="P5862" s="3">
        <v>1.8633540372670001</v>
      </c>
      <c r="Q5862" s="3">
        <v>3.416149068323</v>
      </c>
      <c r="R5862" s="3">
        <v>0.31055900621100002</v>
      </c>
      <c r="S5862" s="3">
        <v>2.1739130434780001</v>
      </c>
      <c r="T5862" s="3">
        <v>0.31055900621100002</v>
      </c>
      <c r="U5862" s="3">
        <v>3.1055900621119998</v>
      </c>
      <c r="V5862" s="3">
        <v>48.136645962732999</v>
      </c>
      <c r="W5862" s="3">
        <v>4.9689440993789997</v>
      </c>
      <c r="X5862" s="3">
        <v>31.366459627329</v>
      </c>
      <c r="Y5862" s="8">
        <v>15.527950310559</v>
      </c>
    </row>
    <row r="5863" spans="3:25" x14ac:dyDescent="0.2">
      <c r="C5863" s="87"/>
      <c r="D5863" s="89"/>
      <c r="E5863" s="1" t="s">
        <v>25</v>
      </c>
      <c r="F5863" s="2"/>
      <c r="G5863" s="60">
        <v>1065</v>
      </c>
      <c r="H5863" s="72" t="str">
        <f t="shared" si="98"/>
        <v xml:space="preserve"> </v>
      </c>
      <c r="I5863" s="11">
        <v>10.892018779342999</v>
      </c>
      <c r="J5863" s="3">
        <v>16.807511737089001</v>
      </c>
      <c r="K5863" s="3">
        <v>4.6009389671359999</v>
      </c>
      <c r="L5863" s="3">
        <v>21.314553990610001</v>
      </c>
      <c r="M5863" s="3">
        <v>19.061032863849999</v>
      </c>
      <c r="N5863" s="3">
        <v>5.0704225352109997</v>
      </c>
      <c r="O5863" s="3">
        <v>0.93896713615000005</v>
      </c>
      <c r="P5863" s="3">
        <v>3.5680751173709999</v>
      </c>
      <c r="Q5863" s="3">
        <v>5.8215962441310003</v>
      </c>
      <c r="R5863" s="3">
        <v>0.56338028168999998</v>
      </c>
      <c r="S5863" s="3">
        <v>2.8169014084509998</v>
      </c>
      <c r="T5863" s="3">
        <v>1.4084507042250001</v>
      </c>
      <c r="U5863" s="3">
        <v>2.1596244131460001</v>
      </c>
      <c r="V5863" s="3">
        <v>54.366197183098997</v>
      </c>
      <c r="W5863" s="3">
        <v>10.704225352112999</v>
      </c>
      <c r="X5863" s="3">
        <v>24.976525821595999</v>
      </c>
      <c r="Y5863" s="8">
        <v>9.9530516431919995</v>
      </c>
    </row>
    <row r="5864" spans="3:25" x14ac:dyDescent="0.2">
      <c r="C5864" s="87"/>
      <c r="D5864" s="89"/>
      <c r="E5864" s="1" t="s">
        <v>26</v>
      </c>
      <c r="F5864" s="2"/>
      <c r="G5864" s="60">
        <v>520</v>
      </c>
      <c r="H5864" s="72" t="str">
        <f t="shared" si="98"/>
        <v xml:space="preserve"> </v>
      </c>
      <c r="I5864" s="11">
        <v>15.576923076923</v>
      </c>
      <c r="J5864" s="3">
        <v>16.538461538461998</v>
      </c>
      <c r="K5864" s="3">
        <v>3.0769230769229998</v>
      </c>
      <c r="L5864" s="3">
        <v>20</v>
      </c>
      <c r="M5864" s="3">
        <v>17.307692307692001</v>
      </c>
      <c r="N5864" s="3">
        <v>5</v>
      </c>
      <c r="O5864" s="3">
        <v>0.384615384615</v>
      </c>
      <c r="P5864" s="3">
        <v>2.884615384615</v>
      </c>
      <c r="Q5864" s="3">
        <v>3.8461538461539999</v>
      </c>
      <c r="R5864" s="3">
        <v>0.384615384615</v>
      </c>
      <c r="S5864" s="3">
        <v>1.923076923077</v>
      </c>
      <c r="T5864" s="3">
        <v>0.76923076923099998</v>
      </c>
      <c r="U5864" s="3">
        <v>2.3076923076920002</v>
      </c>
      <c r="V5864" s="3">
        <v>51.923076923076998</v>
      </c>
      <c r="W5864" s="3">
        <v>6.3461538461540004</v>
      </c>
      <c r="X5864" s="3">
        <v>27.5</v>
      </c>
      <c r="Y5864" s="8">
        <v>14.230769230769001</v>
      </c>
    </row>
    <row r="5865" spans="3:25" x14ac:dyDescent="0.2">
      <c r="C5865" s="88" t="s">
        <v>27</v>
      </c>
      <c r="D5865" s="88" t="s">
        <v>19</v>
      </c>
      <c r="E5865" s="6" t="s">
        <v>28</v>
      </c>
      <c r="F5865" s="5"/>
      <c r="G5865" s="59">
        <v>147</v>
      </c>
      <c r="H5865" s="71" t="str">
        <f t="shared" si="98"/>
        <v xml:space="preserve"> </v>
      </c>
      <c r="I5865" s="12">
        <v>3.4013605442179999</v>
      </c>
      <c r="J5865" s="4">
        <v>20.408163265306001</v>
      </c>
      <c r="K5865" s="4">
        <v>1.360544217687</v>
      </c>
      <c r="L5865" s="4">
        <v>8.8435374149660007</v>
      </c>
      <c r="M5865" s="4">
        <v>8.8435374149660007</v>
      </c>
      <c r="N5865" s="4">
        <v>3.4013605442179999</v>
      </c>
      <c r="O5865" s="4">
        <v>2.040816326531</v>
      </c>
      <c r="P5865" s="4">
        <v>3.4013605442179999</v>
      </c>
      <c r="Q5865" s="4">
        <v>3.4013605442179999</v>
      </c>
      <c r="R5865" s="4">
        <v>1.360544217687</v>
      </c>
      <c r="S5865" s="4">
        <v>3.4013605442179999</v>
      </c>
      <c r="T5865" s="4">
        <v>1.360544217687</v>
      </c>
      <c r="U5865" s="4">
        <v>2.040816326531</v>
      </c>
      <c r="V5865" s="4">
        <v>36.734693877551003</v>
      </c>
      <c r="W5865" s="4">
        <v>17.687074829932001</v>
      </c>
      <c r="X5865" s="4">
        <v>35.374149659864003</v>
      </c>
      <c r="Y5865" s="13">
        <v>10.204081632653001</v>
      </c>
    </row>
    <row r="5866" spans="3:25" ht="24" x14ac:dyDescent="0.2">
      <c r="C5866" s="87"/>
      <c r="D5866" s="89"/>
      <c r="E5866" s="1" t="s">
        <v>29</v>
      </c>
      <c r="F5866" s="2"/>
      <c r="G5866" s="60">
        <v>1706</v>
      </c>
      <c r="H5866" s="72" t="str">
        <f t="shared" si="98"/>
        <v xml:space="preserve"> </v>
      </c>
      <c r="I5866" s="11">
        <v>10.433763188745999</v>
      </c>
      <c r="J5866" s="3">
        <v>23.798358733880001</v>
      </c>
      <c r="K5866" s="3">
        <v>2.5205158264950001</v>
      </c>
      <c r="L5866" s="3">
        <v>17.350527549824001</v>
      </c>
      <c r="M5866" s="3">
        <v>18.581477139507999</v>
      </c>
      <c r="N5866" s="3">
        <v>4.6307151230950003</v>
      </c>
      <c r="O5866" s="3">
        <v>2.2860492379839998</v>
      </c>
      <c r="P5866" s="3">
        <v>4.6307151230950003</v>
      </c>
      <c r="Q5866" s="3">
        <v>5.8030480656509997</v>
      </c>
      <c r="R5866" s="3">
        <v>2.2860492379839998</v>
      </c>
      <c r="S5866" s="3">
        <v>7.268464243845</v>
      </c>
      <c r="T5866" s="3">
        <v>2.696365767878</v>
      </c>
      <c r="U5866" s="3">
        <v>1.992966002345</v>
      </c>
      <c r="V5866" s="3">
        <v>58.264947245018</v>
      </c>
      <c r="W5866" s="3">
        <v>12.250879249706999</v>
      </c>
      <c r="X5866" s="3">
        <v>23.622508792497001</v>
      </c>
      <c r="Y5866" s="8">
        <v>5.8616647127780004</v>
      </c>
    </row>
    <row r="5867" spans="3:25" ht="24" x14ac:dyDescent="0.2">
      <c r="C5867" s="87"/>
      <c r="D5867" s="89"/>
      <c r="E5867" s="1" t="s">
        <v>30</v>
      </c>
      <c r="F5867" s="2"/>
      <c r="G5867" s="60">
        <v>137</v>
      </c>
      <c r="H5867" s="72" t="str">
        <f t="shared" si="98"/>
        <v xml:space="preserve"> </v>
      </c>
      <c r="I5867" s="11">
        <v>6.5693430656930003</v>
      </c>
      <c r="J5867" s="3">
        <v>12.408759124088</v>
      </c>
      <c r="K5867" s="3">
        <v>1.459854014599</v>
      </c>
      <c r="L5867" s="3">
        <v>13.138686131387001</v>
      </c>
      <c r="M5867" s="3">
        <v>8.7591240875909993</v>
      </c>
      <c r="N5867" s="3">
        <v>2.9197080291969999</v>
      </c>
      <c r="O5867" s="7">
        <v>0</v>
      </c>
      <c r="P5867" s="3">
        <v>3.649635036496</v>
      </c>
      <c r="Q5867" s="3">
        <v>2.9197080291969999</v>
      </c>
      <c r="R5867" s="3">
        <v>0.72992700729899995</v>
      </c>
      <c r="S5867" s="3">
        <v>0.72992700729899995</v>
      </c>
      <c r="T5867" s="3">
        <v>2.9197080291969999</v>
      </c>
      <c r="U5867" s="7">
        <v>0</v>
      </c>
      <c r="V5867" s="3">
        <v>37.226277372262999</v>
      </c>
      <c r="W5867" s="3">
        <v>22.627737226276999</v>
      </c>
      <c r="X5867" s="3">
        <v>35.766423357664003</v>
      </c>
      <c r="Y5867" s="8">
        <v>4.3795620437959997</v>
      </c>
    </row>
    <row r="5868" spans="3:25" ht="24" x14ac:dyDescent="0.2">
      <c r="C5868" s="87"/>
      <c r="D5868" s="89"/>
      <c r="E5868" s="1" t="s">
        <v>31</v>
      </c>
      <c r="F5868" s="2"/>
      <c r="G5868" s="60">
        <v>440</v>
      </c>
      <c r="H5868" s="72" t="str">
        <f t="shared" si="98"/>
        <v xml:space="preserve"> </v>
      </c>
      <c r="I5868" s="11">
        <v>12.272727272727</v>
      </c>
      <c r="J5868" s="3">
        <v>17.727272727273</v>
      </c>
      <c r="K5868" s="3">
        <v>2.5</v>
      </c>
      <c r="L5868" s="3">
        <v>16.363636363636001</v>
      </c>
      <c r="M5868" s="3">
        <v>18.181818181817999</v>
      </c>
      <c r="N5868" s="3">
        <v>3.181818181818</v>
      </c>
      <c r="O5868" s="3">
        <v>0.45454545454500001</v>
      </c>
      <c r="P5868" s="3">
        <v>2.2727272727269998</v>
      </c>
      <c r="Q5868" s="3">
        <v>4.5454545454549997</v>
      </c>
      <c r="R5868" s="3">
        <v>1.136363636364</v>
      </c>
      <c r="S5868" s="3">
        <v>4.7727272727269998</v>
      </c>
      <c r="T5868" s="3">
        <v>1.818181818182</v>
      </c>
      <c r="U5868" s="3">
        <v>2.7272727272730002</v>
      </c>
      <c r="V5868" s="3">
        <v>53.409090909090999</v>
      </c>
      <c r="W5868" s="3">
        <v>10</v>
      </c>
      <c r="X5868" s="3">
        <v>25.909090909090999</v>
      </c>
      <c r="Y5868" s="8">
        <v>10.681818181818</v>
      </c>
    </row>
    <row r="5869" spans="3:25" x14ac:dyDescent="0.2">
      <c r="C5869" s="87"/>
      <c r="D5869" s="89"/>
      <c r="E5869" s="1" t="s">
        <v>32</v>
      </c>
      <c r="F5869" s="2"/>
      <c r="G5869" s="60">
        <v>5</v>
      </c>
      <c r="H5869" s="72" t="str">
        <f t="shared" si="98"/>
        <v>*</v>
      </c>
      <c r="I5869" s="11">
        <v>20</v>
      </c>
      <c r="J5869" s="7">
        <v>0</v>
      </c>
      <c r="K5869" s="7">
        <v>0</v>
      </c>
      <c r="L5869" s="3">
        <v>20</v>
      </c>
      <c r="M5869" s="7">
        <v>0</v>
      </c>
      <c r="N5869" s="7">
        <v>0</v>
      </c>
      <c r="O5869" s="7">
        <v>0</v>
      </c>
      <c r="P5869" s="7">
        <v>0</v>
      </c>
      <c r="Q5869" s="7">
        <v>0</v>
      </c>
      <c r="R5869" s="7">
        <v>0</v>
      </c>
      <c r="S5869" s="7">
        <v>0</v>
      </c>
      <c r="T5869" s="7">
        <v>0</v>
      </c>
      <c r="U5869" s="7">
        <v>0</v>
      </c>
      <c r="V5869" s="3">
        <v>40</v>
      </c>
      <c r="W5869" s="3">
        <v>20</v>
      </c>
      <c r="X5869" s="3">
        <v>40</v>
      </c>
      <c r="Y5869" s="14">
        <v>0</v>
      </c>
    </row>
    <row r="5870" spans="3:25" x14ac:dyDescent="0.2">
      <c r="C5870" s="87"/>
      <c r="D5870" s="88" t="s">
        <v>14</v>
      </c>
      <c r="E5870" s="6" t="s">
        <v>28</v>
      </c>
      <c r="F5870" s="5"/>
      <c r="G5870" s="59">
        <v>95</v>
      </c>
      <c r="H5870" s="71" t="str">
        <f t="shared" si="98"/>
        <v xml:space="preserve"> </v>
      </c>
      <c r="I5870" s="12">
        <v>3.1578947368420001</v>
      </c>
      <c r="J5870" s="4">
        <v>21.052631578947</v>
      </c>
      <c r="K5870" s="4">
        <v>1.052631578947</v>
      </c>
      <c r="L5870" s="4">
        <v>9.4736842105260006</v>
      </c>
      <c r="M5870" s="4">
        <v>7.3684210526319998</v>
      </c>
      <c r="N5870" s="4">
        <v>3.1578947368420001</v>
      </c>
      <c r="O5870" s="4">
        <v>3.1578947368420001</v>
      </c>
      <c r="P5870" s="4">
        <v>4.2105263157890001</v>
      </c>
      <c r="Q5870" s="4">
        <v>4.2105263157890001</v>
      </c>
      <c r="R5870" s="4">
        <v>2.1052631578950001</v>
      </c>
      <c r="S5870" s="4">
        <v>4.2105263157890001</v>
      </c>
      <c r="T5870" s="4">
        <v>2.1052631578950001</v>
      </c>
      <c r="U5870" s="4">
        <v>1.052631578947</v>
      </c>
      <c r="V5870" s="4">
        <v>34.736842105263001</v>
      </c>
      <c r="W5870" s="4">
        <v>20</v>
      </c>
      <c r="X5870" s="4">
        <v>37.894736842104997</v>
      </c>
      <c r="Y5870" s="13">
        <v>7.3684210526319998</v>
      </c>
    </row>
    <row r="5871" spans="3:25" ht="24" x14ac:dyDescent="0.2">
      <c r="C5871" s="87"/>
      <c r="D5871" s="89"/>
      <c r="E5871" s="1" t="s">
        <v>29</v>
      </c>
      <c r="F5871" s="2"/>
      <c r="G5871" s="60">
        <v>953</v>
      </c>
      <c r="H5871" s="72" t="str">
        <f t="shared" si="98"/>
        <v xml:space="preserve"> </v>
      </c>
      <c r="I5871" s="11">
        <v>11.647429171039001</v>
      </c>
      <c r="J5871" s="3">
        <v>28.856243441762999</v>
      </c>
      <c r="K5871" s="7">
        <v>0</v>
      </c>
      <c r="L5871" s="3">
        <v>13.221406086044</v>
      </c>
      <c r="M5871" s="3">
        <v>16.579223504721998</v>
      </c>
      <c r="N5871" s="3">
        <v>3.882476390346</v>
      </c>
      <c r="O5871" s="3">
        <v>3.0430220356770001</v>
      </c>
      <c r="P5871" s="3">
        <v>4.8268625393490003</v>
      </c>
      <c r="Q5871" s="3">
        <v>5.4564533053520003</v>
      </c>
      <c r="R5871" s="3">
        <v>3.3578174186780001</v>
      </c>
      <c r="S5871" s="3">
        <v>10.598111227702001</v>
      </c>
      <c r="T5871" s="3">
        <v>4.0923399790139996</v>
      </c>
      <c r="U5871" s="3">
        <v>2.4134312696750002</v>
      </c>
      <c r="V5871" s="3">
        <v>60.230849947533997</v>
      </c>
      <c r="W5871" s="3">
        <v>12.277019937041</v>
      </c>
      <c r="X5871" s="3">
        <v>23.504721930744999</v>
      </c>
      <c r="Y5871" s="8">
        <v>3.98740818468</v>
      </c>
    </row>
    <row r="5872" spans="3:25" ht="24" x14ac:dyDescent="0.2">
      <c r="C5872" s="87"/>
      <c r="D5872" s="89"/>
      <c r="E5872" s="1" t="s">
        <v>30</v>
      </c>
      <c r="F5872" s="2"/>
      <c r="G5872" s="60">
        <v>60</v>
      </c>
      <c r="H5872" s="72" t="str">
        <f t="shared" si="98"/>
        <v xml:space="preserve"> </v>
      </c>
      <c r="I5872" s="11">
        <v>8.333333333333</v>
      </c>
      <c r="J5872" s="3">
        <v>10</v>
      </c>
      <c r="K5872" s="7">
        <v>0</v>
      </c>
      <c r="L5872" s="3">
        <v>15</v>
      </c>
      <c r="M5872" s="3">
        <v>6.666666666667</v>
      </c>
      <c r="N5872" s="3">
        <v>3.333333333333</v>
      </c>
      <c r="O5872" s="7">
        <v>0</v>
      </c>
      <c r="P5872" s="3">
        <v>3.333333333333</v>
      </c>
      <c r="Q5872" s="3">
        <v>1.666666666667</v>
      </c>
      <c r="R5872" s="3">
        <v>1.666666666667</v>
      </c>
      <c r="S5872" s="3">
        <v>1.666666666667</v>
      </c>
      <c r="T5872" s="3">
        <v>3.333333333333</v>
      </c>
      <c r="U5872" s="7">
        <v>0</v>
      </c>
      <c r="V5872" s="3">
        <v>40</v>
      </c>
      <c r="W5872" s="3">
        <v>20</v>
      </c>
      <c r="X5872" s="3">
        <v>33.333333333333002</v>
      </c>
      <c r="Y5872" s="8">
        <v>6.666666666667</v>
      </c>
    </row>
    <row r="5873" spans="3:25" ht="24" x14ac:dyDescent="0.2">
      <c r="C5873" s="87"/>
      <c r="D5873" s="89"/>
      <c r="E5873" s="1" t="s">
        <v>31</v>
      </c>
      <c r="F5873" s="2"/>
      <c r="G5873" s="60">
        <v>77</v>
      </c>
      <c r="H5873" s="72" t="str">
        <f t="shared" si="98"/>
        <v xml:space="preserve"> </v>
      </c>
      <c r="I5873" s="11">
        <v>12.987012987012999</v>
      </c>
      <c r="J5873" s="3">
        <v>28.571428571428999</v>
      </c>
      <c r="K5873" s="7">
        <v>0</v>
      </c>
      <c r="L5873" s="3">
        <v>6.4935064935059996</v>
      </c>
      <c r="M5873" s="3">
        <v>19.480519480519</v>
      </c>
      <c r="N5873" s="3">
        <v>3.896103896104</v>
      </c>
      <c r="O5873" s="3">
        <v>1.298701298701</v>
      </c>
      <c r="P5873" s="3">
        <v>2.5974025974030002</v>
      </c>
      <c r="Q5873" s="3">
        <v>3.896103896104</v>
      </c>
      <c r="R5873" s="3">
        <v>2.5974025974030002</v>
      </c>
      <c r="S5873" s="3">
        <v>14.285714285714</v>
      </c>
      <c r="T5873" s="3">
        <v>2.5974025974030002</v>
      </c>
      <c r="U5873" s="3">
        <v>1.298701298701</v>
      </c>
      <c r="V5873" s="3">
        <v>57.142857142856997</v>
      </c>
      <c r="W5873" s="3">
        <v>9.0909090909089993</v>
      </c>
      <c r="X5873" s="3">
        <v>23.376623376623002</v>
      </c>
      <c r="Y5873" s="8">
        <v>10.38961038961</v>
      </c>
    </row>
    <row r="5874" spans="3:25" x14ac:dyDescent="0.2">
      <c r="C5874" s="87"/>
      <c r="D5874" s="89"/>
      <c r="E5874" s="1" t="s">
        <v>32</v>
      </c>
      <c r="F5874" s="2"/>
      <c r="G5874" s="60">
        <v>3</v>
      </c>
      <c r="H5874" s="72" t="str">
        <f t="shared" si="98"/>
        <v>*</v>
      </c>
      <c r="I5874" s="21">
        <v>0</v>
      </c>
      <c r="J5874" s="7">
        <v>0</v>
      </c>
      <c r="K5874" s="7">
        <v>0</v>
      </c>
      <c r="L5874" s="3">
        <v>33.333333333333002</v>
      </c>
      <c r="M5874" s="7">
        <v>0</v>
      </c>
      <c r="N5874" s="7">
        <v>0</v>
      </c>
      <c r="O5874" s="7">
        <v>0</v>
      </c>
      <c r="P5874" s="7">
        <v>0</v>
      </c>
      <c r="Q5874" s="7">
        <v>0</v>
      </c>
      <c r="R5874" s="7">
        <v>0</v>
      </c>
      <c r="S5874" s="7">
        <v>0</v>
      </c>
      <c r="T5874" s="7">
        <v>0</v>
      </c>
      <c r="U5874" s="7">
        <v>0</v>
      </c>
      <c r="V5874" s="3">
        <v>33.333333333333002</v>
      </c>
      <c r="W5874" s="7">
        <v>0</v>
      </c>
      <c r="X5874" s="3">
        <v>66.666666666666998</v>
      </c>
      <c r="Y5874" s="14">
        <v>0</v>
      </c>
    </row>
    <row r="5875" spans="3:25" x14ac:dyDescent="0.2">
      <c r="C5875" s="87"/>
      <c r="D5875" s="88" t="s">
        <v>15</v>
      </c>
      <c r="E5875" s="6" t="s">
        <v>28</v>
      </c>
      <c r="F5875" s="5"/>
      <c r="G5875" s="59">
        <v>52</v>
      </c>
      <c r="H5875" s="71" t="str">
        <f t="shared" si="98"/>
        <v xml:space="preserve"> </v>
      </c>
      <c r="I5875" s="12">
        <v>3.8461538461539999</v>
      </c>
      <c r="J5875" s="4">
        <v>19.230769230768999</v>
      </c>
      <c r="K5875" s="4">
        <v>1.923076923077</v>
      </c>
      <c r="L5875" s="4">
        <v>7.6923076923079998</v>
      </c>
      <c r="M5875" s="4">
        <v>11.538461538462</v>
      </c>
      <c r="N5875" s="4">
        <v>3.8461538461539999</v>
      </c>
      <c r="O5875" s="20">
        <v>0</v>
      </c>
      <c r="P5875" s="4">
        <v>1.923076923077</v>
      </c>
      <c r="Q5875" s="4">
        <v>1.923076923077</v>
      </c>
      <c r="R5875" s="20">
        <v>0</v>
      </c>
      <c r="S5875" s="4">
        <v>1.923076923077</v>
      </c>
      <c r="T5875" s="20">
        <v>0</v>
      </c>
      <c r="U5875" s="4">
        <v>3.8461538461539999</v>
      </c>
      <c r="V5875" s="4">
        <v>40.384615384615003</v>
      </c>
      <c r="W5875" s="4">
        <v>13.461538461538</v>
      </c>
      <c r="X5875" s="4">
        <v>30.769230769231001</v>
      </c>
      <c r="Y5875" s="13">
        <v>15.384615384615</v>
      </c>
    </row>
    <row r="5876" spans="3:25" ht="24" x14ac:dyDescent="0.2">
      <c r="C5876" s="87"/>
      <c r="D5876" s="89"/>
      <c r="E5876" s="1" t="s">
        <v>29</v>
      </c>
      <c r="F5876" s="2"/>
      <c r="G5876" s="60">
        <v>753</v>
      </c>
      <c r="H5876" s="72" t="str">
        <f t="shared" si="98"/>
        <v xml:space="preserve"> </v>
      </c>
      <c r="I5876" s="11">
        <v>8.8977423638780007</v>
      </c>
      <c r="J5876" s="3">
        <v>17.397078353253999</v>
      </c>
      <c r="K5876" s="3">
        <v>5.7104913678619997</v>
      </c>
      <c r="L5876" s="3">
        <v>22.576361221780001</v>
      </c>
      <c r="M5876" s="3">
        <v>21.115537848605999</v>
      </c>
      <c r="N5876" s="3">
        <v>5.5776892430279998</v>
      </c>
      <c r="O5876" s="3">
        <v>1.32802124834</v>
      </c>
      <c r="P5876" s="3">
        <v>4.3824701195219999</v>
      </c>
      <c r="Q5876" s="3">
        <v>6.2416998671980002</v>
      </c>
      <c r="R5876" s="3">
        <v>0.92961487383800001</v>
      </c>
      <c r="S5876" s="3">
        <v>3.0544488711820001</v>
      </c>
      <c r="T5876" s="3">
        <v>0.92961487383800001</v>
      </c>
      <c r="U5876" s="3">
        <v>1.4608233731739999</v>
      </c>
      <c r="V5876" s="3">
        <v>55.776892430278998</v>
      </c>
      <c r="W5876" s="3">
        <v>12.217795484728001</v>
      </c>
      <c r="X5876" s="3">
        <v>23.771580345286001</v>
      </c>
      <c r="Y5876" s="8">
        <v>8.2337317397080003</v>
      </c>
    </row>
    <row r="5877" spans="3:25" ht="24" x14ac:dyDescent="0.2">
      <c r="C5877" s="87"/>
      <c r="D5877" s="89"/>
      <c r="E5877" s="1" t="s">
        <v>30</v>
      </c>
      <c r="F5877" s="2"/>
      <c r="G5877" s="60">
        <v>77</v>
      </c>
      <c r="H5877" s="72" t="str">
        <f t="shared" si="98"/>
        <v xml:space="preserve"> </v>
      </c>
      <c r="I5877" s="11">
        <v>5.1948051948050002</v>
      </c>
      <c r="J5877" s="3">
        <v>14.285714285714</v>
      </c>
      <c r="K5877" s="3">
        <v>2.5974025974030002</v>
      </c>
      <c r="L5877" s="3">
        <v>11.688311688312</v>
      </c>
      <c r="M5877" s="3">
        <v>10.38961038961</v>
      </c>
      <c r="N5877" s="3">
        <v>2.5974025974030002</v>
      </c>
      <c r="O5877" s="7">
        <v>0</v>
      </c>
      <c r="P5877" s="3">
        <v>3.896103896104</v>
      </c>
      <c r="Q5877" s="3">
        <v>3.896103896104</v>
      </c>
      <c r="R5877" s="7">
        <v>0</v>
      </c>
      <c r="S5877" s="7">
        <v>0</v>
      </c>
      <c r="T5877" s="3">
        <v>2.5974025974030002</v>
      </c>
      <c r="U5877" s="7">
        <v>0</v>
      </c>
      <c r="V5877" s="3">
        <v>35.064935064935</v>
      </c>
      <c r="W5877" s="3">
        <v>24.675324675325001</v>
      </c>
      <c r="X5877" s="3">
        <v>37.662337662337997</v>
      </c>
      <c r="Y5877" s="8">
        <v>2.5974025974030002</v>
      </c>
    </row>
    <row r="5878" spans="3:25" ht="24" x14ac:dyDescent="0.2">
      <c r="C5878" s="87"/>
      <c r="D5878" s="89"/>
      <c r="E5878" s="1" t="s">
        <v>31</v>
      </c>
      <c r="F5878" s="2"/>
      <c r="G5878" s="60">
        <v>363</v>
      </c>
      <c r="H5878" s="72" t="str">
        <f t="shared" si="98"/>
        <v xml:space="preserve"> </v>
      </c>
      <c r="I5878" s="11">
        <v>12.121212121212</v>
      </c>
      <c r="J5878" s="3">
        <v>15.426997245179001</v>
      </c>
      <c r="K5878" s="3">
        <v>3.0303030303030001</v>
      </c>
      <c r="L5878" s="3">
        <v>18.457300275482002</v>
      </c>
      <c r="M5878" s="3">
        <v>17.906336088153999</v>
      </c>
      <c r="N5878" s="3">
        <v>3.0303030303030001</v>
      </c>
      <c r="O5878" s="3">
        <v>0.27548209366400001</v>
      </c>
      <c r="P5878" s="3">
        <v>2.203856749311</v>
      </c>
      <c r="Q5878" s="3">
        <v>4.6831955922870003</v>
      </c>
      <c r="R5878" s="3">
        <v>0.82644628099200002</v>
      </c>
      <c r="S5878" s="3">
        <v>2.7548209366390002</v>
      </c>
      <c r="T5878" s="3">
        <v>1.6528925619829999</v>
      </c>
      <c r="U5878" s="3">
        <v>3.0303030303030001</v>
      </c>
      <c r="V5878" s="3">
        <v>52.617079889807002</v>
      </c>
      <c r="W5878" s="3">
        <v>10.192837465565001</v>
      </c>
      <c r="X5878" s="3">
        <v>26.446280991736</v>
      </c>
      <c r="Y5878" s="8">
        <v>10.743801652893</v>
      </c>
    </row>
    <row r="5879" spans="3:25" x14ac:dyDescent="0.2">
      <c r="C5879" s="87"/>
      <c r="D5879" s="89"/>
      <c r="E5879" s="1" t="s">
        <v>32</v>
      </c>
      <c r="F5879" s="2"/>
      <c r="G5879" s="60">
        <v>2</v>
      </c>
      <c r="H5879" s="72" t="str">
        <f t="shared" si="98"/>
        <v>*</v>
      </c>
      <c r="I5879" s="11">
        <v>50</v>
      </c>
      <c r="J5879" s="7">
        <v>0</v>
      </c>
      <c r="K5879" s="7">
        <v>0</v>
      </c>
      <c r="L5879" s="7">
        <v>0</v>
      </c>
      <c r="M5879" s="7">
        <v>0</v>
      </c>
      <c r="N5879" s="7">
        <v>0</v>
      </c>
      <c r="O5879" s="7">
        <v>0</v>
      </c>
      <c r="P5879" s="7">
        <v>0</v>
      </c>
      <c r="Q5879" s="7">
        <v>0</v>
      </c>
      <c r="R5879" s="7">
        <v>0</v>
      </c>
      <c r="S5879" s="7">
        <v>0</v>
      </c>
      <c r="T5879" s="7">
        <v>0</v>
      </c>
      <c r="U5879" s="7">
        <v>0</v>
      </c>
      <c r="V5879" s="3">
        <v>50</v>
      </c>
      <c r="W5879" s="3">
        <v>50</v>
      </c>
      <c r="X5879" s="7">
        <v>0</v>
      </c>
      <c r="Y5879" s="14">
        <v>0</v>
      </c>
    </row>
    <row r="5880" spans="3:25" x14ac:dyDescent="0.2">
      <c r="C5880" s="88" t="s">
        <v>33</v>
      </c>
      <c r="D5880" s="83" t="s">
        <v>17</v>
      </c>
      <c r="E5880" s="6" t="s">
        <v>34</v>
      </c>
      <c r="F5880" s="5"/>
      <c r="G5880" s="59">
        <v>341</v>
      </c>
      <c r="H5880" s="71" t="str">
        <f t="shared" si="98"/>
        <v xml:space="preserve"> </v>
      </c>
      <c r="I5880" s="12">
        <v>12.023460410557</v>
      </c>
      <c r="J5880" s="4">
        <v>19.941348973606999</v>
      </c>
      <c r="K5880" s="4">
        <v>3.2258064516129998</v>
      </c>
      <c r="L5880" s="4">
        <v>13.489736070380999</v>
      </c>
      <c r="M5880" s="4">
        <v>15.24926686217</v>
      </c>
      <c r="N5880" s="4">
        <v>2.052785923754</v>
      </c>
      <c r="O5880" s="4">
        <v>0.58651026393000005</v>
      </c>
      <c r="P5880" s="4">
        <v>2.9325513196480002</v>
      </c>
      <c r="Q5880" s="4">
        <v>4.3988269794720001</v>
      </c>
      <c r="R5880" s="4">
        <v>2.346041055718</v>
      </c>
      <c r="S5880" s="4">
        <v>7.0381231671549997</v>
      </c>
      <c r="T5880" s="4">
        <v>1.759530791789</v>
      </c>
      <c r="U5880" s="4">
        <v>0.87976539589400005</v>
      </c>
      <c r="V5880" s="4">
        <v>51.026392961877001</v>
      </c>
      <c r="W5880" s="4">
        <v>9.3841642228740003</v>
      </c>
      <c r="X5880" s="4">
        <v>27.272727272727</v>
      </c>
      <c r="Y5880" s="13">
        <v>12.316715542521999</v>
      </c>
    </row>
    <row r="5881" spans="3:25" x14ac:dyDescent="0.2">
      <c r="C5881" s="87"/>
      <c r="D5881" s="84"/>
      <c r="E5881" s="1" t="s">
        <v>35</v>
      </c>
      <c r="F5881" s="2"/>
      <c r="G5881" s="60">
        <v>1149</v>
      </c>
      <c r="H5881" s="72" t="str">
        <f t="shared" si="98"/>
        <v xml:space="preserve"> </v>
      </c>
      <c r="I5881" s="11">
        <v>9.8346388163620002</v>
      </c>
      <c r="J5881" s="3">
        <v>21.845082680592</v>
      </c>
      <c r="K5881" s="3">
        <v>2.1758050478680002</v>
      </c>
      <c r="L5881" s="3">
        <v>18.537859007832999</v>
      </c>
      <c r="M5881" s="3">
        <v>18.450826805917998</v>
      </c>
      <c r="N5881" s="3">
        <v>5.2219321148829998</v>
      </c>
      <c r="O5881" s="3">
        <v>2.3498694516969998</v>
      </c>
      <c r="P5881" s="3">
        <v>4.0905134899910003</v>
      </c>
      <c r="Q5881" s="3">
        <v>5.6570931244559999</v>
      </c>
      <c r="R5881" s="3">
        <v>1.9147084421239999</v>
      </c>
      <c r="S5881" s="3">
        <v>6.7885117493470002</v>
      </c>
      <c r="T5881" s="3">
        <v>3.1331592689300001</v>
      </c>
      <c r="U5881" s="3">
        <v>2.0887728459530002</v>
      </c>
      <c r="V5881" s="3">
        <v>57.963446475196001</v>
      </c>
      <c r="W5881" s="3">
        <v>12.793733681461999</v>
      </c>
      <c r="X5881" s="3">
        <v>23.498694516971</v>
      </c>
      <c r="Y5881" s="8">
        <v>5.7441253263709999</v>
      </c>
    </row>
    <row r="5882" spans="3:25" ht="24" x14ac:dyDescent="0.2">
      <c r="C5882" s="87"/>
      <c r="D5882" s="84"/>
      <c r="E5882" s="1" t="s">
        <v>36</v>
      </c>
      <c r="F5882" s="2"/>
      <c r="G5882" s="60">
        <v>659</v>
      </c>
      <c r="H5882" s="72" t="str">
        <f t="shared" si="98"/>
        <v xml:space="preserve"> </v>
      </c>
      <c r="I5882" s="11">
        <v>12.594840667678</v>
      </c>
      <c r="J5882" s="3">
        <v>23.975720789074</v>
      </c>
      <c r="K5882" s="3">
        <v>2.8831562974199998</v>
      </c>
      <c r="L5882" s="3">
        <v>16.540212443095999</v>
      </c>
      <c r="M5882" s="3">
        <v>18.968133535660002</v>
      </c>
      <c r="N5882" s="3">
        <v>3.7936267071319998</v>
      </c>
      <c r="O5882" s="3">
        <v>1.5174506828530001</v>
      </c>
      <c r="P5882" s="3">
        <v>5.1593323217</v>
      </c>
      <c r="Q5882" s="3">
        <v>5.6145675265549997</v>
      </c>
      <c r="R5882" s="3">
        <v>1.669195751138</v>
      </c>
      <c r="S5882" s="3">
        <v>5.6145675265549997</v>
      </c>
      <c r="T5882" s="3">
        <v>2.2761760242790001</v>
      </c>
      <c r="U5882" s="3">
        <v>2.427921092564</v>
      </c>
      <c r="V5882" s="3">
        <v>57.207890743550998</v>
      </c>
      <c r="W5882" s="3">
        <v>12.746585735964</v>
      </c>
      <c r="X5882" s="3">
        <v>24.582701062215001</v>
      </c>
      <c r="Y5882" s="8">
        <v>5.4628224582699998</v>
      </c>
    </row>
    <row r="5883" spans="3:25" x14ac:dyDescent="0.2">
      <c r="C5883" s="87"/>
      <c r="D5883" s="84"/>
      <c r="E5883" s="1" t="s">
        <v>37</v>
      </c>
      <c r="F5883" s="2"/>
      <c r="G5883" s="60">
        <v>274</v>
      </c>
      <c r="H5883" s="72" t="str">
        <f t="shared" si="98"/>
        <v xml:space="preserve"> </v>
      </c>
      <c r="I5883" s="11">
        <v>3.649635036496</v>
      </c>
      <c r="J5883" s="3">
        <v>18.978102189781001</v>
      </c>
      <c r="K5883" s="3">
        <v>1.0948905109489999</v>
      </c>
      <c r="L5883" s="3">
        <v>11.313868613139</v>
      </c>
      <c r="M5883" s="3">
        <v>11.678832116788</v>
      </c>
      <c r="N5883" s="3">
        <v>2.9197080291969999</v>
      </c>
      <c r="O5883" s="3">
        <v>1.824817518248</v>
      </c>
      <c r="P5883" s="3">
        <v>2.554744525547</v>
      </c>
      <c r="Q5883" s="3">
        <v>3.649635036496</v>
      </c>
      <c r="R5883" s="3">
        <v>1.824817518248</v>
      </c>
      <c r="S5883" s="3">
        <v>3.2846715328470002</v>
      </c>
      <c r="T5883" s="3">
        <v>1.0948905109489999</v>
      </c>
      <c r="U5883" s="3">
        <v>2.1897810218979998</v>
      </c>
      <c r="V5883" s="3">
        <v>41.240875912409003</v>
      </c>
      <c r="W5883" s="3">
        <v>17.153284671533001</v>
      </c>
      <c r="X5883" s="3">
        <v>33.576642335766003</v>
      </c>
      <c r="Y5883" s="8">
        <v>8.0291970802920005</v>
      </c>
    </row>
    <row r="5884" spans="3:25" x14ac:dyDescent="0.2">
      <c r="C5884" s="87"/>
      <c r="D5884" s="84"/>
      <c r="E5884" s="1" t="s">
        <v>32</v>
      </c>
      <c r="F5884" s="2"/>
      <c r="G5884" s="60">
        <v>12</v>
      </c>
      <c r="H5884" s="72" t="str">
        <f t="shared" si="98"/>
        <v>*</v>
      </c>
      <c r="I5884" s="21">
        <v>0</v>
      </c>
      <c r="J5884" s="3">
        <v>16.666666666666998</v>
      </c>
      <c r="K5884" s="7">
        <v>0</v>
      </c>
      <c r="L5884" s="3">
        <v>8.333333333333</v>
      </c>
      <c r="M5884" s="3">
        <v>8.333333333333</v>
      </c>
      <c r="N5884" s="3">
        <v>16.666666666666998</v>
      </c>
      <c r="O5884" s="7">
        <v>0</v>
      </c>
      <c r="P5884" s="3">
        <v>8.333333333333</v>
      </c>
      <c r="Q5884" s="3">
        <v>8.333333333333</v>
      </c>
      <c r="R5884" s="3">
        <v>8.333333333333</v>
      </c>
      <c r="S5884" s="3">
        <v>25</v>
      </c>
      <c r="T5884" s="7">
        <v>0</v>
      </c>
      <c r="U5884" s="7">
        <v>0</v>
      </c>
      <c r="V5884" s="3">
        <v>50</v>
      </c>
      <c r="W5884" s="3">
        <v>8.333333333333</v>
      </c>
      <c r="X5884" s="3">
        <v>25</v>
      </c>
      <c r="Y5884" s="8">
        <v>16.666666666666998</v>
      </c>
    </row>
    <row r="5885" spans="3:25" x14ac:dyDescent="0.2">
      <c r="C5885" s="88" t="s">
        <v>38</v>
      </c>
      <c r="D5885" s="83" t="s">
        <v>17</v>
      </c>
      <c r="E5885" s="6" t="s">
        <v>39</v>
      </c>
      <c r="F5885" s="5"/>
      <c r="G5885" s="59">
        <v>368</v>
      </c>
      <c r="H5885" s="71" t="str">
        <f t="shared" si="98"/>
        <v xml:space="preserve"> </v>
      </c>
      <c r="I5885" s="12">
        <v>5.7065217391300003</v>
      </c>
      <c r="J5885" s="4">
        <v>16.847826086956999</v>
      </c>
      <c r="K5885" s="4">
        <v>1.630434782609</v>
      </c>
      <c r="L5885" s="4">
        <v>14.402173913043001</v>
      </c>
      <c r="M5885" s="4">
        <v>14.945652173913</v>
      </c>
      <c r="N5885" s="4">
        <v>3.8043478260870001</v>
      </c>
      <c r="O5885" s="4">
        <v>1.086956521739</v>
      </c>
      <c r="P5885" s="4">
        <v>2.9891304347830001</v>
      </c>
      <c r="Q5885" s="4">
        <v>3.8043478260870001</v>
      </c>
      <c r="R5885" s="4">
        <v>1.630434782609</v>
      </c>
      <c r="S5885" s="4">
        <v>2.9891304347830001</v>
      </c>
      <c r="T5885" s="4">
        <v>2.7173913043479998</v>
      </c>
      <c r="U5885" s="4">
        <v>2.7173913043479998</v>
      </c>
      <c r="V5885" s="4">
        <v>45.652173913043001</v>
      </c>
      <c r="W5885" s="4">
        <v>14.673913043478001</v>
      </c>
      <c r="X5885" s="4">
        <v>30.434782608696</v>
      </c>
      <c r="Y5885" s="13">
        <v>9.2391304347830001</v>
      </c>
    </row>
    <row r="5886" spans="3:25" x14ac:dyDescent="0.2">
      <c r="C5886" s="87"/>
      <c r="D5886" s="84"/>
      <c r="E5886" s="1" t="s">
        <v>40</v>
      </c>
      <c r="F5886" s="2"/>
      <c r="G5886" s="60">
        <v>1591</v>
      </c>
      <c r="H5886" s="72" t="str">
        <f t="shared" si="98"/>
        <v xml:space="preserve"> </v>
      </c>
      <c r="I5886" s="11">
        <v>10.307982401006001</v>
      </c>
      <c r="J5886" s="3">
        <v>23.947203016970001</v>
      </c>
      <c r="K5886" s="3">
        <v>2.3884349465739998</v>
      </c>
      <c r="L5886" s="3">
        <v>17.473287240729</v>
      </c>
      <c r="M5886" s="3">
        <v>18.918918918919001</v>
      </c>
      <c r="N5886" s="3">
        <v>4.6511627906979998</v>
      </c>
      <c r="O5886" s="3">
        <v>2.3255813953489999</v>
      </c>
      <c r="P5886" s="3">
        <v>4.6511627906979998</v>
      </c>
      <c r="Q5886" s="3">
        <v>5.9710873664359996</v>
      </c>
      <c r="R5886" s="3">
        <v>2.4512884977999998</v>
      </c>
      <c r="S5886" s="3">
        <v>7.5424261470770002</v>
      </c>
      <c r="T5886" s="3">
        <v>2.7655562539280001</v>
      </c>
      <c r="U5886" s="3">
        <v>1.885606536769</v>
      </c>
      <c r="V5886" s="3">
        <v>58.768070395976999</v>
      </c>
      <c r="W5886" s="3">
        <v>12.256442489001</v>
      </c>
      <c r="X5886" s="3">
        <v>23.318667504714</v>
      </c>
      <c r="Y5886" s="8">
        <v>5.6568196103080002</v>
      </c>
    </row>
    <row r="5887" spans="3:25" x14ac:dyDescent="0.2">
      <c r="C5887" s="87"/>
      <c r="D5887" s="84"/>
      <c r="E5887" s="1" t="s">
        <v>41</v>
      </c>
      <c r="F5887" s="2"/>
      <c r="G5887" s="60">
        <v>151</v>
      </c>
      <c r="H5887" s="72" t="str">
        <f t="shared" si="98"/>
        <v xml:space="preserve"> </v>
      </c>
      <c r="I5887" s="11">
        <v>7.9470198675499999</v>
      </c>
      <c r="J5887" s="3">
        <v>35.761589403974</v>
      </c>
      <c r="K5887" s="3">
        <v>3.311258278146</v>
      </c>
      <c r="L5887" s="3">
        <v>19.867549668873998</v>
      </c>
      <c r="M5887" s="3">
        <v>15.894039735099</v>
      </c>
      <c r="N5887" s="3">
        <v>2.6490066225170001</v>
      </c>
      <c r="O5887" s="3">
        <v>1.324503311258</v>
      </c>
      <c r="P5887" s="3">
        <v>6.622516556291</v>
      </c>
      <c r="Q5887" s="3">
        <v>9.2715231788079997</v>
      </c>
      <c r="R5887" s="3">
        <v>2.6490066225170001</v>
      </c>
      <c r="S5887" s="3">
        <v>5.9602649006619997</v>
      </c>
      <c r="T5887" s="3">
        <v>0.66225165562900001</v>
      </c>
      <c r="U5887" s="3">
        <v>1.324503311258</v>
      </c>
      <c r="V5887" s="3">
        <v>64.238410596026</v>
      </c>
      <c r="W5887" s="3">
        <v>13.245033112583</v>
      </c>
      <c r="X5887" s="3">
        <v>20.529801324503001</v>
      </c>
      <c r="Y5887" s="8">
        <v>1.9867549668869999</v>
      </c>
    </row>
    <row r="5888" spans="3:25" x14ac:dyDescent="0.2">
      <c r="C5888" s="87"/>
      <c r="D5888" s="84"/>
      <c r="E5888" s="1" t="s">
        <v>42</v>
      </c>
      <c r="F5888" s="2"/>
      <c r="G5888" s="60">
        <v>884</v>
      </c>
      <c r="H5888" s="72" t="str">
        <f t="shared" si="98"/>
        <v xml:space="preserve"> </v>
      </c>
      <c r="I5888" s="11">
        <v>11.877828054299</v>
      </c>
      <c r="J5888" s="3">
        <v>24.208144796380001</v>
      </c>
      <c r="K5888" s="3">
        <v>2.7149321266970001</v>
      </c>
      <c r="L5888" s="3">
        <v>16.063348416290001</v>
      </c>
      <c r="M5888" s="3">
        <v>18.325791855203999</v>
      </c>
      <c r="N5888" s="3">
        <v>3.7330316742080001</v>
      </c>
      <c r="O5888" s="3">
        <v>1.5837104072399999</v>
      </c>
      <c r="P5888" s="3">
        <v>4.524886877828</v>
      </c>
      <c r="Q5888" s="3">
        <v>5.2036199095019997</v>
      </c>
      <c r="R5888" s="3">
        <v>2.1493212669680002</v>
      </c>
      <c r="S5888" s="3">
        <v>6.6742081447960002</v>
      </c>
      <c r="T5888" s="3">
        <v>2.036199095023</v>
      </c>
      <c r="U5888" s="3">
        <v>1.923076923077</v>
      </c>
      <c r="V5888" s="3">
        <v>56.787330316742</v>
      </c>
      <c r="W5888" s="3">
        <v>11.651583710406999</v>
      </c>
      <c r="X5888" s="3">
        <v>24.886877828054001</v>
      </c>
      <c r="Y5888" s="8">
        <v>6.6742081447960002</v>
      </c>
    </row>
    <row r="5889" spans="3:25" x14ac:dyDescent="0.2">
      <c r="C5889" s="87"/>
      <c r="D5889" s="84"/>
      <c r="E5889" s="1" t="s">
        <v>43</v>
      </c>
      <c r="F5889" s="2"/>
      <c r="G5889" s="60">
        <v>191</v>
      </c>
      <c r="H5889" s="72" t="str">
        <f t="shared" si="98"/>
        <v xml:space="preserve"> </v>
      </c>
      <c r="I5889" s="11">
        <v>18.848167539266999</v>
      </c>
      <c r="J5889" s="3">
        <v>22.513089005236001</v>
      </c>
      <c r="K5889" s="3">
        <v>2.6178010471199999</v>
      </c>
      <c r="L5889" s="3">
        <v>17.801047120419</v>
      </c>
      <c r="M5889" s="3">
        <v>17.277486910994998</v>
      </c>
      <c r="N5889" s="3">
        <v>2.6178010471199999</v>
      </c>
      <c r="O5889" s="3">
        <v>2.0942408376959998</v>
      </c>
      <c r="P5889" s="3">
        <v>5.7591623036649997</v>
      </c>
      <c r="Q5889" s="3">
        <v>6.806282722513</v>
      </c>
      <c r="R5889" s="3">
        <v>1.5706806282720001</v>
      </c>
      <c r="S5889" s="3">
        <v>5.7591623036649997</v>
      </c>
      <c r="T5889" s="3">
        <v>3.1413612565450002</v>
      </c>
      <c r="U5889" s="3">
        <v>3.1413612565450002</v>
      </c>
      <c r="V5889" s="3">
        <v>60.209424083770003</v>
      </c>
      <c r="W5889" s="3">
        <v>7.8534031413610004</v>
      </c>
      <c r="X5889" s="3">
        <v>25.130890052356001</v>
      </c>
      <c r="Y5889" s="8">
        <v>6.806282722513</v>
      </c>
    </row>
    <row r="5890" spans="3:25" x14ac:dyDescent="0.2">
      <c r="C5890" s="87"/>
      <c r="D5890" s="84"/>
      <c r="E5890" s="1" t="s">
        <v>44</v>
      </c>
      <c r="F5890" s="2"/>
      <c r="G5890" s="60">
        <v>239</v>
      </c>
      <c r="H5890" s="72" t="str">
        <f t="shared" si="98"/>
        <v xml:space="preserve"> </v>
      </c>
      <c r="I5890" s="11">
        <v>16.317991631799</v>
      </c>
      <c r="J5890" s="3">
        <v>22.175732217573</v>
      </c>
      <c r="K5890" s="3">
        <v>2.5104602510460001</v>
      </c>
      <c r="L5890" s="3">
        <v>17.991631799162999</v>
      </c>
      <c r="M5890" s="3">
        <v>20.92050209205</v>
      </c>
      <c r="N5890" s="3">
        <v>2.9288702928869998</v>
      </c>
      <c r="O5890" s="3">
        <v>2.092050209205</v>
      </c>
      <c r="P5890" s="3">
        <v>4.6025104602509996</v>
      </c>
      <c r="Q5890" s="3">
        <v>5.439330543933</v>
      </c>
      <c r="R5890" s="3">
        <v>0.836820083682</v>
      </c>
      <c r="S5890" s="3">
        <v>6.694560669456</v>
      </c>
      <c r="T5890" s="3">
        <v>2.5104602510460001</v>
      </c>
      <c r="U5890" s="3">
        <v>3.347280334728</v>
      </c>
      <c r="V5890" s="3">
        <v>64.435146443514995</v>
      </c>
      <c r="W5890" s="3">
        <v>8.3682008368199998</v>
      </c>
      <c r="X5890" s="3">
        <v>22.594142259413999</v>
      </c>
      <c r="Y5890" s="8">
        <v>4.6025104602509996</v>
      </c>
    </row>
    <row r="5891" spans="3:25" x14ac:dyDescent="0.2">
      <c r="C5891" s="87"/>
      <c r="D5891" s="84"/>
      <c r="E5891" s="1" t="s">
        <v>45</v>
      </c>
      <c r="F5891" s="2"/>
      <c r="G5891" s="60">
        <v>58</v>
      </c>
      <c r="H5891" s="72" t="str">
        <f t="shared" si="98"/>
        <v xml:space="preserve"> </v>
      </c>
      <c r="I5891" s="11">
        <v>12.068965517241001</v>
      </c>
      <c r="J5891" s="3">
        <v>27.586206896552</v>
      </c>
      <c r="K5891" s="3">
        <v>3.4482758620689999</v>
      </c>
      <c r="L5891" s="3">
        <v>13.793103448276</v>
      </c>
      <c r="M5891" s="3">
        <v>22.413793103448</v>
      </c>
      <c r="N5891" s="3">
        <v>3.4482758620689999</v>
      </c>
      <c r="O5891" s="7">
        <v>0</v>
      </c>
      <c r="P5891" s="3">
        <v>1.7241379310339999</v>
      </c>
      <c r="Q5891" s="3">
        <v>3.4482758620689999</v>
      </c>
      <c r="R5891" s="3">
        <v>1.7241379310339999</v>
      </c>
      <c r="S5891" s="3">
        <v>5.1724137931029999</v>
      </c>
      <c r="T5891" s="3">
        <v>1.7241379310339999</v>
      </c>
      <c r="U5891" s="3">
        <v>1.7241379310339999</v>
      </c>
      <c r="V5891" s="3">
        <v>55.172413793102997</v>
      </c>
      <c r="W5891" s="3">
        <v>15.517241379310001</v>
      </c>
      <c r="X5891" s="3">
        <v>17.241379310345</v>
      </c>
      <c r="Y5891" s="8">
        <v>12.068965517241001</v>
      </c>
    </row>
    <row r="5892" spans="3:25" x14ac:dyDescent="0.2">
      <c r="C5892" s="87"/>
      <c r="D5892" s="84"/>
      <c r="E5892" s="1" t="s">
        <v>46</v>
      </c>
      <c r="F5892" s="2"/>
      <c r="G5892" s="60">
        <v>32</v>
      </c>
      <c r="H5892" s="72" t="str">
        <f t="shared" si="98"/>
        <v>*</v>
      </c>
      <c r="I5892" s="11">
        <v>9.375</v>
      </c>
      <c r="J5892" s="3">
        <v>9.375</v>
      </c>
      <c r="K5892" s="3">
        <v>3.125</v>
      </c>
      <c r="L5892" s="3">
        <v>6.25</v>
      </c>
      <c r="M5892" s="3">
        <v>6.25</v>
      </c>
      <c r="N5892" s="3">
        <v>3.125</v>
      </c>
      <c r="O5892" s="7">
        <v>0</v>
      </c>
      <c r="P5892" s="3">
        <v>3.125</v>
      </c>
      <c r="Q5892" s="3">
        <v>3.125</v>
      </c>
      <c r="R5892" s="7">
        <v>0</v>
      </c>
      <c r="S5892" s="7">
        <v>0</v>
      </c>
      <c r="T5892" s="7">
        <v>0</v>
      </c>
      <c r="U5892" s="7">
        <v>0</v>
      </c>
      <c r="V5892" s="3">
        <v>18.75</v>
      </c>
      <c r="W5892" s="3">
        <v>18.75</v>
      </c>
      <c r="X5892" s="3">
        <v>62.5</v>
      </c>
      <c r="Y5892" s="14">
        <v>0</v>
      </c>
    </row>
    <row r="5893" spans="3:25" x14ac:dyDescent="0.2">
      <c r="C5893" s="87"/>
      <c r="D5893" s="84"/>
      <c r="E5893" s="1" t="s">
        <v>32</v>
      </c>
      <c r="F5893" s="2"/>
      <c r="G5893" s="60">
        <v>50</v>
      </c>
      <c r="H5893" s="72" t="str">
        <f t="shared" si="98"/>
        <v xml:space="preserve"> </v>
      </c>
      <c r="I5893" s="11">
        <v>14</v>
      </c>
      <c r="J5893" s="3">
        <v>14</v>
      </c>
      <c r="K5893" s="3">
        <v>4</v>
      </c>
      <c r="L5893" s="3">
        <v>18</v>
      </c>
      <c r="M5893" s="3">
        <v>20</v>
      </c>
      <c r="N5893" s="3">
        <v>4</v>
      </c>
      <c r="O5893" s="7">
        <v>0</v>
      </c>
      <c r="P5893" s="7">
        <v>0</v>
      </c>
      <c r="Q5893" s="3">
        <v>8</v>
      </c>
      <c r="R5893" s="7">
        <v>0</v>
      </c>
      <c r="S5893" s="3">
        <v>8</v>
      </c>
      <c r="T5893" s="3">
        <v>2</v>
      </c>
      <c r="U5893" s="7">
        <v>0</v>
      </c>
      <c r="V5893" s="3">
        <v>46</v>
      </c>
      <c r="W5893" s="3">
        <v>12</v>
      </c>
      <c r="X5893" s="3">
        <v>30</v>
      </c>
      <c r="Y5893" s="8">
        <v>12</v>
      </c>
    </row>
    <row r="5894" spans="3:25" ht="24" x14ac:dyDescent="0.2">
      <c r="C5894" s="88" t="s">
        <v>47</v>
      </c>
      <c r="D5894" s="83" t="s">
        <v>17</v>
      </c>
      <c r="E5894" s="6" t="s">
        <v>48</v>
      </c>
      <c r="F5894" s="5"/>
      <c r="G5894" s="59">
        <v>93</v>
      </c>
      <c r="H5894" s="71" t="str">
        <f t="shared" si="98"/>
        <v xml:space="preserve"> </v>
      </c>
      <c r="I5894" s="12">
        <v>26.881720430108</v>
      </c>
      <c r="J5894" s="4">
        <v>36.559139784945998</v>
      </c>
      <c r="K5894" s="4">
        <v>3.2258064516129998</v>
      </c>
      <c r="L5894" s="4">
        <v>17.204301075269001</v>
      </c>
      <c r="M5894" s="4">
        <v>23.655913978495001</v>
      </c>
      <c r="N5894" s="4">
        <v>3.2258064516129998</v>
      </c>
      <c r="O5894" s="4">
        <v>4.3010752688169998</v>
      </c>
      <c r="P5894" s="4">
        <v>7.5268817204299996</v>
      </c>
      <c r="Q5894" s="4">
        <v>6.4516129032259997</v>
      </c>
      <c r="R5894" s="4">
        <v>6.4516129032259997</v>
      </c>
      <c r="S5894" s="4">
        <v>12.903225806451999</v>
      </c>
      <c r="T5894" s="4">
        <v>2.1505376344089999</v>
      </c>
      <c r="U5894" s="4">
        <v>1.0752688172039999</v>
      </c>
      <c r="V5894" s="4">
        <v>72.043010752688005</v>
      </c>
      <c r="W5894" s="4">
        <v>7.5268817204299996</v>
      </c>
      <c r="X5894" s="4">
        <v>13.978494623655999</v>
      </c>
      <c r="Y5894" s="13">
        <v>6.4516129032259997</v>
      </c>
    </row>
    <row r="5895" spans="3:25" ht="24" x14ac:dyDescent="0.2">
      <c r="C5895" s="87"/>
      <c r="D5895" s="84"/>
      <c r="E5895" s="1" t="s">
        <v>49</v>
      </c>
      <c r="F5895" s="2"/>
      <c r="G5895" s="60">
        <v>143</v>
      </c>
      <c r="H5895" s="72" t="str">
        <f t="shared" si="98"/>
        <v xml:space="preserve"> </v>
      </c>
      <c r="I5895" s="11">
        <v>6.9930069930069996</v>
      </c>
      <c r="J5895" s="3">
        <v>30.069930069929999</v>
      </c>
      <c r="K5895" s="3">
        <v>2.0979020979020002</v>
      </c>
      <c r="L5895" s="3">
        <v>16.083916083916002</v>
      </c>
      <c r="M5895" s="3">
        <v>19.580419580419999</v>
      </c>
      <c r="N5895" s="3">
        <v>4.8951048951049998</v>
      </c>
      <c r="O5895" s="3">
        <v>2.797202797203</v>
      </c>
      <c r="P5895" s="3">
        <v>3.4965034965030002</v>
      </c>
      <c r="Q5895" s="3">
        <v>4.8951048951049998</v>
      </c>
      <c r="R5895" s="3">
        <v>16.083916083916002</v>
      </c>
      <c r="S5895" s="3">
        <v>3.4965034965030002</v>
      </c>
      <c r="T5895" s="3">
        <v>0.69930069930100003</v>
      </c>
      <c r="U5895" s="3">
        <v>4.8951048951049998</v>
      </c>
      <c r="V5895" s="3">
        <v>63.636363636364003</v>
      </c>
      <c r="W5895" s="3">
        <v>10.48951048951</v>
      </c>
      <c r="X5895" s="3">
        <v>20.979020979021001</v>
      </c>
      <c r="Y5895" s="8">
        <v>4.8951048951049998</v>
      </c>
    </row>
    <row r="5896" spans="3:25" x14ac:dyDescent="0.2">
      <c r="C5896" s="87"/>
      <c r="D5896" s="84"/>
      <c r="E5896" s="1" t="s">
        <v>50</v>
      </c>
      <c r="F5896" s="2"/>
      <c r="G5896" s="60">
        <v>148</v>
      </c>
      <c r="H5896" s="72" t="str">
        <f t="shared" si="98"/>
        <v xml:space="preserve"> </v>
      </c>
      <c r="I5896" s="11">
        <v>2.7027027027030002</v>
      </c>
      <c r="J5896" s="3">
        <v>22.297297297297</v>
      </c>
      <c r="K5896" s="3">
        <v>1.351351351351</v>
      </c>
      <c r="L5896" s="3">
        <v>11.486486486485999</v>
      </c>
      <c r="M5896" s="3">
        <v>14.864864864865</v>
      </c>
      <c r="N5896" s="3">
        <v>2.7027027027030002</v>
      </c>
      <c r="O5896" s="3">
        <v>4.0540540540540002</v>
      </c>
      <c r="P5896" s="3">
        <v>6.7567567567570004</v>
      </c>
      <c r="Q5896" s="3">
        <v>4.7297297297299998</v>
      </c>
      <c r="R5896" s="3">
        <v>8.7837837837839992</v>
      </c>
      <c r="S5896" s="3">
        <v>5.4054054054050003</v>
      </c>
      <c r="T5896" s="3">
        <v>1.351351351351</v>
      </c>
      <c r="U5896" s="3">
        <v>2.0270270270270001</v>
      </c>
      <c r="V5896" s="3">
        <v>53.378378378378002</v>
      </c>
      <c r="W5896" s="3">
        <v>17.567567567567998</v>
      </c>
      <c r="X5896" s="3">
        <v>26.351351351350999</v>
      </c>
      <c r="Y5896" s="8">
        <v>2.7027027027030002</v>
      </c>
    </row>
    <row r="5897" spans="3:25" x14ac:dyDescent="0.2">
      <c r="C5897" s="87"/>
      <c r="D5897" s="84"/>
      <c r="E5897" s="1" t="s">
        <v>51</v>
      </c>
      <c r="F5897" s="2"/>
      <c r="G5897" s="60">
        <v>198</v>
      </c>
      <c r="H5897" s="72" t="str">
        <f t="shared" si="98"/>
        <v xml:space="preserve"> </v>
      </c>
      <c r="I5897" s="11">
        <v>2.0202020202019999</v>
      </c>
      <c r="J5897" s="3">
        <v>26.262626262626</v>
      </c>
      <c r="K5897" s="3">
        <v>2.0202020202019999</v>
      </c>
      <c r="L5897" s="3">
        <v>8.5858585858590004</v>
      </c>
      <c r="M5897" s="3">
        <v>13.636363636364001</v>
      </c>
      <c r="N5897" s="3">
        <v>4.0404040404039998</v>
      </c>
      <c r="O5897" s="3">
        <v>0.50505050505100002</v>
      </c>
      <c r="P5897" s="3">
        <v>7.0707070707069999</v>
      </c>
      <c r="Q5897" s="3">
        <v>4.0404040404039998</v>
      </c>
      <c r="R5897" s="7">
        <v>0</v>
      </c>
      <c r="S5897" s="3">
        <v>5.5555555555560003</v>
      </c>
      <c r="T5897" s="3">
        <v>1.010101010101</v>
      </c>
      <c r="U5897" s="3">
        <v>2.0202020202019999</v>
      </c>
      <c r="V5897" s="3">
        <v>49.494949494948997</v>
      </c>
      <c r="W5897" s="3">
        <v>20.707070707071001</v>
      </c>
      <c r="X5897" s="3">
        <v>26.262626262626</v>
      </c>
      <c r="Y5897" s="8">
        <v>3.535353535354</v>
      </c>
    </row>
    <row r="5898" spans="3:25" ht="24" x14ac:dyDescent="0.2">
      <c r="C5898" s="87"/>
      <c r="D5898" s="84"/>
      <c r="E5898" s="1" t="s">
        <v>52</v>
      </c>
      <c r="F5898" s="2"/>
      <c r="G5898" s="60">
        <v>318</v>
      </c>
      <c r="H5898" s="72" t="str">
        <f t="shared" si="98"/>
        <v xml:space="preserve"> </v>
      </c>
      <c r="I5898" s="11">
        <v>5.9748427672959998</v>
      </c>
      <c r="J5898" s="3">
        <v>21.383647798742</v>
      </c>
      <c r="K5898" s="3">
        <v>1.88679245283</v>
      </c>
      <c r="L5898" s="3">
        <v>16.666666666666998</v>
      </c>
      <c r="M5898" s="3">
        <v>18.867924528302002</v>
      </c>
      <c r="N5898" s="3">
        <v>4.0880503144649998</v>
      </c>
      <c r="O5898" s="3">
        <v>3.1446540880499998</v>
      </c>
      <c r="P5898" s="3">
        <v>4.0880503144649998</v>
      </c>
      <c r="Q5898" s="3">
        <v>7.8616352201259998</v>
      </c>
      <c r="R5898" s="7">
        <v>0</v>
      </c>
      <c r="S5898" s="3">
        <v>7.2327044025160001</v>
      </c>
      <c r="T5898" s="3">
        <v>10.691823899371</v>
      </c>
      <c r="U5898" s="3">
        <v>0.62893081761000003</v>
      </c>
      <c r="V5898" s="3">
        <v>56.918238993711</v>
      </c>
      <c r="W5898" s="3">
        <v>17.924528301887001</v>
      </c>
      <c r="X5898" s="3">
        <v>20.440251572327</v>
      </c>
      <c r="Y5898" s="8">
        <v>4.7169811320750004</v>
      </c>
    </row>
    <row r="5899" spans="3:25" ht="24" x14ac:dyDescent="0.2">
      <c r="C5899" s="87"/>
      <c r="D5899" s="84"/>
      <c r="E5899" s="1" t="s">
        <v>53</v>
      </c>
      <c r="F5899" s="2"/>
      <c r="G5899" s="60">
        <v>900</v>
      </c>
      <c r="H5899" s="72" t="str">
        <f t="shared" si="98"/>
        <v xml:space="preserve"> </v>
      </c>
      <c r="I5899" s="11">
        <v>6.8888888888890003</v>
      </c>
      <c r="J5899" s="3">
        <v>25.555555555556001</v>
      </c>
      <c r="K5899" s="3">
        <v>2</v>
      </c>
      <c r="L5899" s="3">
        <v>14</v>
      </c>
      <c r="M5899" s="3">
        <v>17.666666666666998</v>
      </c>
      <c r="N5899" s="3">
        <v>3.8888888888889999</v>
      </c>
      <c r="O5899" s="3">
        <v>2.7777777777780002</v>
      </c>
      <c r="P5899" s="3">
        <v>5.4444444444439997</v>
      </c>
      <c r="Q5899" s="3">
        <v>5.8888888888890003</v>
      </c>
      <c r="R5899" s="3">
        <v>4.666666666667</v>
      </c>
      <c r="S5899" s="3">
        <v>6.5555555555560003</v>
      </c>
      <c r="T5899" s="3">
        <v>4.5555555555560003</v>
      </c>
      <c r="U5899" s="3">
        <v>1.8888888888890001</v>
      </c>
      <c r="V5899" s="3">
        <v>57.333333333333002</v>
      </c>
      <c r="W5899" s="3">
        <v>16.222222222222001</v>
      </c>
      <c r="X5899" s="3">
        <v>22.111111111111001</v>
      </c>
      <c r="Y5899" s="8">
        <v>4.333333333333</v>
      </c>
    </row>
    <row r="5900" spans="3:25" ht="24" x14ac:dyDescent="0.2">
      <c r="C5900" s="87"/>
      <c r="D5900" s="84"/>
      <c r="E5900" s="1" t="s">
        <v>54</v>
      </c>
      <c r="F5900" s="2"/>
      <c r="G5900" s="60">
        <v>1493</v>
      </c>
      <c r="H5900" s="72" t="str">
        <f t="shared" si="98"/>
        <v xml:space="preserve"> </v>
      </c>
      <c r="I5900" s="11">
        <v>11.855324849297</v>
      </c>
      <c r="J5900" s="3">
        <v>19.892833221701</v>
      </c>
      <c r="K5900" s="3">
        <v>2.6121902210310002</v>
      </c>
      <c r="L5900" s="3">
        <v>17.682518419289998</v>
      </c>
      <c r="M5900" s="3">
        <v>17.07970529136</v>
      </c>
      <c r="N5900" s="3">
        <v>4.4876088412590001</v>
      </c>
      <c r="O5900" s="3">
        <v>1.205626255861</v>
      </c>
      <c r="P5900" s="3">
        <v>3.2819825853990001</v>
      </c>
      <c r="Q5900" s="3">
        <v>4.822505023443</v>
      </c>
      <c r="R5900" s="3">
        <v>0.33489618218400002</v>
      </c>
      <c r="S5900" s="3">
        <v>6.0951105157400001</v>
      </c>
      <c r="T5900" s="3">
        <v>1.1386470194239999</v>
      </c>
      <c r="U5900" s="3">
        <v>2.1433355659750002</v>
      </c>
      <c r="V5900" s="3">
        <v>53.248492967179999</v>
      </c>
      <c r="W5900" s="3">
        <v>10.850636302746</v>
      </c>
      <c r="X5900" s="3">
        <v>27.729403884796</v>
      </c>
      <c r="Y5900" s="8">
        <v>8.1714668452779993</v>
      </c>
    </row>
    <row r="5901" spans="3:25" x14ac:dyDescent="0.2">
      <c r="C5901" s="87"/>
      <c r="D5901" s="84"/>
      <c r="E5901" s="1" t="s">
        <v>32</v>
      </c>
      <c r="F5901" s="2"/>
      <c r="G5901" s="60">
        <v>42</v>
      </c>
      <c r="H5901" s="72" t="str">
        <f t="shared" si="98"/>
        <v>*</v>
      </c>
      <c r="I5901" s="11">
        <v>19.047619047619001</v>
      </c>
      <c r="J5901" s="3">
        <v>9.5238095238099998</v>
      </c>
      <c r="K5901" s="3">
        <v>2.3809523809519999</v>
      </c>
      <c r="L5901" s="3">
        <v>23.809523809523998</v>
      </c>
      <c r="M5901" s="3">
        <v>19.047619047619001</v>
      </c>
      <c r="N5901" s="7">
        <v>0</v>
      </c>
      <c r="O5901" s="3">
        <v>2.3809523809519999</v>
      </c>
      <c r="P5901" s="3">
        <v>2.3809523809519999</v>
      </c>
      <c r="Q5901" s="3">
        <v>7.1428571428570002</v>
      </c>
      <c r="R5901" s="7">
        <v>0</v>
      </c>
      <c r="S5901" s="3">
        <v>2.3809523809519999</v>
      </c>
      <c r="T5901" s="3">
        <v>4.7619047619049999</v>
      </c>
      <c r="U5901" s="7">
        <v>0</v>
      </c>
      <c r="V5901" s="3">
        <v>59.523809523810002</v>
      </c>
      <c r="W5901" s="3">
        <v>7.1428571428570002</v>
      </c>
      <c r="X5901" s="3">
        <v>16.666666666666998</v>
      </c>
      <c r="Y5901" s="8">
        <v>16.666666666666998</v>
      </c>
    </row>
    <row r="5902" spans="3:25" ht="24" x14ac:dyDescent="0.2">
      <c r="C5902" s="88" t="s">
        <v>55</v>
      </c>
      <c r="D5902" s="83" t="s">
        <v>17</v>
      </c>
      <c r="E5902" s="6" t="s">
        <v>48</v>
      </c>
      <c r="F5902" s="5"/>
      <c r="G5902" s="59">
        <v>118</v>
      </c>
      <c r="H5902" s="71" t="str">
        <f t="shared" si="98"/>
        <v xml:space="preserve"> </v>
      </c>
      <c r="I5902" s="12">
        <v>21.186440677966001</v>
      </c>
      <c r="J5902" s="4">
        <v>15.254237288136</v>
      </c>
      <c r="K5902" s="4">
        <v>5.9322033898309998</v>
      </c>
      <c r="L5902" s="4">
        <v>16.101694915254001</v>
      </c>
      <c r="M5902" s="4">
        <v>10.169491525424</v>
      </c>
      <c r="N5902" s="4">
        <v>2.542372881356</v>
      </c>
      <c r="O5902" s="4">
        <v>0.84745762711899997</v>
      </c>
      <c r="P5902" s="4">
        <v>1.6949152542370001</v>
      </c>
      <c r="Q5902" s="4">
        <v>3.3898305084749998</v>
      </c>
      <c r="R5902" s="4">
        <v>2.542372881356</v>
      </c>
      <c r="S5902" s="4">
        <v>3.3898305084749998</v>
      </c>
      <c r="T5902" s="4">
        <v>2.542372881356</v>
      </c>
      <c r="U5902" s="4">
        <v>1.6949152542370001</v>
      </c>
      <c r="V5902" s="4">
        <v>50</v>
      </c>
      <c r="W5902" s="4">
        <v>6.7796610169490004</v>
      </c>
      <c r="X5902" s="4">
        <v>27.966101694915</v>
      </c>
      <c r="Y5902" s="13">
        <v>15.254237288136</v>
      </c>
    </row>
    <row r="5903" spans="3:25" ht="24" x14ac:dyDescent="0.2">
      <c r="C5903" s="87"/>
      <c r="D5903" s="84"/>
      <c r="E5903" s="1" t="s">
        <v>49</v>
      </c>
      <c r="F5903" s="2"/>
      <c r="G5903" s="60">
        <v>262</v>
      </c>
      <c r="H5903" s="72" t="str">
        <f t="shared" si="98"/>
        <v xml:space="preserve"> </v>
      </c>
      <c r="I5903" s="11">
        <v>9.5419847328239999</v>
      </c>
      <c r="J5903" s="3">
        <v>22.519083969465999</v>
      </c>
      <c r="K5903" s="3">
        <v>2.6717557251909998</v>
      </c>
      <c r="L5903" s="3">
        <v>14.885496183206</v>
      </c>
      <c r="M5903" s="3">
        <v>15.648854961832001</v>
      </c>
      <c r="N5903" s="3">
        <v>3.053435114504</v>
      </c>
      <c r="O5903" s="3">
        <v>0.76335877862599999</v>
      </c>
      <c r="P5903" s="3">
        <v>3.8167938931299998</v>
      </c>
      <c r="Q5903" s="3">
        <v>3.8167938931299998</v>
      </c>
      <c r="R5903" s="3">
        <v>8.3969465648850008</v>
      </c>
      <c r="S5903" s="3">
        <v>1.526717557252</v>
      </c>
      <c r="T5903" s="3">
        <v>1.9083969465649999</v>
      </c>
      <c r="U5903" s="3">
        <v>3.4351145038170001</v>
      </c>
      <c r="V5903" s="3">
        <v>53.053435114503998</v>
      </c>
      <c r="W5903" s="3">
        <v>11.450381679389</v>
      </c>
      <c r="X5903" s="3">
        <v>27.099236641221001</v>
      </c>
      <c r="Y5903" s="8">
        <v>8.3969465648850008</v>
      </c>
    </row>
    <row r="5904" spans="3:25" x14ac:dyDescent="0.2">
      <c r="C5904" s="87"/>
      <c r="D5904" s="84"/>
      <c r="E5904" s="1" t="s">
        <v>50</v>
      </c>
      <c r="F5904" s="2"/>
      <c r="G5904" s="60">
        <v>486</v>
      </c>
      <c r="H5904" s="72" t="str">
        <f t="shared" si="98"/>
        <v xml:space="preserve"> </v>
      </c>
      <c r="I5904" s="11">
        <v>10.288065843621</v>
      </c>
      <c r="J5904" s="3">
        <v>26.131687242798002</v>
      </c>
      <c r="K5904" s="3">
        <v>0.82304526748999995</v>
      </c>
      <c r="L5904" s="3">
        <v>15.020576131686999</v>
      </c>
      <c r="M5904" s="3">
        <v>17.489711934155999</v>
      </c>
      <c r="N5904" s="3">
        <v>4.3209876543209997</v>
      </c>
      <c r="O5904" s="3">
        <v>2.6748971193419999</v>
      </c>
      <c r="P5904" s="3">
        <v>4.5267489711930002</v>
      </c>
      <c r="Q5904" s="3">
        <v>5.9670781892999996</v>
      </c>
      <c r="R5904" s="3">
        <v>2.6748971193419999</v>
      </c>
      <c r="S5904" s="3">
        <v>8.6419753086419995</v>
      </c>
      <c r="T5904" s="3">
        <v>3.2921810699590002</v>
      </c>
      <c r="U5904" s="3">
        <v>1.2345679012349999</v>
      </c>
      <c r="V5904" s="3">
        <v>57.407407407407</v>
      </c>
      <c r="W5904" s="3">
        <v>13.374485596708</v>
      </c>
      <c r="X5904" s="3">
        <v>24.485596707818999</v>
      </c>
      <c r="Y5904" s="8">
        <v>4.7325102880659999</v>
      </c>
    </row>
    <row r="5905" spans="3:25" x14ac:dyDescent="0.2">
      <c r="C5905" s="87"/>
      <c r="D5905" s="84"/>
      <c r="E5905" s="1" t="s">
        <v>51</v>
      </c>
      <c r="F5905" s="2"/>
      <c r="G5905" s="60">
        <v>888</v>
      </c>
      <c r="H5905" s="72" t="str">
        <f t="shared" ref="H5905:H5952" si="99">IF(G5905&lt;49,"*"," ")</f>
        <v xml:space="preserve"> </v>
      </c>
      <c r="I5905" s="11">
        <v>9.6846846846849992</v>
      </c>
      <c r="J5905" s="3">
        <v>25</v>
      </c>
      <c r="K5905" s="3">
        <v>2.3648648648649999</v>
      </c>
      <c r="L5905" s="3">
        <v>16.103603603604</v>
      </c>
      <c r="M5905" s="3">
        <v>19.144144144144001</v>
      </c>
      <c r="N5905" s="3">
        <v>5.1801801801799998</v>
      </c>
      <c r="O5905" s="3">
        <v>2.2522522522520001</v>
      </c>
      <c r="P5905" s="3">
        <v>5.1801801801799998</v>
      </c>
      <c r="Q5905" s="3">
        <v>6.4189189189190001</v>
      </c>
      <c r="R5905" s="3">
        <v>0.90090090090099995</v>
      </c>
      <c r="S5905" s="3">
        <v>10.022522522522999</v>
      </c>
      <c r="T5905" s="3">
        <v>2.8153153153149999</v>
      </c>
      <c r="U5905" s="3">
        <v>2.0270270270270001</v>
      </c>
      <c r="V5905" s="3">
        <v>59.909909909909999</v>
      </c>
      <c r="W5905" s="3">
        <v>12.837837837838</v>
      </c>
      <c r="X5905" s="3">
        <v>22.635135135134998</v>
      </c>
      <c r="Y5905" s="8">
        <v>4.617117117117</v>
      </c>
    </row>
    <row r="5906" spans="3:25" ht="24" x14ac:dyDescent="0.2">
      <c r="C5906" s="87"/>
      <c r="D5906" s="84"/>
      <c r="E5906" s="1" t="s">
        <v>52</v>
      </c>
      <c r="F5906" s="2"/>
      <c r="G5906" s="60">
        <v>323</v>
      </c>
      <c r="H5906" s="72" t="str">
        <f t="shared" si="99"/>
        <v xml:space="preserve"> </v>
      </c>
      <c r="I5906" s="11">
        <v>7.4303405572759997</v>
      </c>
      <c r="J5906" s="3">
        <v>16.099071207430001</v>
      </c>
      <c r="K5906" s="3">
        <v>3.0959752321980001</v>
      </c>
      <c r="L5906" s="3">
        <v>17.647058823529001</v>
      </c>
      <c r="M5906" s="3">
        <v>17.027863777090001</v>
      </c>
      <c r="N5906" s="3">
        <v>3.0959752321980001</v>
      </c>
      <c r="O5906" s="3">
        <v>1.547987616099</v>
      </c>
      <c r="P5906" s="3">
        <v>3.0959752321980001</v>
      </c>
      <c r="Q5906" s="3">
        <v>5.5727554179569996</v>
      </c>
      <c r="R5906" s="7">
        <v>0</v>
      </c>
      <c r="S5906" s="3">
        <v>1.547987616099</v>
      </c>
      <c r="T5906" s="3">
        <v>2.4767801857589999</v>
      </c>
      <c r="U5906" s="3">
        <v>1.8575851393189999</v>
      </c>
      <c r="V5906" s="3">
        <v>48.916408668731002</v>
      </c>
      <c r="W5906" s="3">
        <v>16.40866873065</v>
      </c>
      <c r="X5906" s="3">
        <v>26.934984520124001</v>
      </c>
      <c r="Y5906" s="8">
        <v>7.7399380804950004</v>
      </c>
    </row>
    <row r="5907" spans="3:25" x14ac:dyDescent="0.2">
      <c r="C5907" s="87"/>
      <c r="D5907" s="84"/>
      <c r="E5907" s="1" t="s">
        <v>56</v>
      </c>
      <c r="F5907" s="2"/>
      <c r="G5907" s="60">
        <v>275</v>
      </c>
      <c r="H5907" s="72" t="str">
        <f t="shared" si="99"/>
        <v xml:space="preserve"> </v>
      </c>
      <c r="I5907" s="11">
        <v>10.909090909091001</v>
      </c>
      <c r="J5907" s="3">
        <v>16.727272727273</v>
      </c>
      <c r="K5907" s="3">
        <v>2.9090909090910002</v>
      </c>
      <c r="L5907" s="3">
        <v>21.818181818182001</v>
      </c>
      <c r="M5907" s="3">
        <v>17.454545454544999</v>
      </c>
      <c r="N5907" s="3">
        <v>4.363636363636</v>
      </c>
      <c r="O5907" s="3">
        <v>0.36363636363599999</v>
      </c>
      <c r="P5907" s="3">
        <v>2.9090909090910002</v>
      </c>
      <c r="Q5907" s="3">
        <v>3.2727272727269998</v>
      </c>
      <c r="R5907" s="7">
        <v>0</v>
      </c>
      <c r="S5907" s="3">
        <v>1.4545454545450001</v>
      </c>
      <c r="T5907" s="3">
        <v>0.72727272727299996</v>
      </c>
      <c r="U5907" s="3">
        <v>1.818181818182</v>
      </c>
      <c r="V5907" s="3">
        <v>51.272727272727003</v>
      </c>
      <c r="W5907" s="3">
        <v>12.727272727273</v>
      </c>
      <c r="X5907" s="3">
        <v>28.727272727273</v>
      </c>
      <c r="Y5907" s="8">
        <v>7.2727272727269998</v>
      </c>
    </row>
    <row r="5908" spans="3:25" x14ac:dyDescent="0.2">
      <c r="C5908" s="87"/>
      <c r="D5908" s="84"/>
      <c r="E5908" s="1" t="s">
        <v>57</v>
      </c>
      <c r="F5908" s="2"/>
      <c r="G5908" s="60">
        <v>32</v>
      </c>
      <c r="H5908" s="72" t="str">
        <f t="shared" si="99"/>
        <v>*</v>
      </c>
      <c r="I5908" s="11">
        <v>9.375</v>
      </c>
      <c r="J5908" s="3">
        <v>6.25</v>
      </c>
      <c r="K5908" s="3">
        <v>3.125</v>
      </c>
      <c r="L5908" s="3">
        <v>6.25</v>
      </c>
      <c r="M5908" s="3">
        <v>9.375</v>
      </c>
      <c r="N5908" s="3">
        <v>3.125</v>
      </c>
      <c r="O5908" s="3">
        <v>6.25</v>
      </c>
      <c r="P5908" s="3">
        <v>3.125</v>
      </c>
      <c r="Q5908" s="3">
        <v>3.125</v>
      </c>
      <c r="R5908" s="3">
        <v>3.125</v>
      </c>
      <c r="S5908" s="3">
        <v>6.25</v>
      </c>
      <c r="T5908" s="3">
        <v>3.125</v>
      </c>
      <c r="U5908" s="3">
        <v>3.125</v>
      </c>
      <c r="V5908" s="3">
        <v>21.875</v>
      </c>
      <c r="W5908" s="3">
        <v>12.5</v>
      </c>
      <c r="X5908" s="3">
        <v>50</v>
      </c>
      <c r="Y5908" s="8">
        <v>15.625</v>
      </c>
    </row>
    <row r="5909" spans="3:25" x14ac:dyDescent="0.2">
      <c r="C5909" s="87"/>
      <c r="D5909" s="84"/>
      <c r="E5909" s="1" t="s">
        <v>32</v>
      </c>
      <c r="F5909" s="2"/>
      <c r="G5909" s="60">
        <v>51</v>
      </c>
      <c r="H5909" s="72" t="str">
        <f t="shared" si="99"/>
        <v xml:space="preserve"> </v>
      </c>
      <c r="I5909" s="11">
        <v>7.8431372549020004</v>
      </c>
      <c r="J5909" s="3">
        <v>9.8039215686270005</v>
      </c>
      <c r="K5909" s="7">
        <v>0</v>
      </c>
      <c r="L5909" s="3">
        <v>13.725490196078001</v>
      </c>
      <c r="M5909" s="3">
        <v>15.686274509804001</v>
      </c>
      <c r="N5909" s="3">
        <v>1.9607843137250001</v>
      </c>
      <c r="O5909" s="7">
        <v>0</v>
      </c>
      <c r="P5909" s="7">
        <v>0</v>
      </c>
      <c r="Q5909" s="7">
        <v>0</v>
      </c>
      <c r="R5909" s="7">
        <v>0</v>
      </c>
      <c r="S5909" s="3">
        <v>1.9607843137250001</v>
      </c>
      <c r="T5909" s="7">
        <v>0</v>
      </c>
      <c r="U5909" s="3">
        <v>3.9215686274510002</v>
      </c>
      <c r="V5909" s="3">
        <v>41.176470588234999</v>
      </c>
      <c r="W5909" s="3">
        <v>3.9215686274510002</v>
      </c>
      <c r="X5909" s="3">
        <v>27.450980392157</v>
      </c>
      <c r="Y5909" s="8">
        <v>27.450980392157</v>
      </c>
    </row>
    <row r="5910" spans="3:25" x14ac:dyDescent="0.2">
      <c r="C5910" s="88" t="s">
        <v>58</v>
      </c>
      <c r="D5910" s="83" t="s">
        <v>17</v>
      </c>
      <c r="E5910" s="6" t="s">
        <v>59</v>
      </c>
      <c r="F5910" s="5"/>
      <c r="G5910" s="59">
        <v>1814</v>
      </c>
      <c r="H5910" s="71" t="str">
        <f t="shared" si="99"/>
        <v xml:space="preserve"> </v>
      </c>
      <c r="I5910" s="12">
        <v>12.293274531422</v>
      </c>
      <c r="J5910" s="4">
        <v>25.303197353914001</v>
      </c>
      <c r="K5910" s="4">
        <v>2.7563395810359999</v>
      </c>
      <c r="L5910" s="4">
        <v>17.640573318632999</v>
      </c>
      <c r="M5910" s="4">
        <v>17.861080485115998</v>
      </c>
      <c r="N5910" s="4">
        <v>4.4101433296580002</v>
      </c>
      <c r="O5910" s="4">
        <v>1.984564498346</v>
      </c>
      <c r="P5910" s="4">
        <v>3.8588754134509999</v>
      </c>
      <c r="Q5910" s="4">
        <v>5.898566703418</v>
      </c>
      <c r="R5910" s="4">
        <v>2.2050716648290001</v>
      </c>
      <c r="S5910" s="4">
        <v>6.7805953693500003</v>
      </c>
      <c r="T5910" s="4">
        <v>2.4807056229329998</v>
      </c>
      <c r="U5910" s="4">
        <v>1.764057331863</v>
      </c>
      <c r="V5910" s="4">
        <v>58.32414553473</v>
      </c>
      <c r="W5910" s="4">
        <v>11.411245865491001</v>
      </c>
      <c r="X5910" s="4">
        <v>23.759647188534</v>
      </c>
      <c r="Y5910" s="13">
        <v>6.5049614112459997</v>
      </c>
    </row>
    <row r="5911" spans="3:25" ht="24" x14ac:dyDescent="0.2">
      <c r="C5911" s="87"/>
      <c r="D5911" s="84"/>
      <c r="E5911" s="1" t="s">
        <v>60</v>
      </c>
      <c r="F5911" s="2"/>
      <c r="G5911" s="60">
        <v>307</v>
      </c>
      <c r="H5911" s="72" t="str">
        <f t="shared" si="99"/>
        <v xml:space="preserve"> </v>
      </c>
      <c r="I5911" s="11">
        <v>4.2345276872959996</v>
      </c>
      <c r="J5911" s="3">
        <v>10.749185667752</v>
      </c>
      <c r="K5911" s="3">
        <v>1.302931596091</v>
      </c>
      <c r="L5911" s="3">
        <v>16.286644951140001</v>
      </c>
      <c r="M5911" s="3">
        <v>21.498371335504999</v>
      </c>
      <c r="N5911" s="3">
        <v>6.5146579804559996</v>
      </c>
      <c r="O5911" s="3">
        <v>2.28013029316</v>
      </c>
      <c r="P5911" s="3">
        <v>4.2345276872959996</v>
      </c>
      <c r="Q5911" s="3">
        <v>4.560260586319</v>
      </c>
      <c r="R5911" s="3">
        <v>1.302931596091</v>
      </c>
      <c r="S5911" s="3">
        <v>6.1889250814330001</v>
      </c>
      <c r="T5911" s="3">
        <v>2.6058631921819999</v>
      </c>
      <c r="U5911" s="3">
        <v>2.9315960912049999</v>
      </c>
      <c r="V5911" s="3">
        <v>51.791530944625002</v>
      </c>
      <c r="W5911" s="3">
        <v>17.263843648207999</v>
      </c>
      <c r="X5911" s="3">
        <v>26.710097719869999</v>
      </c>
      <c r="Y5911" s="8">
        <v>4.2345276872959996</v>
      </c>
    </row>
    <row r="5912" spans="3:25" x14ac:dyDescent="0.2">
      <c r="C5912" s="87"/>
      <c r="D5912" s="84"/>
      <c r="E5912" s="1" t="s">
        <v>61</v>
      </c>
      <c r="F5912" s="2"/>
      <c r="G5912" s="60">
        <v>49</v>
      </c>
      <c r="H5912" s="72" t="s">
        <v>679</v>
      </c>
      <c r="I5912" s="11">
        <v>2.040816326531</v>
      </c>
      <c r="J5912" s="3">
        <v>12.244897959184</v>
      </c>
      <c r="K5912" s="3">
        <v>2.040816326531</v>
      </c>
      <c r="L5912" s="3">
        <v>14.285714285714</v>
      </c>
      <c r="M5912" s="3">
        <v>8.1632653061219997</v>
      </c>
      <c r="N5912" s="7">
        <v>0</v>
      </c>
      <c r="O5912" s="7">
        <v>0</v>
      </c>
      <c r="P5912" s="3">
        <v>4.0816326530609999</v>
      </c>
      <c r="Q5912" s="7">
        <v>0</v>
      </c>
      <c r="R5912" s="7">
        <v>0</v>
      </c>
      <c r="S5912" s="3">
        <v>2.040816326531</v>
      </c>
      <c r="T5912" s="3">
        <v>2.040816326531</v>
      </c>
      <c r="U5912" s="3">
        <v>4.0816326530609999</v>
      </c>
      <c r="V5912" s="3">
        <v>32.653061224490003</v>
      </c>
      <c r="W5912" s="3">
        <v>10.204081632653001</v>
      </c>
      <c r="X5912" s="3">
        <v>34.693877551020002</v>
      </c>
      <c r="Y5912" s="8">
        <v>22.448979591836999</v>
      </c>
    </row>
    <row r="5913" spans="3:25" ht="36" x14ac:dyDescent="0.2">
      <c r="C5913" s="87"/>
      <c r="D5913" s="84"/>
      <c r="E5913" s="1" t="s">
        <v>62</v>
      </c>
      <c r="F5913" s="2"/>
      <c r="G5913" s="60">
        <v>211</v>
      </c>
      <c r="H5913" s="72" t="str">
        <f t="shared" si="99"/>
        <v xml:space="preserve"> </v>
      </c>
      <c r="I5913" s="11">
        <v>3.7914691943130001</v>
      </c>
      <c r="J5913" s="3">
        <v>13.744075829384</v>
      </c>
      <c r="K5913" s="3">
        <v>1.421800947867</v>
      </c>
      <c r="L5913" s="3">
        <v>9.4786729857819996</v>
      </c>
      <c r="M5913" s="3">
        <v>11.374407582938</v>
      </c>
      <c r="N5913" s="3">
        <v>0.94786729857800001</v>
      </c>
      <c r="O5913" s="3">
        <v>0.473933649289</v>
      </c>
      <c r="P5913" s="3">
        <v>5.2132701421799998</v>
      </c>
      <c r="Q5913" s="3">
        <v>2.843601895735</v>
      </c>
      <c r="R5913" s="3">
        <v>0.94786729857800001</v>
      </c>
      <c r="S5913" s="3">
        <v>3.7914691943130001</v>
      </c>
      <c r="T5913" s="3">
        <v>2.843601895735</v>
      </c>
      <c r="U5913" s="3">
        <v>1.895734597156</v>
      </c>
      <c r="V5913" s="3">
        <v>41.706161137441001</v>
      </c>
      <c r="W5913" s="3">
        <v>18.483412322275001</v>
      </c>
      <c r="X5913" s="3">
        <v>30.331753554502001</v>
      </c>
      <c r="Y5913" s="8">
        <v>9.4786729857819996</v>
      </c>
    </row>
    <row r="5914" spans="3:25" ht="24" x14ac:dyDescent="0.2">
      <c r="C5914" s="87"/>
      <c r="D5914" s="84"/>
      <c r="E5914" s="1" t="s">
        <v>63</v>
      </c>
      <c r="F5914" s="2"/>
      <c r="G5914" s="60">
        <v>8</v>
      </c>
      <c r="H5914" s="72" t="str">
        <f t="shared" si="99"/>
        <v>*</v>
      </c>
      <c r="I5914" s="21">
        <v>0</v>
      </c>
      <c r="J5914" s="3">
        <v>50</v>
      </c>
      <c r="K5914" s="7">
        <v>0</v>
      </c>
      <c r="L5914" s="3">
        <v>12.5</v>
      </c>
      <c r="M5914" s="3">
        <v>25</v>
      </c>
      <c r="N5914" s="7">
        <v>0</v>
      </c>
      <c r="O5914" s="7">
        <v>0</v>
      </c>
      <c r="P5914" s="3">
        <v>25</v>
      </c>
      <c r="Q5914" s="3">
        <v>12.5</v>
      </c>
      <c r="R5914" s="3">
        <v>12.5</v>
      </c>
      <c r="S5914" s="7">
        <v>0</v>
      </c>
      <c r="T5914" s="7">
        <v>0</v>
      </c>
      <c r="U5914" s="3">
        <v>12.5</v>
      </c>
      <c r="V5914" s="3">
        <v>87.5</v>
      </c>
      <c r="W5914" s="7">
        <v>0</v>
      </c>
      <c r="X5914" s="7">
        <v>0</v>
      </c>
      <c r="Y5914" s="8">
        <v>12.5</v>
      </c>
    </row>
    <row r="5915" spans="3:25" x14ac:dyDescent="0.2">
      <c r="C5915" s="87"/>
      <c r="D5915" s="84"/>
      <c r="E5915" s="1" t="s">
        <v>64</v>
      </c>
      <c r="F5915" s="2"/>
      <c r="G5915" s="60">
        <v>24</v>
      </c>
      <c r="H5915" s="72" t="str">
        <f t="shared" si="99"/>
        <v>*</v>
      </c>
      <c r="I5915" s="11">
        <v>8.333333333333</v>
      </c>
      <c r="J5915" s="7">
        <v>0</v>
      </c>
      <c r="K5915" s="7">
        <v>0</v>
      </c>
      <c r="L5915" s="3">
        <v>4.166666666667</v>
      </c>
      <c r="M5915" s="7">
        <v>0</v>
      </c>
      <c r="N5915" s="7">
        <v>0</v>
      </c>
      <c r="O5915" s="7">
        <v>0</v>
      </c>
      <c r="P5915" s="7">
        <v>0</v>
      </c>
      <c r="Q5915" s="7">
        <v>0</v>
      </c>
      <c r="R5915" s="7">
        <v>0</v>
      </c>
      <c r="S5915" s="7">
        <v>0</v>
      </c>
      <c r="T5915" s="7">
        <v>0</v>
      </c>
      <c r="U5915" s="7">
        <v>0</v>
      </c>
      <c r="V5915" s="3">
        <v>12.5</v>
      </c>
      <c r="W5915" s="3">
        <v>12.5</v>
      </c>
      <c r="X5915" s="3">
        <v>66.666666666666998</v>
      </c>
      <c r="Y5915" s="8">
        <v>8.333333333333</v>
      </c>
    </row>
    <row r="5916" spans="3:25" x14ac:dyDescent="0.2">
      <c r="C5916" s="87"/>
      <c r="D5916" s="84"/>
      <c r="E5916" s="1" t="s">
        <v>46</v>
      </c>
      <c r="F5916" s="2"/>
      <c r="G5916" s="60">
        <v>17</v>
      </c>
      <c r="H5916" s="72" t="str">
        <f t="shared" si="99"/>
        <v>*</v>
      </c>
      <c r="I5916" s="21">
        <v>0</v>
      </c>
      <c r="J5916" s="7">
        <v>0</v>
      </c>
      <c r="K5916" s="7">
        <v>0</v>
      </c>
      <c r="L5916" s="3">
        <v>5.8823529411760003</v>
      </c>
      <c r="M5916" s="3">
        <v>5.8823529411760003</v>
      </c>
      <c r="N5916" s="7">
        <v>0</v>
      </c>
      <c r="O5916" s="7">
        <v>0</v>
      </c>
      <c r="P5916" s="3">
        <v>5.8823529411760003</v>
      </c>
      <c r="Q5916" s="7">
        <v>0</v>
      </c>
      <c r="R5916" s="7">
        <v>0</v>
      </c>
      <c r="S5916" s="7">
        <v>0</v>
      </c>
      <c r="T5916" s="7">
        <v>0</v>
      </c>
      <c r="U5916" s="3">
        <v>5.8823529411760003</v>
      </c>
      <c r="V5916" s="3">
        <v>23.529411764706001</v>
      </c>
      <c r="W5916" s="3">
        <v>17.647058823529001</v>
      </c>
      <c r="X5916" s="3">
        <v>41.176470588234999</v>
      </c>
      <c r="Y5916" s="8">
        <v>17.647058823529001</v>
      </c>
    </row>
    <row r="5917" spans="3:25" x14ac:dyDescent="0.2">
      <c r="C5917" s="87"/>
      <c r="D5917" s="84"/>
      <c r="E5917" s="1" t="s">
        <v>32</v>
      </c>
      <c r="F5917" s="2"/>
      <c r="G5917" s="60">
        <v>5</v>
      </c>
      <c r="H5917" s="72" t="str">
        <f t="shared" si="99"/>
        <v>*</v>
      </c>
      <c r="I5917" s="21">
        <v>0</v>
      </c>
      <c r="J5917" s="7">
        <v>0</v>
      </c>
      <c r="K5917" s="7">
        <v>0</v>
      </c>
      <c r="L5917" s="7">
        <v>0</v>
      </c>
      <c r="M5917" s="3">
        <v>20</v>
      </c>
      <c r="N5917" s="7">
        <v>0</v>
      </c>
      <c r="O5917" s="7">
        <v>0</v>
      </c>
      <c r="P5917" s="7">
        <v>0</v>
      </c>
      <c r="Q5917" s="7">
        <v>0</v>
      </c>
      <c r="R5917" s="7">
        <v>0</v>
      </c>
      <c r="S5917" s="7">
        <v>0</v>
      </c>
      <c r="T5917" s="7">
        <v>0</v>
      </c>
      <c r="U5917" s="7">
        <v>0</v>
      </c>
      <c r="V5917" s="3">
        <v>20</v>
      </c>
      <c r="W5917" s="3">
        <v>20</v>
      </c>
      <c r="X5917" s="3">
        <v>60</v>
      </c>
      <c r="Y5917" s="14">
        <v>0</v>
      </c>
    </row>
    <row r="5918" spans="3:25" x14ac:dyDescent="0.2">
      <c r="C5918" s="87"/>
      <c r="D5918" s="84"/>
      <c r="E5918" s="1" t="s">
        <v>65</v>
      </c>
      <c r="F5918" s="2"/>
      <c r="G5918" s="60">
        <v>2121</v>
      </c>
      <c r="H5918" s="72" t="str">
        <f t="shared" si="99"/>
        <v xml:space="preserve"> </v>
      </c>
      <c r="I5918" s="11">
        <v>11.126826968411001</v>
      </c>
      <c r="J5918" s="3">
        <v>23.196605374823001</v>
      </c>
      <c r="K5918" s="3">
        <v>2.5459688826029998</v>
      </c>
      <c r="L5918" s="3">
        <v>17.444601603016999</v>
      </c>
      <c r="M5918" s="3">
        <v>18.387553041017998</v>
      </c>
      <c r="N5918" s="3">
        <v>4.7147571900049998</v>
      </c>
      <c r="O5918" s="3">
        <v>2.0273455917019998</v>
      </c>
      <c r="P5918" s="3">
        <v>3.9132484677039998</v>
      </c>
      <c r="Q5918" s="3">
        <v>5.7048561999059997</v>
      </c>
      <c r="R5918" s="3">
        <v>2.0744931636019999</v>
      </c>
      <c r="S5918" s="3">
        <v>6.6949552098070004</v>
      </c>
      <c r="T5918" s="3">
        <v>2.4988213107020001</v>
      </c>
      <c r="U5918" s="3">
        <v>1.9330504479020001</v>
      </c>
      <c r="V5918" s="3">
        <v>57.378595002357002</v>
      </c>
      <c r="W5918" s="3">
        <v>12.258368694012001</v>
      </c>
      <c r="X5918" s="3">
        <v>24.186704384723999</v>
      </c>
      <c r="Y5918" s="8">
        <v>6.1763319189060004</v>
      </c>
    </row>
    <row r="5919" spans="3:25" x14ac:dyDescent="0.2">
      <c r="C5919" s="87"/>
      <c r="D5919" s="84"/>
      <c r="E5919" s="1" t="s">
        <v>66</v>
      </c>
      <c r="F5919" s="2"/>
      <c r="G5919" s="60">
        <v>260</v>
      </c>
      <c r="H5919" s="72" t="str">
        <f t="shared" si="99"/>
        <v xml:space="preserve"> </v>
      </c>
      <c r="I5919" s="11">
        <v>3.4615384615379998</v>
      </c>
      <c r="J5919" s="3">
        <v>13.461538461538</v>
      </c>
      <c r="K5919" s="3">
        <v>1.538461538462</v>
      </c>
      <c r="L5919" s="3">
        <v>10.384615384615</v>
      </c>
      <c r="M5919" s="3">
        <v>10.769230769230999</v>
      </c>
      <c r="N5919" s="3">
        <v>0.76923076923099998</v>
      </c>
      <c r="O5919" s="3">
        <v>0.384615384615</v>
      </c>
      <c r="P5919" s="3">
        <v>5</v>
      </c>
      <c r="Q5919" s="3">
        <v>2.3076923076920002</v>
      </c>
      <c r="R5919" s="3">
        <v>0.76923076923099998</v>
      </c>
      <c r="S5919" s="3">
        <v>3.4615384615379998</v>
      </c>
      <c r="T5919" s="3">
        <v>2.6923076923079998</v>
      </c>
      <c r="U5919" s="3">
        <v>2.3076923076920002</v>
      </c>
      <c r="V5919" s="3">
        <v>40</v>
      </c>
      <c r="W5919" s="3">
        <v>16.923076923077002</v>
      </c>
      <c r="X5919" s="3">
        <v>31.153846153846001</v>
      </c>
      <c r="Y5919" s="8">
        <v>11.923076923077</v>
      </c>
    </row>
    <row r="5920" spans="3:25" ht="24" x14ac:dyDescent="0.2">
      <c r="C5920" s="88" t="s">
        <v>67</v>
      </c>
      <c r="D5920" s="83" t="s">
        <v>17</v>
      </c>
      <c r="E5920" s="6" t="s">
        <v>68</v>
      </c>
      <c r="F5920" s="5"/>
      <c r="G5920" s="59">
        <v>303</v>
      </c>
      <c r="H5920" s="71" t="str">
        <f t="shared" si="99"/>
        <v xml:space="preserve"> </v>
      </c>
      <c r="I5920" s="12">
        <v>8.2508250825079994</v>
      </c>
      <c r="J5920" s="4">
        <v>20.462046204619998</v>
      </c>
      <c r="K5920" s="4">
        <v>3.3003300330030001</v>
      </c>
      <c r="L5920" s="4">
        <v>21.782178217822</v>
      </c>
      <c r="M5920" s="4">
        <v>19.471947194719</v>
      </c>
      <c r="N5920" s="4">
        <v>6.6006600660070003</v>
      </c>
      <c r="O5920" s="4">
        <v>4.290429042904</v>
      </c>
      <c r="P5920" s="4">
        <v>4.290429042904</v>
      </c>
      <c r="Q5920" s="4">
        <v>6.2706270627059997</v>
      </c>
      <c r="R5920" s="4">
        <v>2.640264026403</v>
      </c>
      <c r="S5920" s="4">
        <v>5.940594059406</v>
      </c>
      <c r="T5920" s="4">
        <v>0.99009900990099997</v>
      </c>
      <c r="U5920" s="4">
        <v>2.640264026403</v>
      </c>
      <c r="V5920" s="4">
        <v>56.435643564355999</v>
      </c>
      <c r="W5920" s="4">
        <v>12.541254125412999</v>
      </c>
      <c r="X5920" s="4">
        <v>23.762376237624</v>
      </c>
      <c r="Y5920" s="13">
        <v>7.2607260726070004</v>
      </c>
    </row>
    <row r="5921" spans="3:25" ht="36" x14ac:dyDescent="0.2">
      <c r="C5921" s="87"/>
      <c r="D5921" s="84"/>
      <c r="E5921" s="1" t="s">
        <v>69</v>
      </c>
      <c r="F5921" s="2"/>
      <c r="G5921" s="60">
        <v>1347</v>
      </c>
      <c r="H5921" s="72" t="str">
        <f t="shared" si="99"/>
        <v xml:space="preserve"> </v>
      </c>
      <c r="I5921" s="11">
        <v>12.175204157387</v>
      </c>
      <c r="J5921" s="3">
        <v>23.756495916852</v>
      </c>
      <c r="K5921" s="3">
        <v>2.3014105419450002</v>
      </c>
      <c r="L5921" s="3">
        <v>17.817371937638999</v>
      </c>
      <c r="M5921" s="3">
        <v>20.118782479583999</v>
      </c>
      <c r="N5921" s="3">
        <v>4.0831477357089998</v>
      </c>
      <c r="O5921" s="3">
        <v>1.559020044543</v>
      </c>
      <c r="P5921" s="3">
        <v>3.6377134372679998</v>
      </c>
      <c r="Q5921" s="3">
        <v>6.6072754268749998</v>
      </c>
      <c r="R5921" s="3">
        <v>2.152932442465</v>
      </c>
      <c r="S5921" s="3">
        <v>7.720861172977</v>
      </c>
      <c r="T5921" s="3">
        <v>2.8953229398659999</v>
      </c>
      <c r="U5921" s="3">
        <v>1.930215293244</v>
      </c>
      <c r="V5921" s="3">
        <v>59.836674090571996</v>
      </c>
      <c r="W5921" s="3">
        <v>12.026726057906</v>
      </c>
      <c r="X5921" s="3">
        <v>22.791388270230001</v>
      </c>
      <c r="Y5921" s="8">
        <v>5.3452115812920002</v>
      </c>
    </row>
    <row r="5922" spans="3:25" ht="24" x14ac:dyDescent="0.2">
      <c r="C5922" s="87"/>
      <c r="D5922" s="84"/>
      <c r="E5922" s="1" t="s">
        <v>70</v>
      </c>
      <c r="F5922" s="2"/>
      <c r="G5922" s="60">
        <v>596</v>
      </c>
      <c r="H5922" s="72" t="str">
        <f t="shared" si="99"/>
        <v xml:space="preserve"> </v>
      </c>
      <c r="I5922" s="11">
        <v>7.7181208053689998</v>
      </c>
      <c r="J5922" s="3">
        <v>20.302013422819002</v>
      </c>
      <c r="K5922" s="3">
        <v>2.5167785234900002</v>
      </c>
      <c r="L5922" s="3">
        <v>13.087248322148</v>
      </c>
      <c r="M5922" s="3">
        <v>12.416107382550001</v>
      </c>
      <c r="N5922" s="3">
        <v>3.5234899328860001</v>
      </c>
      <c r="O5922" s="3">
        <v>1.5100671140940001</v>
      </c>
      <c r="P5922" s="3">
        <v>4.6979865771810001</v>
      </c>
      <c r="Q5922" s="3">
        <v>3.0201342281880001</v>
      </c>
      <c r="R5922" s="3">
        <v>1.0067114093959999</v>
      </c>
      <c r="S5922" s="3">
        <v>4.0268456375839996</v>
      </c>
      <c r="T5922" s="3">
        <v>2.1812080536909999</v>
      </c>
      <c r="U5922" s="3">
        <v>2.0134228187919998</v>
      </c>
      <c r="V5922" s="3">
        <v>47.483221476510003</v>
      </c>
      <c r="W5922" s="3">
        <v>14.765100671141001</v>
      </c>
      <c r="X5922" s="3">
        <v>29.362416107383002</v>
      </c>
      <c r="Y5922" s="8">
        <v>8.3892617449659994</v>
      </c>
    </row>
    <row r="5923" spans="3:25" ht="24" x14ac:dyDescent="0.2">
      <c r="C5923" s="87"/>
      <c r="D5923" s="84"/>
      <c r="E5923" s="1" t="s">
        <v>71</v>
      </c>
      <c r="F5923" s="2"/>
      <c r="G5923" s="60">
        <v>181</v>
      </c>
      <c r="H5923" s="72" t="str">
        <f t="shared" si="99"/>
        <v xml:space="preserve"> </v>
      </c>
      <c r="I5923" s="11">
        <v>6.6298342541439998</v>
      </c>
      <c r="J5923" s="3">
        <v>15.469613259669</v>
      </c>
      <c r="K5923" s="3">
        <v>1.1049723756909999</v>
      </c>
      <c r="L5923" s="3">
        <v>8.8397790055249992</v>
      </c>
      <c r="M5923" s="3">
        <v>9.3922651933699992</v>
      </c>
      <c r="N5923" s="3">
        <v>3.3149171270719999</v>
      </c>
      <c r="O5923" s="3">
        <v>0.55248618784500003</v>
      </c>
      <c r="P5923" s="3">
        <v>4.4198895027620004</v>
      </c>
      <c r="Q5923" s="3">
        <v>1.1049723756909999</v>
      </c>
      <c r="R5923" s="3">
        <v>2.2099447513810002</v>
      </c>
      <c r="S5923" s="3">
        <v>2.7624309392269999</v>
      </c>
      <c r="T5923" s="3">
        <v>2.7624309392269999</v>
      </c>
      <c r="U5923" s="3">
        <v>1.657458563536</v>
      </c>
      <c r="V5923" s="3">
        <v>40.883977900551997</v>
      </c>
      <c r="W5923" s="3">
        <v>12.707182320442</v>
      </c>
      <c r="X5923" s="3">
        <v>33.701657458564</v>
      </c>
      <c r="Y5923" s="8">
        <v>12.707182320442</v>
      </c>
    </row>
    <row r="5924" spans="3:25" x14ac:dyDescent="0.2">
      <c r="C5924" s="87"/>
      <c r="D5924" s="84"/>
      <c r="E5924" s="1" t="s">
        <v>32</v>
      </c>
      <c r="F5924" s="2"/>
      <c r="G5924" s="60">
        <v>8</v>
      </c>
      <c r="H5924" s="72" t="str">
        <f t="shared" si="99"/>
        <v>*</v>
      </c>
      <c r="I5924" s="21">
        <v>0</v>
      </c>
      <c r="J5924" s="7">
        <v>0</v>
      </c>
      <c r="K5924" s="7">
        <v>0</v>
      </c>
      <c r="L5924" s="7">
        <v>0</v>
      </c>
      <c r="M5924" s="3">
        <v>12.5</v>
      </c>
      <c r="N5924" s="7">
        <v>0</v>
      </c>
      <c r="O5924" s="7">
        <v>0</v>
      </c>
      <c r="P5924" s="3">
        <v>12.5</v>
      </c>
      <c r="Q5924" s="7">
        <v>0</v>
      </c>
      <c r="R5924" s="7">
        <v>0</v>
      </c>
      <c r="S5924" s="7">
        <v>0</v>
      </c>
      <c r="T5924" s="7">
        <v>0</v>
      </c>
      <c r="U5924" s="7">
        <v>0</v>
      </c>
      <c r="V5924" s="3">
        <v>25</v>
      </c>
      <c r="W5924" s="7">
        <v>0</v>
      </c>
      <c r="X5924" s="3">
        <v>62.5</v>
      </c>
      <c r="Y5924" s="8">
        <v>12.5</v>
      </c>
    </row>
    <row r="5925" spans="3:25" ht="24" x14ac:dyDescent="0.2">
      <c r="C5925" s="88" t="s">
        <v>72</v>
      </c>
      <c r="D5925" s="83" t="s">
        <v>17</v>
      </c>
      <c r="E5925" s="6" t="s">
        <v>73</v>
      </c>
      <c r="F5925" s="5"/>
      <c r="G5925" s="59">
        <v>52</v>
      </c>
      <c r="H5925" s="71" t="str">
        <f t="shared" si="99"/>
        <v xml:space="preserve"> </v>
      </c>
      <c r="I5925" s="12">
        <v>9.6153846153850004</v>
      </c>
      <c r="J5925" s="4">
        <v>11.538461538462</v>
      </c>
      <c r="K5925" s="4">
        <v>3.8461538461539999</v>
      </c>
      <c r="L5925" s="4">
        <v>13.461538461538</v>
      </c>
      <c r="M5925" s="4">
        <v>9.6153846153850004</v>
      </c>
      <c r="N5925" s="4">
        <v>5.7692307692310001</v>
      </c>
      <c r="O5925" s="20">
        <v>0</v>
      </c>
      <c r="P5925" s="4">
        <v>1.923076923077</v>
      </c>
      <c r="Q5925" s="4">
        <v>1.923076923077</v>
      </c>
      <c r="R5925" s="20">
        <v>0</v>
      </c>
      <c r="S5925" s="4">
        <v>3.8461538461539999</v>
      </c>
      <c r="T5925" s="4">
        <v>5.7692307692310001</v>
      </c>
      <c r="U5925" s="20">
        <v>0</v>
      </c>
      <c r="V5925" s="4">
        <v>40.384615384615003</v>
      </c>
      <c r="W5925" s="4">
        <v>15.384615384615</v>
      </c>
      <c r="X5925" s="4">
        <v>28.846153846153999</v>
      </c>
      <c r="Y5925" s="13">
        <v>15.384615384615</v>
      </c>
    </row>
    <row r="5926" spans="3:25" ht="36" x14ac:dyDescent="0.2">
      <c r="C5926" s="87"/>
      <c r="D5926" s="84"/>
      <c r="E5926" s="1" t="s">
        <v>74</v>
      </c>
      <c r="F5926" s="2"/>
      <c r="G5926" s="60">
        <v>186</v>
      </c>
      <c r="H5926" s="72" t="str">
        <f t="shared" si="99"/>
        <v xml:space="preserve"> </v>
      </c>
      <c r="I5926" s="11">
        <v>9.1397849462370004</v>
      </c>
      <c r="J5926" s="3">
        <v>13.978494623655999</v>
      </c>
      <c r="K5926" s="7">
        <v>0</v>
      </c>
      <c r="L5926" s="3">
        <v>10.215053763441</v>
      </c>
      <c r="M5926" s="3">
        <v>8.0645161290320004</v>
      </c>
      <c r="N5926" s="3">
        <v>1.6129032258060001</v>
      </c>
      <c r="O5926" s="7">
        <v>0</v>
      </c>
      <c r="P5926" s="3">
        <v>1.0752688172039999</v>
      </c>
      <c r="Q5926" s="3">
        <v>2.6881720430109999</v>
      </c>
      <c r="R5926" s="3">
        <v>1.0752688172039999</v>
      </c>
      <c r="S5926" s="3">
        <v>1.0752688172039999</v>
      </c>
      <c r="T5926" s="3">
        <v>3.2258064516129998</v>
      </c>
      <c r="U5926" s="3">
        <v>1.6129032258060001</v>
      </c>
      <c r="V5926" s="3">
        <v>39.247311827956999</v>
      </c>
      <c r="W5926" s="3">
        <v>10.215053763441</v>
      </c>
      <c r="X5926" s="3">
        <v>40.860215053763</v>
      </c>
      <c r="Y5926" s="8">
        <v>9.6774193548389995</v>
      </c>
    </row>
    <row r="5927" spans="3:25" ht="36" x14ac:dyDescent="0.2">
      <c r="C5927" s="87"/>
      <c r="D5927" s="84"/>
      <c r="E5927" s="1" t="s">
        <v>75</v>
      </c>
      <c r="F5927" s="2"/>
      <c r="G5927" s="60">
        <v>336</v>
      </c>
      <c r="H5927" s="72" t="str">
        <f t="shared" si="99"/>
        <v xml:space="preserve"> </v>
      </c>
      <c r="I5927" s="11">
        <v>11.011904761905001</v>
      </c>
      <c r="J5927" s="3">
        <v>17.559523809523998</v>
      </c>
      <c r="K5927" s="3">
        <v>2.6785714285709998</v>
      </c>
      <c r="L5927" s="3">
        <v>13.392857142857</v>
      </c>
      <c r="M5927" s="3">
        <v>13.988095238094999</v>
      </c>
      <c r="N5927" s="3">
        <v>2.3809523809519999</v>
      </c>
      <c r="O5927" s="3">
        <v>1.190476190476</v>
      </c>
      <c r="P5927" s="3">
        <v>4.166666666667</v>
      </c>
      <c r="Q5927" s="3">
        <v>4.7619047619049999</v>
      </c>
      <c r="R5927" s="3">
        <v>2.083333333333</v>
      </c>
      <c r="S5927" s="3">
        <v>2.9761904761900002</v>
      </c>
      <c r="T5927" s="3">
        <v>2.083333333333</v>
      </c>
      <c r="U5927" s="3">
        <v>2.3809523809519999</v>
      </c>
      <c r="V5927" s="3">
        <v>49.107142857143003</v>
      </c>
      <c r="W5927" s="3">
        <v>10.119047619048001</v>
      </c>
      <c r="X5927" s="3">
        <v>30.654761904762001</v>
      </c>
      <c r="Y5927" s="8">
        <v>10.119047619048001</v>
      </c>
    </row>
    <row r="5928" spans="3:25" ht="36" x14ac:dyDescent="0.2">
      <c r="C5928" s="87"/>
      <c r="D5928" s="84"/>
      <c r="E5928" s="1" t="s">
        <v>76</v>
      </c>
      <c r="F5928" s="2"/>
      <c r="G5928" s="60">
        <v>411</v>
      </c>
      <c r="H5928" s="72" t="str">
        <f t="shared" si="99"/>
        <v xml:space="preserve"> </v>
      </c>
      <c r="I5928" s="11">
        <v>13.625304136253</v>
      </c>
      <c r="J5928" s="3">
        <v>21.167883211679001</v>
      </c>
      <c r="K5928" s="3">
        <v>1.2165450121650001</v>
      </c>
      <c r="L5928" s="3">
        <v>17.031630170315999</v>
      </c>
      <c r="M5928" s="3">
        <v>18.491484184914999</v>
      </c>
      <c r="N5928" s="3">
        <v>2.4330900243309999</v>
      </c>
      <c r="O5928" s="3">
        <v>1.459854014599</v>
      </c>
      <c r="P5928" s="3">
        <v>5.1094890510950002</v>
      </c>
      <c r="Q5928" s="3">
        <v>4.3795620437959997</v>
      </c>
      <c r="R5928" s="3">
        <v>2.6763990267639999</v>
      </c>
      <c r="S5928" s="3">
        <v>4.1362530413630001</v>
      </c>
      <c r="T5928" s="3">
        <v>1.946472019465</v>
      </c>
      <c r="U5928" s="3">
        <v>1.703163017032</v>
      </c>
      <c r="V5928" s="3">
        <v>55.231143552311003</v>
      </c>
      <c r="W5928" s="3">
        <v>15.328467153285001</v>
      </c>
      <c r="X5928" s="3">
        <v>23.844282238443</v>
      </c>
      <c r="Y5928" s="8">
        <v>5.5961070559610002</v>
      </c>
    </row>
    <row r="5929" spans="3:25" ht="36" x14ac:dyDescent="0.2">
      <c r="C5929" s="87"/>
      <c r="D5929" s="84"/>
      <c r="E5929" s="1" t="s">
        <v>77</v>
      </c>
      <c r="F5929" s="2"/>
      <c r="G5929" s="60">
        <v>425</v>
      </c>
      <c r="H5929" s="72" t="str">
        <f t="shared" si="99"/>
        <v xml:space="preserve"> </v>
      </c>
      <c r="I5929" s="11">
        <v>10.352941176471001</v>
      </c>
      <c r="J5929" s="3">
        <v>22.588235294118</v>
      </c>
      <c r="K5929" s="3">
        <v>4</v>
      </c>
      <c r="L5929" s="3">
        <v>19.529411764706001</v>
      </c>
      <c r="M5929" s="3">
        <v>17.176470588234999</v>
      </c>
      <c r="N5929" s="3">
        <v>4.9411764705880001</v>
      </c>
      <c r="O5929" s="3">
        <v>1.647058823529</v>
      </c>
      <c r="P5929" s="3">
        <v>3.7647058823530002</v>
      </c>
      <c r="Q5929" s="3">
        <v>6.352941176471</v>
      </c>
      <c r="R5929" s="3">
        <v>0.70588235294099999</v>
      </c>
      <c r="S5929" s="3">
        <v>6.352941176471</v>
      </c>
      <c r="T5929" s="3">
        <v>3.0588235294119999</v>
      </c>
      <c r="U5929" s="3">
        <v>1.882352941176</v>
      </c>
      <c r="V5929" s="3">
        <v>57.882352941176002</v>
      </c>
      <c r="W5929" s="3">
        <v>10.352941176471001</v>
      </c>
      <c r="X5929" s="3">
        <v>26.117647058824002</v>
      </c>
      <c r="Y5929" s="8">
        <v>5.647058823529</v>
      </c>
    </row>
    <row r="5930" spans="3:25" ht="36" x14ac:dyDescent="0.2">
      <c r="C5930" s="87"/>
      <c r="D5930" s="84"/>
      <c r="E5930" s="1" t="s">
        <v>78</v>
      </c>
      <c r="F5930" s="2"/>
      <c r="G5930" s="60">
        <v>328</v>
      </c>
      <c r="H5930" s="72" t="str">
        <f t="shared" si="99"/>
        <v xml:space="preserve"> </v>
      </c>
      <c r="I5930" s="11">
        <v>11.890243902439</v>
      </c>
      <c r="J5930" s="3">
        <v>26.829268292683</v>
      </c>
      <c r="K5930" s="3">
        <v>3.0487804878050002</v>
      </c>
      <c r="L5930" s="3">
        <v>17.987804878049001</v>
      </c>
      <c r="M5930" s="3">
        <v>20.121951219511999</v>
      </c>
      <c r="N5930" s="3">
        <v>5.1829268292680002</v>
      </c>
      <c r="O5930" s="3">
        <v>2.4390243902440001</v>
      </c>
      <c r="P5930" s="3">
        <v>5.4878048780490003</v>
      </c>
      <c r="Q5930" s="3">
        <v>7.6219512195119998</v>
      </c>
      <c r="R5930" s="3">
        <v>0.91463414634100004</v>
      </c>
      <c r="S5930" s="3">
        <v>10.670731707317</v>
      </c>
      <c r="T5930" s="3">
        <v>3.6585365853659999</v>
      </c>
      <c r="U5930" s="3">
        <v>2.4390243902440001</v>
      </c>
      <c r="V5930" s="3">
        <v>63.719512195122</v>
      </c>
      <c r="W5930" s="3">
        <v>12.195121951220001</v>
      </c>
      <c r="X5930" s="3">
        <v>19.817073170732002</v>
      </c>
      <c r="Y5930" s="8">
        <v>4.268292682927</v>
      </c>
    </row>
    <row r="5931" spans="3:25" ht="36" x14ac:dyDescent="0.2">
      <c r="C5931" s="87"/>
      <c r="D5931" s="84"/>
      <c r="E5931" s="1" t="s">
        <v>79</v>
      </c>
      <c r="F5931" s="2"/>
      <c r="G5931" s="60">
        <v>294</v>
      </c>
      <c r="H5931" s="72" t="str">
        <f t="shared" si="99"/>
        <v xml:space="preserve"> </v>
      </c>
      <c r="I5931" s="11">
        <v>5.7823129251700003</v>
      </c>
      <c r="J5931" s="3">
        <v>25.850340136054001</v>
      </c>
      <c r="K5931" s="3">
        <v>2.7210884353739999</v>
      </c>
      <c r="L5931" s="3">
        <v>17.346938775510001</v>
      </c>
      <c r="M5931" s="3">
        <v>22.789115646258999</v>
      </c>
      <c r="N5931" s="3">
        <v>5.1020408163270003</v>
      </c>
      <c r="O5931" s="3">
        <v>1.700680272109</v>
      </c>
      <c r="P5931" s="3">
        <v>4.0816326530609999</v>
      </c>
      <c r="Q5931" s="3">
        <v>5.4421768707479998</v>
      </c>
      <c r="R5931" s="3">
        <v>2.3809523809519999</v>
      </c>
      <c r="S5931" s="3">
        <v>9.5238095238099998</v>
      </c>
      <c r="T5931" s="3">
        <v>2.7210884353739999</v>
      </c>
      <c r="U5931" s="3">
        <v>2.040816326531</v>
      </c>
      <c r="V5931" s="3">
        <v>60.544217687074998</v>
      </c>
      <c r="W5931" s="3">
        <v>15.646258503401</v>
      </c>
      <c r="X5931" s="3">
        <v>21.088435374149999</v>
      </c>
      <c r="Y5931" s="8">
        <v>2.7210884353739999</v>
      </c>
    </row>
    <row r="5932" spans="3:25" ht="36" x14ac:dyDescent="0.2">
      <c r="C5932" s="87"/>
      <c r="D5932" s="84"/>
      <c r="E5932" s="1" t="s">
        <v>80</v>
      </c>
      <c r="F5932" s="2"/>
      <c r="G5932" s="60">
        <v>194</v>
      </c>
      <c r="H5932" s="72" t="str">
        <f t="shared" si="99"/>
        <v xml:space="preserve"> </v>
      </c>
      <c r="I5932" s="11">
        <v>8.2474226804120008</v>
      </c>
      <c r="J5932" s="3">
        <v>26.288659793813999</v>
      </c>
      <c r="K5932" s="3">
        <v>1.0309278350519999</v>
      </c>
      <c r="L5932" s="3">
        <v>14.948453608247</v>
      </c>
      <c r="M5932" s="3">
        <v>18.556701030928</v>
      </c>
      <c r="N5932" s="3">
        <v>5.6701030927840002</v>
      </c>
      <c r="O5932" s="3">
        <v>2.5773195876289998</v>
      </c>
      <c r="P5932" s="3">
        <v>2.5773195876289998</v>
      </c>
      <c r="Q5932" s="3">
        <v>6.1855670103089997</v>
      </c>
      <c r="R5932" s="3">
        <v>3.0927835051549999</v>
      </c>
      <c r="S5932" s="3">
        <v>9.7938144329900005</v>
      </c>
      <c r="T5932" s="7">
        <v>0</v>
      </c>
      <c r="U5932" s="3">
        <v>2.5773195876289998</v>
      </c>
      <c r="V5932" s="3">
        <v>52.577319587628999</v>
      </c>
      <c r="W5932" s="3">
        <v>17.525773195875999</v>
      </c>
      <c r="X5932" s="3">
        <v>25.257731958762999</v>
      </c>
      <c r="Y5932" s="8">
        <v>4.639175257732</v>
      </c>
    </row>
    <row r="5933" spans="3:25" ht="36" x14ac:dyDescent="0.2">
      <c r="C5933" s="87"/>
      <c r="D5933" s="84"/>
      <c r="E5933" s="1" t="s">
        <v>81</v>
      </c>
      <c r="F5933" s="2"/>
      <c r="G5933" s="60">
        <v>50</v>
      </c>
      <c r="H5933" s="72" t="str">
        <f t="shared" si="99"/>
        <v xml:space="preserve"> </v>
      </c>
      <c r="I5933" s="11">
        <v>6</v>
      </c>
      <c r="J5933" s="3">
        <v>28</v>
      </c>
      <c r="K5933" s="3">
        <v>2</v>
      </c>
      <c r="L5933" s="3">
        <v>20</v>
      </c>
      <c r="M5933" s="3">
        <v>22</v>
      </c>
      <c r="N5933" s="3">
        <v>10</v>
      </c>
      <c r="O5933" s="3">
        <v>10</v>
      </c>
      <c r="P5933" s="3">
        <v>4</v>
      </c>
      <c r="Q5933" s="3">
        <v>2</v>
      </c>
      <c r="R5933" s="3">
        <v>10</v>
      </c>
      <c r="S5933" s="3">
        <v>8</v>
      </c>
      <c r="T5933" s="7">
        <v>0</v>
      </c>
      <c r="U5933" s="3">
        <v>2</v>
      </c>
      <c r="V5933" s="3">
        <v>70</v>
      </c>
      <c r="W5933" s="3">
        <v>14</v>
      </c>
      <c r="X5933" s="3">
        <v>12</v>
      </c>
      <c r="Y5933" s="8">
        <v>4</v>
      </c>
    </row>
    <row r="5934" spans="3:25" ht="24" x14ac:dyDescent="0.2">
      <c r="C5934" s="87"/>
      <c r="D5934" s="84"/>
      <c r="E5934" s="1" t="s">
        <v>82</v>
      </c>
      <c r="F5934" s="2"/>
      <c r="G5934" s="60">
        <v>48</v>
      </c>
      <c r="H5934" s="72" t="str">
        <f t="shared" si="99"/>
        <v>*</v>
      </c>
      <c r="I5934" s="11">
        <v>8.333333333333</v>
      </c>
      <c r="J5934" s="3">
        <v>22.916666666666998</v>
      </c>
      <c r="K5934" s="7">
        <v>0</v>
      </c>
      <c r="L5934" s="3">
        <v>18.75</v>
      </c>
      <c r="M5934" s="3">
        <v>20.833333333333002</v>
      </c>
      <c r="N5934" s="3">
        <v>4.166666666667</v>
      </c>
      <c r="O5934" s="3">
        <v>6.25</v>
      </c>
      <c r="P5934" s="3">
        <v>8.333333333333</v>
      </c>
      <c r="Q5934" s="3">
        <v>2.083333333333</v>
      </c>
      <c r="R5934" s="3">
        <v>4.166666666667</v>
      </c>
      <c r="S5934" s="3">
        <v>4.166666666667</v>
      </c>
      <c r="T5934" s="3">
        <v>2.083333333333</v>
      </c>
      <c r="U5934" s="3">
        <v>2.083333333333</v>
      </c>
      <c r="V5934" s="3">
        <v>64.583333333333002</v>
      </c>
      <c r="W5934" s="3">
        <v>14.583333333333</v>
      </c>
      <c r="X5934" s="3">
        <v>16.666666666666998</v>
      </c>
      <c r="Y5934" s="8">
        <v>4.166666666667</v>
      </c>
    </row>
    <row r="5935" spans="3:25" x14ac:dyDescent="0.2">
      <c r="C5935" s="87"/>
      <c r="D5935" s="84"/>
      <c r="E5935" s="1" t="s">
        <v>83</v>
      </c>
      <c r="F5935" s="2"/>
      <c r="G5935" s="60">
        <v>46</v>
      </c>
      <c r="H5935" s="72" t="str">
        <f t="shared" si="99"/>
        <v>*</v>
      </c>
      <c r="I5935" s="11">
        <v>8.6956521739130004</v>
      </c>
      <c r="J5935" s="3">
        <v>21.739130434783</v>
      </c>
      <c r="K5935" s="3">
        <v>2.1739130434780001</v>
      </c>
      <c r="L5935" s="3">
        <v>15.217391304348</v>
      </c>
      <c r="M5935" s="3">
        <v>13.04347826087</v>
      </c>
      <c r="N5935" s="3">
        <v>10.869565217390999</v>
      </c>
      <c r="O5935" s="3">
        <v>2.1739130434780001</v>
      </c>
      <c r="P5935" s="3">
        <v>2.1739130434780001</v>
      </c>
      <c r="Q5935" s="3">
        <v>4.3478260869570002</v>
      </c>
      <c r="R5935" s="3">
        <v>2.1739130434780001</v>
      </c>
      <c r="S5935" s="3">
        <v>6.5217391304349999</v>
      </c>
      <c r="T5935" s="3">
        <v>4.3478260869570002</v>
      </c>
      <c r="U5935" s="3">
        <v>2.1739130434780001</v>
      </c>
      <c r="V5935" s="3">
        <v>50</v>
      </c>
      <c r="W5935" s="3">
        <v>10.869565217390999</v>
      </c>
      <c r="X5935" s="3">
        <v>30.434782608696</v>
      </c>
      <c r="Y5935" s="8">
        <v>8.6956521739130004</v>
      </c>
    </row>
    <row r="5936" spans="3:25" x14ac:dyDescent="0.2">
      <c r="C5936" s="87"/>
      <c r="D5936" s="84"/>
      <c r="E5936" s="1" t="s">
        <v>32</v>
      </c>
      <c r="F5936" s="2"/>
      <c r="G5936" s="60">
        <v>65</v>
      </c>
      <c r="H5936" s="72" t="str">
        <f t="shared" si="99"/>
        <v xml:space="preserve"> </v>
      </c>
      <c r="I5936" s="11">
        <v>7.6923076923079998</v>
      </c>
      <c r="J5936" s="3">
        <v>10.769230769230999</v>
      </c>
      <c r="K5936" s="3">
        <v>4.6153846153850004</v>
      </c>
      <c r="L5936" s="3">
        <v>16.923076923077002</v>
      </c>
      <c r="M5936" s="3">
        <v>15.384615384615</v>
      </c>
      <c r="N5936" s="3">
        <v>3.0769230769229998</v>
      </c>
      <c r="O5936" s="7">
        <v>0</v>
      </c>
      <c r="P5936" s="3">
        <v>4.6153846153850004</v>
      </c>
      <c r="Q5936" s="3">
        <v>6.1538461538459996</v>
      </c>
      <c r="R5936" s="7">
        <v>0</v>
      </c>
      <c r="S5936" s="3">
        <v>3.0769230769229998</v>
      </c>
      <c r="T5936" s="7">
        <v>0</v>
      </c>
      <c r="U5936" s="3">
        <v>1.538461538462</v>
      </c>
      <c r="V5936" s="3">
        <v>40</v>
      </c>
      <c r="W5936" s="3">
        <v>6.1538461538459996</v>
      </c>
      <c r="X5936" s="3">
        <v>20</v>
      </c>
      <c r="Y5936" s="8">
        <v>33.846153846154003</v>
      </c>
    </row>
    <row r="5937" spans="3:25" x14ac:dyDescent="0.2">
      <c r="C5937" s="88" t="s">
        <v>84</v>
      </c>
      <c r="D5937" s="83" t="s">
        <v>17</v>
      </c>
      <c r="E5937" s="6" t="s">
        <v>85</v>
      </c>
      <c r="F5937" s="5"/>
      <c r="G5937" s="59">
        <v>315</v>
      </c>
      <c r="H5937" s="71" t="str">
        <f t="shared" si="99"/>
        <v xml:space="preserve"> </v>
      </c>
      <c r="I5937" s="12">
        <v>7.9365079365079998</v>
      </c>
      <c r="J5937" s="4">
        <v>22.222222222222001</v>
      </c>
      <c r="K5937" s="4">
        <v>2.2222222222219998</v>
      </c>
      <c r="L5937" s="4">
        <v>21.587301587302001</v>
      </c>
      <c r="M5937" s="4">
        <v>23.492063492063</v>
      </c>
      <c r="N5937" s="4">
        <v>7.3015873015870003</v>
      </c>
      <c r="O5937" s="4">
        <v>3.1746031746029999</v>
      </c>
      <c r="P5937" s="4">
        <v>3.1746031746029999</v>
      </c>
      <c r="Q5937" s="4">
        <v>8.5714285714289993</v>
      </c>
      <c r="R5937" s="4">
        <v>2.2222222222219998</v>
      </c>
      <c r="S5937" s="4">
        <v>5.7142857142860004</v>
      </c>
      <c r="T5937" s="4">
        <v>3.8095238095239998</v>
      </c>
      <c r="U5937" s="4">
        <v>0.63492063492100004</v>
      </c>
      <c r="V5937" s="4">
        <v>62.222222222222001</v>
      </c>
      <c r="W5937" s="4">
        <v>13.650793650794</v>
      </c>
      <c r="X5937" s="4">
        <v>19.68253968254</v>
      </c>
      <c r="Y5937" s="13">
        <v>4.4444444444439997</v>
      </c>
    </row>
    <row r="5938" spans="3:25" x14ac:dyDescent="0.2">
      <c r="C5938" s="87"/>
      <c r="D5938" s="84"/>
      <c r="E5938" s="1" t="s">
        <v>86</v>
      </c>
      <c r="F5938" s="2"/>
      <c r="G5938" s="60">
        <v>493</v>
      </c>
      <c r="H5938" s="72" t="str">
        <f t="shared" si="99"/>
        <v xml:space="preserve"> </v>
      </c>
      <c r="I5938" s="11">
        <v>11.561866125761</v>
      </c>
      <c r="J5938" s="3">
        <v>26.774847870182999</v>
      </c>
      <c r="K5938" s="3">
        <v>3.4482758620689999</v>
      </c>
      <c r="L5938" s="3">
        <v>19.878296146044999</v>
      </c>
      <c r="M5938" s="3">
        <v>22.515212981744</v>
      </c>
      <c r="N5938" s="3">
        <v>5.8823529411760003</v>
      </c>
      <c r="O5938" s="3">
        <v>3.042596348884</v>
      </c>
      <c r="P5938" s="3">
        <v>4.4624746450300004</v>
      </c>
      <c r="Q5938" s="3">
        <v>8.9249492900610008</v>
      </c>
      <c r="R5938" s="3">
        <v>2.8397565922919998</v>
      </c>
      <c r="S5938" s="3">
        <v>8.5192697768759995</v>
      </c>
      <c r="T5938" s="3">
        <v>3.2454361054769998</v>
      </c>
      <c r="U5938" s="3">
        <v>2.028397565923</v>
      </c>
      <c r="V5938" s="3">
        <v>64.705882352941003</v>
      </c>
      <c r="W5938" s="3">
        <v>11.561866125761</v>
      </c>
      <c r="X5938" s="3">
        <v>19.269776876268001</v>
      </c>
      <c r="Y5938" s="8">
        <v>4.4624746450300004</v>
      </c>
    </row>
    <row r="5939" spans="3:25" x14ac:dyDescent="0.2">
      <c r="C5939" s="87"/>
      <c r="D5939" s="84"/>
      <c r="E5939" s="1" t="s">
        <v>87</v>
      </c>
      <c r="F5939" s="2"/>
      <c r="G5939" s="60">
        <v>981</v>
      </c>
      <c r="H5939" s="72" t="str">
        <f t="shared" si="99"/>
        <v xml:space="preserve"> </v>
      </c>
      <c r="I5939" s="11">
        <v>10.601427115189001</v>
      </c>
      <c r="J5939" s="3">
        <v>23.139653414883</v>
      </c>
      <c r="K5939" s="3">
        <v>2.4464831804279998</v>
      </c>
      <c r="L5939" s="3">
        <v>14.576962283384001</v>
      </c>
      <c r="M5939" s="3">
        <v>18.348623853210999</v>
      </c>
      <c r="N5939" s="3">
        <v>2.9561671763509998</v>
      </c>
      <c r="O5939" s="3">
        <v>1.529051987768</v>
      </c>
      <c r="P5939" s="3">
        <v>4.8929663608559997</v>
      </c>
      <c r="Q5939" s="3">
        <v>4.7910295616719996</v>
      </c>
      <c r="R5939" s="3">
        <v>1.7329255861370001</v>
      </c>
      <c r="S5939" s="3">
        <v>6.9317023445460002</v>
      </c>
      <c r="T5939" s="3">
        <v>2.4464831804279998</v>
      </c>
      <c r="U5939" s="3">
        <v>2.1406727828749998</v>
      </c>
      <c r="V5939" s="3">
        <v>55.861365953109001</v>
      </c>
      <c r="W5939" s="3">
        <v>14.576962283384001</v>
      </c>
      <c r="X5939" s="3">
        <v>22.629969418959998</v>
      </c>
      <c r="Y5939" s="8">
        <v>6.9317023445460002</v>
      </c>
    </row>
    <row r="5940" spans="3:25" x14ac:dyDescent="0.2">
      <c r="C5940" s="87"/>
      <c r="D5940" s="84"/>
      <c r="E5940" s="1" t="s">
        <v>88</v>
      </c>
      <c r="F5940" s="2"/>
      <c r="G5940" s="60">
        <v>525</v>
      </c>
      <c r="H5940" s="72" t="str">
        <f t="shared" si="99"/>
        <v xml:space="preserve"> </v>
      </c>
      <c r="I5940" s="11">
        <v>9.5238095238099998</v>
      </c>
      <c r="J5940" s="3">
        <v>16.952380952380999</v>
      </c>
      <c r="K5940" s="3">
        <v>1.9047619047619999</v>
      </c>
      <c r="L5940" s="3">
        <v>15.238095238094999</v>
      </c>
      <c r="M5940" s="3">
        <v>9.5238095238099998</v>
      </c>
      <c r="N5940" s="3">
        <v>3.0476190476189999</v>
      </c>
      <c r="O5940" s="3">
        <v>0.76190476190500001</v>
      </c>
      <c r="P5940" s="3">
        <v>2.8571428571430002</v>
      </c>
      <c r="Q5940" s="3">
        <v>1.714285714286</v>
      </c>
      <c r="R5940" s="3">
        <v>1.714285714286</v>
      </c>
      <c r="S5940" s="3">
        <v>3.8095238095239998</v>
      </c>
      <c r="T5940" s="3">
        <v>0.95238095238099996</v>
      </c>
      <c r="U5940" s="3">
        <v>1.9047619047619999</v>
      </c>
      <c r="V5940" s="3">
        <v>44.761904761905001</v>
      </c>
      <c r="W5940" s="3">
        <v>11.238095238094999</v>
      </c>
      <c r="X5940" s="3">
        <v>34.857142857143003</v>
      </c>
      <c r="Y5940" s="8">
        <v>9.1428571428570002</v>
      </c>
    </row>
    <row r="5941" spans="3:25" x14ac:dyDescent="0.2">
      <c r="C5941" s="87"/>
      <c r="D5941" s="84"/>
      <c r="E5941" s="1" t="s">
        <v>89</v>
      </c>
      <c r="F5941" s="2"/>
      <c r="G5941" s="60">
        <v>113</v>
      </c>
      <c r="H5941" s="72" t="str">
        <f t="shared" si="99"/>
        <v xml:space="preserve"> </v>
      </c>
      <c r="I5941" s="11">
        <v>8.8495575221239999</v>
      </c>
      <c r="J5941" s="3">
        <v>9.7345132743360008</v>
      </c>
      <c r="K5941" s="7">
        <v>0</v>
      </c>
      <c r="L5941" s="3">
        <v>9.7345132743360008</v>
      </c>
      <c r="M5941" s="3">
        <v>5.3097345132739999</v>
      </c>
      <c r="N5941" s="3">
        <v>3.53982300885</v>
      </c>
      <c r="O5941" s="7">
        <v>0</v>
      </c>
      <c r="P5941" s="3">
        <v>1.769911504425</v>
      </c>
      <c r="Q5941" s="3">
        <v>0.88495575221199996</v>
      </c>
      <c r="R5941" s="7">
        <v>0</v>
      </c>
      <c r="S5941" s="3">
        <v>2.654867256637</v>
      </c>
      <c r="T5941" s="3">
        <v>2.654867256637</v>
      </c>
      <c r="U5941" s="3">
        <v>4.424778761062</v>
      </c>
      <c r="V5941" s="3">
        <v>30.973451327433999</v>
      </c>
      <c r="W5941" s="3">
        <v>7.0796460176989999</v>
      </c>
      <c r="X5941" s="3">
        <v>49.557522123894003</v>
      </c>
      <c r="Y5941" s="8">
        <v>12.389380530973</v>
      </c>
    </row>
    <row r="5942" spans="3:25" x14ac:dyDescent="0.2">
      <c r="C5942" s="87"/>
      <c r="D5942" s="84"/>
      <c r="E5942" s="1" t="s">
        <v>32</v>
      </c>
      <c r="F5942" s="2"/>
      <c r="G5942" s="60">
        <v>8</v>
      </c>
      <c r="H5942" s="72" t="str">
        <f t="shared" si="99"/>
        <v>*</v>
      </c>
      <c r="I5942" s="11">
        <v>12.5</v>
      </c>
      <c r="J5942" s="3">
        <v>25</v>
      </c>
      <c r="K5942" s="7">
        <v>0</v>
      </c>
      <c r="L5942" s="7">
        <v>0</v>
      </c>
      <c r="M5942" s="3">
        <v>12.5</v>
      </c>
      <c r="N5942" s="3">
        <v>12.5</v>
      </c>
      <c r="O5942" s="7">
        <v>0</v>
      </c>
      <c r="P5942" s="3">
        <v>25</v>
      </c>
      <c r="Q5942" s="7">
        <v>0</v>
      </c>
      <c r="R5942" s="7">
        <v>0</v>
      </c>
      <c r="S5942" s="7">
        <v>0</v>
      </c>
      <c r="T5942" s="7">
        <v>0</v>
      </c>
      <c r="U5942" s="3">
        <v>12.5</v>
      </c>
      <c r="V5942" s="3">
        <v>37.5</v>
      </c>
      <c r="W5942" s="3">
        <v>12.5</v>
      </c>
      <c r="X5942" s="3">
        <v>25</v>
      </c>
      <c r="Y5942" s="8">
        <v>25</v>
      </c>
    </row>
    <row r="5943" spans="3:25" ht="24" x14ac:dyDescent="0.2">
      <c r="C5943" s="88" t="s">
        <v>90</v>
      </c>
      <c r="D5943" s="83" t="s">
        <v>17</v>
      </c>
      <c r="E5943" s="6" t="s">
        <v>91</v>
      </c>
      <c r="F5943" s="5"/>
      <c r="G5943" s="59">
        <v>608</v>
      </c>
      <c r="H5943" s="71" t="str">
        <f t="shared" si="99"/>
        <v xml:space="preserve"> </v>
      </c>
      <c r="I5943" s="12">
        <v>4.6052631578950001</v>
      </c>
      <c r="J5943" s="4">
        <v>16.118421052632002</v>
      </c>
      <c r="K5943" s="4">
        <v>0.82236842105300001</v>
      </c>
      <c r="L5943" s="4">
        <v>14.473684210526001</v>
      </c>
      <c r="M5943" s="4">
        <v>17.105263157894999</v>
      </c>
      <c r="N5943" s="4">
        <v>3.947368421053</v>
      </c>
      <c r="O5943" s="4">
        <v>1.973684210526</v>
      </c>
      <c r="P5943" s="4">
        <v>4.6052631578950001</v>
      </c>
      <c r="Q5943" s="4">
        <v>4.7697368421049999</v>
      </c>
      <c r="R5943" s="4">
        <v>1.4802631578950001</v>
      </c>
      <c r="S5943" s="4">
        <v>5.4276315789470004</v>
      </c>
      <c r="T5943" s="4">
        <v>1.973684210526</v>
      </c>
      <c r="U5943" s="4">
        <v>2.1381578947370001</v>
      </c>
      <c r="V5943" s="4">
        <v>48.848684210526002</v>
      </c>
      <c r="W5943" s="4">
        <v>14.638157894737001</v>
      </c>
      <c r="X5943" s="4">
        <v>28.782894736842</v>
      </c>
      <c r="Y5943" s="13">
        <v>7.7302631578950001</v>
      </c>
    </row>
    <row r="5944" spans="3:25" ht="24" x14ac:dyDescent="0.2">
      <c r="C5944" s="87"/>
      <c r="D5944" s="84"/>
      <c r="E5944" s="1" t="s">
        <v>92</v>
      </c>
      <c r="F5944" s="2"/>
      <c r="G5944" s="60">
        <v>1036</v>
      </c>
      <c r="H5944" s="72" t="str">
        <f t="shared" si="99"/>
        <v xml:space="preserve"> </v>
      </c>
      <c r="I5944" s="11">
        <v>9.1698841698839999</v>
      </c>
      <c r="J5944" s="3">
        <v>22.683397683397999</v>
      </c>
      <c r="K5944" s="3">
        <v>2.220077220077</v>
      </c>
      <c r="L5944" s="3">
        <v>16.698841698841999</v>
      </c>
      <c r="M5944" s="3">
        <v>18.243243243243001</v>
      </c>
      <c r="N5944" s="3">
        <v>4.1505791505790004</v>
      </c>
      <c r="O5944" s="3">
        <v>1.833976833977</v>
      </c>
      <c r="P5944" s="3">
        <v>3.957528957529</v>
      </c>
      <c r="Q5944" s="3">
        <v>3.957528957529</v>
      </c>
      <c r="R5944" s="3">
        <v>1.2548262548260001</v>
      </c>
      <c r="S5944" s="3">
        <v>5.8880308880310004</v>
      </c>
      <c r="T5944" s="3">
        <v>2.413127413127</v>
      </c>
      <c r="U5944" s="3">
        <v>1.9305019305019999</v>
      </c>
      <c r="V5944" s="3">
        <v>54.729729729730003</v>
      </c>
      <c r="W5944" s="3">
        <v>13.513513513514001</v>
      </c>
      <c r="X5944" s="3">
        <v>25.482625482625</v>
      </c>
      <c r="Y5944" s="8">
        <v>6.2741312741310002</v>
      </c>
    </row>
    <row r="5945" spans="3:25" ht="24" x14ac:dyDescent="0.2">
      <c r="C5945" s="87"/>
      <c r="D5945" s="84"/>
      <c r="E5945" s="1" t="s">
        <v>93</v>
      </c>
      <c r="F5945" s="2"/>
      <c r="G5945" s="60">
        <v>567</v>
      </c>
      <c r="H5945" s="72" t="str">
        <f t="shared" si="99"/>
        <v xml:space="preserve"> </v>
      </c>
      <c r="I5945" s="11">
        <v>13.932980599646999</v>
      </c>
      <c r="J5945" s="3">
        <v>24.338624338624001</v>
      </c>
      <c r="K5945" s="3">
        <v>3.5273368606700002</v>
      </c>
      <c r="L5945" s="3">
        <v>17.989417989418001</v>
      </c>
      <c r="M5945" s="3">
        <v>17.460317460317</v>
      </c>
      <c r="N5945" s="3">
        <v>4.2328042328039999</v>
      </c>
      <c r="O5945" s="3">
        <v>1.7636684303350001</v>
      </c>
      <c r="P5945" s="3">
        <v>4.0564373897710002</v>
      </c>
      <c r="Q5945" s="3">
        <v>7.0546737213400004</v>
      </c>
      <c r="R5945" s="3">
        <v>2.1164021164019999</v>
      </c>
      <c r="S5945" s="3">
        <v>7.2310405643740001</v>
      </c>
      <c r="T5945" s="3">
        <v>2.8218694885360001</v>
      </c>
      <c r="U5945" s="3">
        <v>1.058201058201</v>
      </c>
      <c r="V5945" s="3">
        <v>59.788359788359998</v>
      </c>
      <c r="W5945" s="3">
        <v>10.405643738977</v>
      </c>
      <c r="X5945" s="3">
        <v>22.927689594356</v>
      </c>
      <c r="Y5945" s="8">
        <v>6.8783068783069998</v>
      </c>
    </row>
    <row r="5946" spans="3:25" x14ac:dyDescent="0.2">
      <c r="C5946" s="87"/>
      <c r="D5946" s="84"/>
      <c r="E5946" s="1" t="s">
        <v>94</v>
      </c>
      <c r="F5946" s="2"/>
      <c r="G5946" s="60">
        <v>224</v>
      </c>
      <c r="H5946" s="72" t="str">
        <f t="shared" si="99"/>
        <v xml:space="preserve"> </v>
      </c>
      <c r="I5946" s="11">
        <v>20.089285714286</v>
      </c>
      <c r="J5946" s="3">
        <v>26.785714285714</v>
      </c>
      <c r="K5946" s="3">
        <v>4.4642857142860004</v>
      </c>
      <c r="L5946" s="3">
        <v>16.517857142857</v>
      </c>
      <c r="M5946" s="3">
        <v>13.392857142857</v>
      </c>
      <c r="N5946" s="3">
        <v>4.9107142857139996</v>
      </c>
      <c r="O5946" s="3">
        <v>1.339285714286</v>
      </c>
      <c r="P5946" s="3">
        <v>3.125</v>
      </c>
      <c r="Q5946" s="3">
        <v>8.0357142857140005</v>
      </c>
      <c r="R5946" s="3">
        <v>5.8035714285709998</v>
      </c>
      <c r="S5946" s="3">
        <v>7.1428571428570002</v>
      </c>
      <c r="T5946" s="3">
        <v>3.125</v>
      </c>
      <c r="U5946" s="3">
        <v>4.4642857142860004</v>
      </c>
      <c r="V5946" s="3">
        <v>59.375</v>
      </c>
      <c r="W5946" s="3">
        <v>10.267857142857</v>
      </c>
      <c r="X5946" s="3">
        <v>22.767857142857</v>
      </c>
      <c r="Y5946" s="8">
        <v>7.5892857142860004</v>
      </c>
    </row>
    <row r="5947" spans="3:25" x14ac:dyDescent="0.2">
      <c r="C5947" s="88" t="s">
        <v>95</v>
      </c>
      <c r="D5947" s="83" t="s">
        <v>17</v>
      </c>
      <c r="E5947" s="6" t="s">
        <v>96</v>
      </c>
      <c r="F5947" s="5"/>
      <c r="G5947" s="59">
        <v>308</v>
      </c>
      <c r="H5947" s="71" t="str">
        <f t="shared" si="99"/>
        <v xml:space="preserve"> </v>
      </c>
      <c r="I5947" s="12">
        <v>11.363636363635999</v>
      </c>
      <c r="J5947" s="4">
        <v>23.701298701298999</v>
      </c>
      <c r="K5947" s="4">
        <v>1.6233766233769999</v>
      </c>
      <c r="L5947" s="4">
        <v>14.61038961039</v>
      </c>
      <c r="M5947" s="4">
        <v>14.935064935065</v>
      </c>
      <c r="N5947" s="4">
        <v>3.5714285714290002</v>
      </c>
      <c r="O5947" s="4">
        <v>0.64935064935099995</v>
      </c>
      <c r="P5947" s="4">
        <v>2.5974025974030002</v>
      </c>
      <c r="Q5947" s="4">
        <v>5.1948051948050002</v>
      </c>
      <c r="R5947" s="4">
        <v>1.948051948052</v>
      </c>
      <c r="S5947" s="4">
        <v>6.1688311688309998</v>
      </c>
      <c r="T5947" s="4">
        <v>1.948051948052</v>
      </c>
      <c r="U5947" s="4">
        <v>2.922077922078</v>
      </c>
      <c r="V5947" s="4">
        <v>53.896103896104002</v>
      </c>
      <c r="W5947" s="4">
        <v>14.61038961039</v>
      </c>
      <c r="X5947" s="4">
        <v>25</v>
      </c>
      <c r="Y5947" s="13">
        <v>6.4935064935059996</v>
      </c>
    </row>
    <row r="5948" spans="3:25" x14ac:dyDescent="0.2">
      <c r="C5948" s="89"/>
      <c r="D5948" s="84"/>
      <c r="E5948" s="1" t="s">
        <v>97</v>
      </c>
      <c r="F5948" s="2"/>
      <c r="G5948" s="60">
        <v>728</v>
      </c>
      <c r="H5948" s="72" t="str">
        <f t="shared" si="99"/>
        <v xml:space="preserve"> </v>
      </c>
      <c r="I5948" s="11">
        <v>7.0054945054950002</v>
      </c>
      <c r="J5948" s="3">
        <v>19.505494505495001</v>
      </c>
      <c r="K5948" s="3">
        <v>1.3736263736259999</v>
      </c>
      <c r="L5948" s="3">
        <v>16.620879120879</v>
      </c>
      <c r="M5948" s="3">
        <v>20.329670329670002</v>
      </c>
      <c r="N5948" s="3">
        <v>4.2582417582419998</v>
      </c>
      <c r="O5948" s="3">
        <v>2.3351648351650001</v>
      </c>
      <c r="P5948" s="3">
        <v>3.1593406593409998</v>
      </c>
      <c r="Q5948" s="3">
        <v>4.6703296703300001</v>
      </c>
      <c r="R5948" s="3">
        <v>1.785714285714</v>
      </c>
      <c r="S5948" s="3">
        <v>6.1813186813190004</v>
      </c>
      <c r="T5948" s="3">
        <v>3.1593406593409998</v>
      </c>
      <c r="U5948" s="3">
        <v>1.923076923077</v>
      </c>
      <c r="V5948" s="3">
        <v>52.335164835165003</v>
      </c>
      <c r="W5948" s="3">
        <v>14.148351648352</v>
      </c>
      <c r="X5948" s="3">
        <v>27.197802197802002</v>
      </c>
      <c r="Y5948" s="8">
        <v>6.3186813186809996</v>
      </c>
    </row>
    <row r="5949" spans="3:25" ht="24" x14ac:dyDescent="0.2">
      <c r="C5949" s="89"/>
      <c r="D5949" s="84"/>
      <c r="E5949" s="1" t="s">
        <v>98</v>
      </c>
      <c r="F5949" s="2"/>
      <c r="G5949" s="60">
        <v>474</v>
      </c>
      <c r="H5949" s="72" t="str">
        <f t="shared" si="99"/>
        <v xml:space="preserve"> </v>
      </c>
      <c r="I5949" s="11">
        <v>16.455696202532</v>
      </c>
      <c r="J5949" s="3">
        <v>21.518987341772</v>
      </c>
      <c r="K5949" s="3">
        <v>3.3755274261600001</v>
      </c>
      <c r="L5949" s="3">
        <v>18.354430379747001</v>
      </c>
      <c r="M5949" s="3">
        <v>16.877637130802</v>
      </c>
      <c r="N5949" s="3">
        <v>4.6413502109699998</v>
      </c>
      <c r="O5949" s="3">
        <v>1.6877637130800001</v>
      </c>
      <c r="P5949" s="3">
        <v>4.8523206751050001</v>
      </c>
      <c r="Q5949" s="3">
        <v>7.5949367088609998</v>
      </c>
      <c r="R5949" s="3">
        <v>2.10970464135</v>
      </c>
      <c r="S5949" s="3">
        <v>6.1181434599160003</v>
      </c>
      <c r="T5949" s="3">
        <v>2.3206751054849999</v>
      </c>
      <c r="U5949" s="3">
        <v>1.2658227848100001</v>
      </c>
      <c r="V5949" s="3">
        <v>59.493670886076004</v>
      </c>
      <c r="W5949" s="3">
        <v>10.970464135021</v>
      </c>
      <c r="X5949" s="3">
        <v>22.362869198312001</v>
      </c>
      <c r="Y5949" s="8">
        <v>7.1729957805910001</v>
      </c>
    </row>
    <row r="5950" spans="3:25" x14ac:dyDescent="0.2">
      <c r="C5950" s="89"/>
      <c r="D5950" s="84"/>
      <c r="E5950" s="1" t="s">
        <v>99</v>
      </c>
      <c r="F5950" s="2"/>
      <c r="G5950" s="60">
        <v>402</v>
      </c>
      <c r="H5950" s="72" t="str">
        <f t="shared" si="99"/>
        <v xml:space="preserve"> </v>
      </c>
      <c r="I5950" s="11">
        <v>6.7164179104480004</v>
      </c>
      <c r="J5950" s="3">
        <v>20.646766169153999</v>
      </c>
      <c r="K5950" s="3">
        <v>1.9900497512440001</v>
      </c>
      <c r="L5950" s="3">
        <v>14.925373134328</v>
      </c>
      <c r="M5950" s="3">
        <v>17.910447761194</v>
      </c>
      <c r="N5950" s="3">
        <v>4.7263681592040001</v>
      </c>
      <c r="O5950" s="3">
        <v>1.9900497512440001</v>
      </c>
      <c r="P5950" s="3">
        <v>4.9751243781090002</v>
      </c>
      <c r="Q5950" s="3">
        <v>4.477611940299</v>
      </c>
      <c r="R5950" s="3">
        <v>1.492537313433</v>
      </c>
      <c r="S5950" s="3">
        <v>5.9701492537309999</v>
      </c>
      <c r="T5950" s="3">
        <v>3.9800995024880002</v>
      </c>
      <c r="U5950" s="3">
        <v>2.7363184079599998</v>
      </c>
      <c r="V5950" s="3">
        <v>54.726368159204</v>
      </c>
      <c r="W5950" s="3">
        <v>12.189054726367999</v>
      </c>
      <c r="X5950" s="3">
        <v>24.626865671642001</v>
      </c>
      <c r="Y5950" s="8">
        <v>8.4577114427859996</v>
      </c>
    </row>
    <row r="5951" spans="3:25" x14ac:dyDescent="0.2">
      <c r="C5951" s="89"/>
      <c r="D5951" s="84"/>
      <c r="E5951" s="1" t="s">
        <v>100</v>
      </c>
      <c r="F5951" s="2"/>
      <c r="G5951" s="60">
        <v>231</v>
      </c>
      <c r="H5951" s="72" t="str">
        <f t="shared" si="99"/>
        <v xml:space="preserve"> </v>
      </c>
      <c r="I5951" s="11">
        <v>9.0909090909089993</v>
      </c>
      <c r="J5951" s="3">
        <v>27.705627705628</v>
      </c>
      <c r="K5951" s="3">
        <v>4.3290043290040003</v>
      </c>
      <c r="L5951" s="3">
        <v>18.181818181817999</v>
      </c>
      <c r="M5951" s="3">
        <v>15.151515151515</v>
      </c>
      <c r="N5951" s="3">
        <v>3.896103896104</v>
      </c>
      <c r="O5951" s="3">
        <v>2.5974025974030002</v>
      </c>
      <c r="P5951" s="3">
        <v>6.0606060606060002</v>
      </c>
      <c r="Q5951" s="3">
        <v>5.6277056277059998</v>
      </c>
      <c r="R5951" s="3">
        <v>0.86580086580100002</v>
      </c>
      <c r="S5951" s="3">
        <v>7.792207792208</v>
      </c>
      <c r="T5951" s="3">
        <v>0.86580086580100002</v>
      </c>
      <c r="U5951" s="3">
        <v>2.1645021645020002</v>
      </c>
      <c r="V5951" s="3">
        <v>57.575757575757997</v>
      </c>
      <c r="W5951" s="3">
        <v>6.9264069264070001</v>
      </c>
      <c r="X5951" s="3">
        <v>28.571428571428999</v>
      </c>
      <c r="Y5951" s="8">
        <v>6.9264069264070001</v>
      </c>
    </row>
    <row r="5952" spans="3:25" x14ac:dyDescent="0.2">
      <c r="C5952" s="90"/>
      <c r="D5952" s="85"/>
      <c r="E5952" s="29" t="s">
        <v>101</v>
      </c>
      <c r="F5952" s="28"/>
      <c r="G5952" s="61">
        <v>292</v>
      </c>
      <c r="H5952" s="73" t="str">
        <f t="shared" si="99"/>
        <v xml:space="preserve"> </v>
      </c>
      <c r="I5952" s="35">
        <v>11.986301369863</v>
      </c>
      <c r="J5952" s="16">
        <v>22.945205479452</v>
      </c>
      <c r="K5952" s="16">
        <v>3.0821917808219998</v>
      </c>
      <c r="L5952" s="16">
        <v>15.41095890411</v>
      </c>
      <c r="M5952" s="16">
        <v>14.041095890411</v>
      </c>
      <c r="N5952" s="16">
        <v>3.4246575342469998</v>
      </c>
      <c r="O5952" s="16">
        <v>1.027397260274</v>
      </c>
      <c r="P5952" s="16">
        <v>3.7671232876710001</v>
      </c>
      <c r="Q5952" s="16">
        <v>3.7671232876710001</v>
      </c>
      <c r="R5952" s="16">
        <v>3.4246575342469998</v>
      </c>
      <c r="S5952" s="16">
        <v>5.4794520547949999</v>
      </c>
      <c r="T5952" s="16">
        <v>0.68493150684899995</v>
      </c>
      <c r="U5952" s="16">
        <v>1.369863013699</v>
      </c>
      <c r="V5952" s="16">
        <v>52.739726027396998</v>
      </c>
      <c r="W5952" s="16">
        <v>15.753424657534</v>
      </c>
      <c r="X5952" s="16">
        <v>25.342465753425</v>
      </c>
      <c r="Y5952" s="36">
        <v>6.1643835616439997</v>
      </c>
    </row>
    <row r="5953" spans="2:14" x14ac:dyDescent="0.2">
      <c r="G5953" s="62"/>
      <c r="H5953" s="74"/>
    </row>
    <row r="5954" spans="2:14" x14ac:dyDescent="0.2">
      <c r="B5954" s="25" t="str">
        <f xml:space="preserve"> HYPERLINK("#'目次'!B57", "[51]")</f>
        <v>[51]</v>
      </c>
      <c r="C5954" s="17" t="s">
        <v>493</v>
      </c>
      <c r="G5954" s="62"/>
      <c r="H5954" s="74"/>
    </row>
    <row r="5955" spans="2:14" x14ac:dyDescent="0.2">
      <c r="C5955" s="47" t="s">
        <v>494</v>
      </c>
      <c r="G5955" s="62"/>
      <c r="H5955" s="74"/>
    </row>
    <row r="5956" spans="2:14" x14ac:dyDescent="0.2">
      <c r="G5956" s="62"/>
      <c r="H5956" s="74"/>
    </row>
    <row r="5957" spans="2:14" x14ac:dyDescent="0.2">
      <c r="C5957" s="17" t="s">
        <v>12</v>
      </c>
      <c r="G5957" s="62"/>
      <c r="H5957" s="74"/>
    </row>
    <row r="5958" spans="2:14" ht="72" x14ac:dyDescent="0.2">
      <c r="C5958" s="91"/>
      <c r="D5958" s="92"/>
      <c r="E5958" s="92"/>
      <c r="F5958" s="92"/>
      <c r="G5958" s="56" t="s">
        <v>13</v>
      </c>
      <c r="H5958" s="68"/>
      <c r="I5958" s="22" t="s">
        <v>495</v>
      </c>
      <c r="J5958" s="10" t="s">
        <v>496</v>
      </c>
      <c r="K5958" s="10" t="s">
        <v>497</v>
      </c>
      <c r="L5958" s="10" t="s">
        <v>498</v>
      </c>
      <c r="M5958" s="10" t="s">
        <v>46</v>
      </c>
      <c r="N5958" s="23" t="s">
        <v>32</v>
      </c>
    </row>
    <row r="5959" spans="2:14" x14ac:dyDescent="0.2">
      <c r="C5959" s="93"/>
      <c r="D5959" s="94"/>
      <c r="E5959" s="94"/>
      <c r="F5959" s="94"/>
      <c r="G5959" s="57"/>
      <c r="H5959" s="69"/>
      <c r="I5959" s="26"/>
      <c r="J5959" s="9"/>
      <c r="K5959" s="9"/>
      <c r="L5959" s="9"/>
      <c r="M5959" s="9"/>
      <c r="N5959" s="24"/>
    </row>
    <row r="5960" spans="2:14" x14ac:dyDescent="0.2">
      <c r="C5960" s="31"/>
      <c r="D5960" s="33"/>
      <c r="E5960" s="32" t="s">
        <v>13</v>
      </c>
      <c r="F5960" s="30"/>
      <c r="G5960" s="58">
        <v>1336</v>
      </c>
      <c r="H5960" s="70" t="str">
        <f t="shared" ref="H5960:H6023" si="100">IF(G5960&lt;49,"*"," ")</f>
        <v xml:space="preserve"> </v>
      </c>
      <c r="I5960" s="15">
        <v>55.089820359280999</v>
      </c>
      <c r="J5960" s="15">
        <v>46.482035928144001</v>
      </c>
      <c r="K5960" s="15">
        <v>23.278443113771999</v>
      </c>
      <c r="L5960" s="15">
        <v>4.5658682634729999</v>
      </c>
      <c r="M5960" s="15">
        <v>3.4431137724549998</v>
      </c>
      <c r="N5960" s="34">
        <v>3.218562874251</v>
      </c>
    </row>
    <row r="5961" spans="2:14" x14ac:dyDescent="0.2">
      <c r="C5961" s="86" t="s">
        <v>16</v>
      </c>
      <c r="D5961" s="83" t="s">
        <v>17</v>
      </c>
      <c r="E5961" s="6" t="s">
        <v>14</v>
      </c>
      <c r="F5961" s="5"/>
      <c r="G5961" s="59">
        <v>676</v>
      </c>
      <c r="H5961" s="71" t="str">
        <f t="shared" si="100"/>
        <v xml:space="preserve"> </v>
      </c>
      <c r="I5961" s="12">
        <v>55.917159763313997</v>
      </c>
      <c r="J5961" s="4">
        <v>46.153846153845997</v>
      </c>
      <c r="K5961" s="4">
        <v>26.331360946745999</v>
      </c>
      <c r="L5961" s="4">
        <v>4.8816568047339999</v>
      </c>
      <c r="M5961" s="4">
        <v>4.1420118343199999</v>
      </c>
      <c r="N5961" s="13">
        <v>3.254437869822</v>
      </c>
    </row>
    <row r="5962" spans="2:14" x14ac:dyDescent="0.2">
      <c r="C5962" s="87"/>
      <c r="D5962" s="84"/>
      <c r="E5962" s="1" t="s">
        <v>15</v>
      </c>
      <c r="F5962" s="2"/>
      <c r="G5962" s="60">
        <v>660</v>
      </c>
      <c r="H5962" s="72" t="str">
        <f t="shared" si="100"/>
        <v xml:space="preserve"> </v>
      </c>
      <c r="I5962" s="11">
        <v>54.242424242424001</v>
      </c>
      <c r="J5962" s="3">
        <v>46.818181818181998</v>
      </c>
      <c r="K5962" s="3">
        <v>20.151515151515</v>
      </c>
      <c r="L5962" s="3">
        <v>4.2424242424239997</v>
      </c>
      <c r="M5962" s="3">
        <v>2.7272727272730002</v>
      </c>
      <c r="N5962" s="8">
        <v>3.181818181818</v>
      </c>
    </row>
    <row r="5963" spans="2:14" x14ac:dyDescent="0.2">
      <c r="C5963" s="88" t="s">
        <v>18</v>
      </c>
      <c r="D5963" s="88" t="s">
        <v>19</v>
      </c>
      <c r="E5963" s="6" t="s">
        <v>20</v>
      </c>
      <c r="F5963" s="5"/>
      <c r="G5963" s="59">
        <v>181</v>
      </c>
      <c r="H5963" s="71" t="str">
        <f t="shared" si="100"/>
        <v xml:space="preserve"> </v>
      </c>
      <c r="I5963" s="12">
        <v>51.381215469612997</v>
      </c>
      <c r="J5963" s="4">
        <v>37.569060773480999</v>
      </c>
      <c r="K5963" s="4">
        <v>30.386740331492</v>
      </c>
      <c r="L5963" s="4">
        <v>8.8397790055249992</v>
      </c>
      <c r="M5963" s="4">
        <v>2.7624309392269999</v>
      </c>
      <c r="N5963" s="13">
        <v>1.1049723756909999</v>
      </c>
    </row>
    <row r="5964" spans="2:14" x14ac:dyDescent="0.2">
      <c r="C5964" s="87"/>
      <c r="D5964" s="89"/>
      <c r="E5964" s="1" t="s">
        <v>21</v>
      </c>
      <c r="F5964" s="2"/>
      <c r="G5964" s="60">
        <v>266</v>
      </c>
      <c r="H5964" s="72" t="str">
        <f t="shared" si="100"/>
        <v xml:space="preserve"> </v>
      </c>
      <c r="I5964" s="11">
        <v>52.255639097744002</v>
      </c>
      <c r="J5964" s="3">
        <v>48.120300751880002</v>
      </c>
      <c r="K5964" s="3">
        <v>27.067669172932</v>
      </c>
      <c r="L5964" s="3">
        <v>6.3909774436089997</v>
      </c>
      <c r="M5964" s="3">
        <v>3.7593984962409999</v>
      </c>
      <c r="N5964" s="8">
        <v>1.8796992481200001</v>
      </c>
    </row>
    <row r="5965" spans="2:14" x14ac:dyDescent="0.2">
      <c r="C5965" s="87"/>
      <c r="D5965" s="89"/>
      <c r="E5965" s="1" t="s">
        <v>22</v>
      </c>
      <c r="F5965" s="2"/>
      <c r="G5965" s="60">
        <v>356</v>
      </c>
      <c r="H5965" s="72" t="str">
        <f t="shared" si="100"/>
        <v xml:space="preserve"> </v>
      </c>
      <c r="I5965" s="11">
        <v>54.775280898875998</v>
      </c>
      <c r="J5965" s="3">
        <v>50.280898876404002</v>
      </c>
      <c r="K5965" s="3">
        <v>23.033707865168999</v>
      </c>
      <c r="L5965" s="3">
        <v>3.651685393258</v>
      </c>
      <c r="M5965" s="3">
        <v>2.5280898876400002</v>
      </c>
      <c r="N5965" s="8">
        <v>1.9662921348310001</v>
      </c>
    </row>
    <row r="5966" spans="2:14" x14ac:dyDescent="0.2">
      <c r="C5966" s="87"/>
      <c r="D5966" s="89"/>
      <c r="E5966" s="1" t="s">
        <v>23</v>
      </c>
      <c r="F5966" s="2"/>
      <c r="G5966" s="60">
        <v>252</v>
      </c>
      <c r="H5966" s="72" t="str">
        <f t="shared" si="100"/>
        <v xml:space="preserve"> </v>
      </c>
      <c r="I5966" s="11">
        <v>56.349206349206</v>
      </c>
      <c r="J5966" s="3">
        <v>47.222222222222001</v>
      </c>
      <c r="K5966" s="3">
        <v>23.412698412697999</v>
      </c>
      <c r="L5966" s="3">
        <v>3.5714285714290002</v>
      </c>
      <c r="M5966" s="3">
        <v>2.3809523809519999</v>
      </c>
      <c r="N5966" s="8">
        <v>5.5555555555560003</v>
      </c>
    </row>
    <row r="5967" spans="2:14" x14ac:dyDescent="0.2">
      <c r="C5967" s="87"/>
      <c r="D5967" s="89"/>
      <c r="E5967" s="1" t="s">
        <v>24</v>
      </c>
      <c r="F5967" s="2"/>
      <c r="G5967" s="60">
        <v>281</v>
      </c>
      <c r="H5967" s="72" t="str">
        <f t="shared" si="100"/>
        <v xml:space="preserve"> </v>
      </c>
      <c r="I5967" s="11">
        <v>59.430604982205999</v>
      </c>
      <c r="J5967" s="3">
        <v>45.195729537367001</v>
      </c>
      <c r="K5967" s="3">
        <v>15.302491103203</v>
      </c>
      <c r="L5967" s="3">
        <v>2.1352313167260002</v>
      </c>
      <c r="M5967" s="3">
        <v>5.6939501779360002</v>
      </c>
      <c r="N5967" s="8">
        <v>5.338078291815</v>
      </c>
    </row>
    <row r="5968" spans="2:14" x14ac:dyDescent="0.2">
      <c r="C5968" s="87"/>
      <c r="D5968" s="89"/>
      <c r="E5968" s="1" t="s">
        <v>25</v>
      </c>
      <c r="F5968" s="2"/>
      <c r="G5968" s="60">
        <v>1155</v>
      </c>
      <c r="H5968" s="72" t="str">
        <f t="shared" si="100"/>
        <v xml:space="preserve"> </v>
      </c>
      <c r="I5968" s="11">
        <v>55.670995670996</v>
      </c>
      <c r="J5968" s="3">
        <v>47.878787878788003</v>
      </c>
      <c r="K5968" s="3">
        <v>22.164502164502</v>
      </c>
      <c r="L5968" s="3">
        <v>3.896103896104</v>
      </c>
      <c r="M5968" s="3">
        <v>3.5497835497839998</v>
      </c>
      <c r="N5968" s="8">
        <v>3.5497835497839998</v>
      </c>
    </row>
    <row r="5969" spans="3:14" x14ac:dyDescent="0.2">
      <c r="C5969" s="87"/>
      <c r="D5969" s="89"/>
      <c r="E5969" s="1" t="s">
        <v>26</v>
      </c>
      <c r="F5969" s="2"/>
      <c r="G5969" s="60">
        <v>533</v>
      </c>
      <c r="H5969" s="72" t="str">
        <f t="shared" si="100"/>
        <v xml:space="preserve"> </v>
      </c>
      <c r="I5969" s="11">
        <v>57.973733583490002</v>
      </c>
      <c r="J5969" s="3">
        <v>46.153846153845997</v>
      </c>
      <c r="K5969" s="3">
        <v>19.136960600375001</v>
      </c>
      <c r="L5969" s="3">
        <v>2.8142589118200001</v>
      </c>
      <c r="M5969" s="3">
        <v>4.1275797373360001</v>
      </c>
      <c r="N5969" s="8">
        <v>5.4409005628519997</v>
      </c>
    </row>
    <row r="5970" spans="3:14" x14ac:dyDescent="0.2">
      <c r="C5970" s="87"/>
      <c r="D5970" s="88" t="s">
        <v>14</v>
      </c>
      <c r="E5970" s="6" t="s">
        <v>20</v>
      </c>
      <c r="F5970" s="5"/>
      <c r="G5970" s="59">
        <v>100</v>
      </c>
      <c r="H5970" s="71" t="str">
        <f t="shared" si="100"/>
        <v xml:space="preserve"> </v>
      </c>
      <c r="I5970" s="12">
        <v>55</v>
      </c>
      <c r="J5970" s="4">
        <v>33</v>
      </c>
      <c r="K5970" s="4">
        <v>31</v>
      </c>
      <c r="L5970" s="4">
        <v>9</v>
      </c>
      <c r="M5970" s="4">
        <v>4</v>
      </c>
      <c r="N5970" s="13">
        <v>1</v>
      </c>
    </row>
    <row r="5971" spans="3:14" x14ac:dyDescent="0.2">
      <c r="C5971" s="87"/>
      <c r="D5971" s="89"/>
      <c r="E5971" s="1" t="s">
        <v>21</v>
      </c>
      <c r="F5971" s="2"/>
      <c r="G5971" s="60">
        <v>141</v>
      </c>
      <c r="H5971" s="72" t="str">
        <f t="shared" si="100"/>
        <v xml:space="preserve"> </v>
      </c>
      <c r="I5971" s="11">
        <v>53.900709219858001</v>
      </c>
      <c r="J5971" s="3">
        <v>46.808510638298003</v>
      </c>
      <c r="K5971" s="3">
        <v>29.787234042552999</v>
      </c>
      <c r="L5971" s="3">
        <v>6.3829787234040003</v>
      </c>
      <c r="M5971" s="3">
        <v>4.9645390070920001</v>
      </c>
      <c r="N5971" s="8">
        <v>1.4184397163119999</v>
      </c>
    </row>
    <row r="5972" spans="3:14" x14ac:dyDescent="0.2">
      <c r="C5972" s="87"/>
      <c r="D5972" s="89"/>
      <c r="E5972" s="1" t="s">
        <v>22</v>
      </c>
      <c r="F5972" s="2"/>
      <c r="G5972" s="60">
        <v>172</v>
      </c>
      <c r="H5972" s="72" t="str">
        <f t="shared" si="100"/>
        <v xml:space="preserve"> </v>
      </c>
      <c r="I5972" s="11">
        <v>57.558139534883999</v>
      </c>
      <c r="J5972" s="3">
        <v>48.255813953488001</v>
      </c>
      <c r="K5972" s="3">
        <v>27.325581395349001</v>
      </c>
      <c r="L5972" s="3">
        <v>4.6511627906979998</v>
      </c>
      <c r="M5972" s="3">
        <v>2.9069767441860002</v>
      </c>
      <c r="N5972" s="8">
        <v>1.1627906976739999</v>
      </c>
    </row>
    <row r="5973" spans="3:14" x14ac:dyDescent="0.2">
      <c r="C5973" s="87"/>
      <c r="D5973" s="89"/>
      <c r="E5973" s="1" t="s">
        <v>23</v>
      </c>
      <c r="F5973" s="2"/>
      <c r="G5973" s="60">
        <v>137</v>
      </c>
      <c r="H5973" s="72" t="str">
        <f t="shared" si="100"/>
        <v xml:space="preserve"> </v>
      </c>
      <c r="I5973" s="11">
        <v>57.664233576641998</v>
      </c>
      <c r="J5973" s="3">
        <v>47.445255474452999</v>
      </c>
      <c r="K5973" s="3">
        <v>26.277372262774001</v>
      </c>
      <c r="L5973" s="3">
        <v>4.3795620437959997</v>
      </c>
      <c r="M5973" s="3">
        <v>3.649635036496</v>
      </c>
      <c r="N5973" s="8">
        <v>6.5693430656930003</v>
      </c>
    </row>
    <row r="5974" spans="3:14" x14ac:dyDescent="0.2">
      <c r="C5974" s="87"/>
      <c r="D5974" s="89"/>
      <c r="E5974" s="1" t="s">
        <v>24</v>
      </c>
      <c r="F5974" s="2"/>
      <c r="G5974" s="60">
        <v>126</v>
      </c>
      <c r="H5974" s="72" t="str">
        <f t="shared" si="100"/>
        <v xml:space="preserve"> </v>
      </c>
      <c r="I5974" s="11">
        <v>54.761904761905001</v>
      </c>
      <c r="J5974" s="3">
        <v>51.587301587302001</v>
      </c>
      <c r="K5974" s="3">
        <v>17.460317460317</v>
      </c>
      <c r="L5974" s="3">
        <v>0.793650793651</v>
      </c>
      <c r="M5974" s="3">
        <v>5.5555555555560003</v>
      </c>
      <c r="N5974" s="8">
        <v>6.3492063492059998</v>
      </c>
    </row>
    <row r="5975" spans="3:14" x14ac:dyDescent="0.2">
      <c r="C5975" s="87"/>
      <c r="D5975" s="89"/>
      <c r="E5975" s="1" t="s">
        <v>25</v>
      </c>
      <c r="F5975" s="2"/>
      <c r="G5975" s="60">
        <v>576</v>
      </c>
      <c r="H5975" s="72" t="str">
        <f t="shared" si="100"/>
        <v xml:space="preserve"> </v>
      </c>
      <c r="I5975" s="11">
        <v>56.076388888888999</v>
      </c>
      <c r="J5975" s="3">
        <v>48.4375</v>
      </c>
      <c r="K5975" s="3">
        <v>25.520833333333002</v>
      </c>
      <c r="L5975" s="3">
        <v>4.166666666667</v>
      </c>
      <c r="M5975" s="3">
        <v>4.166666666667</v>
      </c>
      <c r="N5975" s="8">
        <v>3.645833333333</v>
      </c>
    </row>
    <row r="5976" spans="3:14" x14ac:dyDescent="0.2">
      <c r="C5976" s="87"/>
      <c r="D5976" s="89"/>
      <c r="E5976" s="1" t="s">
        <v>26</v>
      </c>
      <c r="F5976" s="2"/>
      <c r="G5976" s="60">
        <v>263</v>
      </c>
      <c r="H5976" s="72" t="str">
        <f t="shared" si="100"/>
        <v xml:space="preserve"> </v>
      </c>
      <c r="I5976" s="11">
        <v>56.273764258554998</v>
      </c>
      <c r="J5976" s="3">
        <v>49.429657794676999</v>
      </c>
      <c r="K5976" s="3">
        <v>22.053231939162998</v>
      </c>
      <c r="L5976" s="3">
        <v>2.6615969581750001</v>
      </c>
      <c r="M5976" s="3">
        <v>4.5627376425859998</v>
      </c>
      <c r="N5976" s="8">
        <v>6.4638783269960003</v>
      </c>
    </row>
    <row r="5977" spans="3:14" x14ac:dyDescent="0.2">
      <c r="C5977" s="87"/>
      <c r="D5977" s="88" t="s">
        <v>15</v>
      </c>
      <c r="E5977" s="6" t="s">
        <v>20</v>
      </c>
      <c r="F5977" s="5"/>
      <c r="G5977" s="59">
        <v>81</v>
      </c>
      <c r="H5977" s="71" t="str">
        <f t="shared" si="100"/>
        <v xml:space="preserve"> </v>
      </c>
      <c r="I5977" s="12">
        <v>46.913580246914002</v>
      </c>
      <c r="J5977" s="4">
        <v>43.209876543210001</v>
      </c>
      <c r="K5977" s="4">
        <v>29.629629629629999</v>
      </c>
      <c r="L5977" s="4">
        <v>8.6419753086419995</v>
      </c>
      <c r="M5977" s="4">
        <v>1.2345679012349999</v>
      </c>
      <c r="N5977" s="13">
        <v>1.2345679012349999</v>
      </c>
    </row>
    <row r="5978" spans="3:14" x14ac:dyDescent="0.2">
      <c r="C5978" s="87"/>
      <c r="D5978" s="89"/>
      <c r="E5978" s="1" t="s">
        <v>21</v>
      </c>
      <c r="F5978" s="2"/>
      <c r="G5978" s="60">
        <v>125</v>
      </c>
      <c r="H5978" s="72" t="str">
        <f t="shared" si="100"/>
        <v xml:space="preserve"> </v>
      </c>
      <c r="I5978" s="11">
        <v>50.4</v>
      </c>
      <c r="J5978" s="3">
        <v>49.6</v>
      </c>
      <c r="K5978" s="3">
        <v>24</v>
      </c>
      <c r="L5978" s="3">
        <v>6.4</v>
      </c>
      <c r="M5978" s="3">
        <v>2.4</v>
      </c>
      <c r="N5978" s="8">
        <v>2.4</v>
      </c>
    </row>
    <row r="5979" spans="3:14" x14ac:dyDescent="0.2">
      <c r="C5979" s="87"/>
      <c r="D5979" s="89"/>
      <c r="E5979" s="1" t="s">
        <v>22</v>
      </c>
      <c r="F5979" s="2"/>
      <c r="G5979" s="60">
        <v>184</v>
      </c>
      <c r="H5979" s="72" t="str">
        <f t="shared" si="100"/>
        <v xml:space="preserve"> </v>
      </c>
      <c r="I5979" s="11">
        <v>52.173913043478002</v>
      </c>
      <c r="J5979" s="3">
        <v>52.173913043478002</v>
      </c>
      <c r="K5979" s="3">
        <v>19.021739130435002</v>
      </c>
      <c r="L5979" s="3">
        <v>2.7173913043479998</v>
      </c>
      <c r="M5979" s="3">
        <v>2.1739130434780001</v>
      </c>
      <c r="N5979" s="8">
        <v>2.7173913043479998</v>
      </c>
    </row>
    <row r="5980" spans="3:14" x14ac:dyDescent="0.2">
      <c r="C5980" s="87"/>
      <c r="D5980" s="89"/>
      <c r="E5980" s="1" t="s">
        <v>23</v>
      </c>
      <c r="F5980" s="2"/>
      <c r="G5980" s="60">
        <v>115</v>
      </c>
      <c r="H5980" s="72" t="str">
        <f t="shared" si="100"/>
        <v xml:space="preserve"> </v>
      </c>
      <c r="I5980" s="11">
        <v>54.782608695652002</v>
      </c>
      <c r="J5980" s="3">
        <v>46.956521739129997</v>
      </c>
      <c r="K5980" s="3">
        <v>20</v>
      </c>
      <c r="L5980" s="3">
        <v>2.6086956521740001</v>
      </c>
      <c r="M5980" s="3">
        <v>0.86956521739100001</v>
      </c>
      <c r="N5980" s="8">
        <v>4.3478260869570002</v>
      </c>
    </row>
    <row r="5981" spans="3:14" x14ac:dyDescent="0.2">
      <c r="C5981" s="87"/>
      <c r="D5981" s="89"/>
      <c r="E5981" s="1" t="s">
        <v>24</v>
      </c>
      <c r="F5981" s="2"/>
      <c r="G5981" s="60">
        <v>155</v>
      </c>
      <c r="H5981" s="72" t="str">
        <f t="shared" si="100"/>
        <v xml:space="preserve"> </v>
      </c>
      <c r="I5981" s="11">
        <v>63.225806451613003</v>
      </c>
      <c r="J5981" s="3">
        <v>40</v>
      </c>
      <c r="K5981" s="3">
        <v>13.548387096774</v>
      </c>
      <c r="L5981" s="3">
        <v>3.2258064516129998</v>
      </c>
      <c r="M5981" s="3">
        <v>5.8064516129030004</v>
      </c>
      <c r="N5981" s="8">
        <v>4.5161290322580001</v>
      </c>
    </row>
    <row r="5982" spans="3:14" x14ac:dyDescent="0.2">
      <c r="C5982" s="87"/>
      <c r="D5982" s="89"/>
      <c r="E5982" s="1" t="s">
        <v>25</v>
      </c>
      <c r="F5982" s="2"/>
      <c r="G5982" s="60">
        <v>579</v>
      </c>
      <c r="H5982" s="72" t="str">
        <f t="shared" si="100"/>
        <v xml:space="preserve"> </v>
      </c>
      <c r="I5982" s="11">
        <v>55.267702936097002</v>
      </c>
      <c r="J5982" s="3">
        <v>47.322970639033002</v>
      </c>
      <c r="K5982" s="3">
        <v>18.825561312607999</v>
      </c>
      <c r="L5982" s="3">
        <v>3.6269430051809999</v>
      </c>
      <c r="M5982" s="3">
        <v>2.93609671848</v>
      </c>
      <c r="N5982" s="8">
        <v>3.454231433506</v>
      </c>
    </row>
    <row r="5983" spans="3:14" x14ac:dyDescent="0.2">
      <c r="C5983" s="87"/>
      <c r="D5983" s="89"/>
      <c r="E5983" s="1" t="s">
        <v>26</v>
      </c>
      <c r="F5983" s="2"/>
      <c r="G5983" s="60">
        <v>270</v>
      </c>
      <c r="H5983" s="72" t="str">
        <f t="shared" si="100"/>
        <v xml:space="preserve"> </v>
      </c>
      <c r="I5983" s="11">
        <v>59.629629629630003</v>
      </c>
      <c r="J5983" s="3">
        <v>42.962962962962997</v>
      </c>
      <c r="K5983" s="3">
        <v>16.296296296295999</v>
      </c>
      <c r="L5983" s="3">
        <v>2.9629629629630001</v>
      </c>
      <c r="M5983" s="3">
        <v>3.7037037037039999</v>
      </c>
      <c r="N5983" s="8">
        <v>4.4444444444439997</v>
      </c>
    </row>
    <row r="5984" spans="3:14" x14ac:dyDescent="0.2">
      <c r="C5984" s="88" t="s">
        <v>27</v>
      </c>
      <c r="D5984" s="88" t="s">
        <v>19</v>
      </c>
      <c r="E5984" s="6" t="s">
        <v>28</v>
      </c>
      <c r="F5984" s="5"/>
      <c r="G5984" s="59">
        <v>54</v>
      </c>
      <c r="H5984" s="71" t="str">
        <f t="shared" si="100"/>
        <v xml:space="preserve"> </v>
      </c>
      <c r="I5984" s="12">
        <v>57.407407407407</v>
      </c>
      <c r="J5984" s="4">
        <v>37.037037037037003</v>
      </c>
      <c r="K5984" s="4">
        <v>25.925925925925998</v>
      </c>
      <c r="L5984" s="4">
        <v>11.111111111111001</v>
      </c>
      <c r="M5984" s="4">
        <v>3.7037037037039999</v>
      </c>
      <c r="N5984" s="27">
        <v>0</v>
      </c>
    </row>
    <row r="5985" spans="3:14" ht="24" x14ac:dyDescent="0.2">
      <c r="C5985" s="87"/>
      <c r="D5985" s="89"/>
      <c r="E5985" s="1" t="s">
        <v>29</v>
      </c>
      <c r="F5985" s="2"/>
      <c r="G5985" s="60">
        <v>994</v>
      </c>
      <c r="H5985" s="72" t="str">
        <f t="shared" si="100"/>
        <v xml:space="preserve"> </v>
      </c>
      <c r="I5985" s="11">
        <v>55.432595573440999</v>
      </c>
      <c r="J5985" s="3">
        <v>47.686116700200998</v>
      </c>
      <c r="K5985" s="3">
        <v>24.446680080482999</v>
      </c>
      <c r="L5985" s="3">
        <v>4.627766599598</v>
      </c>
      <c r="M5985" s="3">
        <v>3.1187122736420001</v>
      </c>
      <c r="N5985" s="8">
        <v>3.319919517103</v>
      </c>
    </row>
    <row r="5986" spans="3:14" ht="24" x14ac:dyDescent="0.2">
      <c r="C5986" s="87"/>
      <c r="D5986" s="89"/>
      <c r="E5986" s="1" t="s">
        <v>30</v>
      </c>
      <c r="F5986" s="2"/>
      <c r="G5986" s="60">
        <v>51</v>
      </c>
      <c r="H5986" s="72" t="str">
        <f t="shared" si="100"/>
        <v xml:space="preserve"> </v>
      </c>
      <c r="I5986" s="11">
        <v>49.019607843137003</v>
      </c>
      <c r="J5986" s="3">
        <v>37.254901960783997</v>
      </c>
      <c r="K5986" s="3">
        <v>25.490196078431001</v>
      </c>
      <c r="L5986" s="3">
        <v>5.8823529411760003</v>
      </c>
      <c r="M5986" s="3">
        <v>3.9215686274510002</v>
      </c>
      <c r="N5986" s="14">
        <v>0</v>
      </c>
    </row>
    <row r="5987" spans="3:14" ht="24" x14ac:dyDescent="0.2">
      <c r="C5987" s="87"/>
      <c r="D5987" s="89"/>
      <c r="E5987" s="1" t="s">
        <v>31</v>
      </c>
      <c r="F5987" s="2"/>
      <c r="G5987" s="60">
        <v>235</v>
      </c>
      <c r="H5987" s="72" t="str">
        <f t="shared" si="100"/>
        <v xml:space="preserve"> </v>
      </c>
      <c r="I5987" s="11">
        <v>54.893617021277002</v>
      </c>
      <c r="J5987" s="3">
        <v>45.957446808511001</v>
      </c>
      <c r="K5987" s="3">
        <v>17.021276595745</v>
      </c>
      <c r="L5987" s="3">
        <v>2.5531914893619998</v>
      </c>
      <c r="M5987" s="3">
        <v>4.6808510638299996</v>
      </c>
      <c r="N5987" s="8">
        <v>3.8297872340430001</v>
      </c>
    </row>
    <row r="5988" spans="3:14" x14ac:dyDescent="0.2">
      <c r="C5988" s="87"/>
      <c r="D5988" s="89"/>
      <c r="E5988" s="1" t="s">
        <v>32</v>
      </c>
      <c r="F5988" s="2"/>
      <c r="G5988" s="60">
        <v>2</v>
      </c>
      <c r="H5988" s="72" t="str">
        <f t="shared" si="100"/>
        <v>*</v>
      </c>
      <c r="I5988" s="21">
        <v>0</v>
      </c>
      <c r="J5988" s="7">
        <v>0</v>
      </c>
      <c r="K5988" s="3">
        <v>50</v>
      </c>
      <c r="L5988" s="7">
        <v>0</v>
      </c>
      <c r="M5988" s="7">
        <v>0</v>
      </c>
      <c r="N5988" s="8">
        <v>50</v>
      </c>
    </row>
    <row r="5989" spans="3:14" x14ac:dyDescent="0.2">
      <c r="C5989" s="87"/>
      <c r="D5989" s="88" t="s">
        <v>14</v>
      </c>
      <c r="E5989" s="6" t="s">
        <v>28</v>
      </c>
      <c r="F5989" s="5"/>
      <c r="G5989" s="59">
        <v>33</v>
      </c>
      <c r="H5989" s="71" t="str">
        <f t="shared" si="100"/>
        <v>*</v>
      </c>
      <c r="I5989" s="12">
        <v>66.666666666666998</v>
      </c>
      <c r="J5989" s="4">
        <v>39.393939393939</v>
      </c>
      <c r="K5989" s="4">
        <v>21.212121212121001</v>
      </c>
      <c r="L5989" s="4">
        <v>15.151515151515</v>
      </c>
      <c r="M5989" s="4">
        <v>3.0303030303030001</v>
      </c>
      <c r="N5989" s="27">
        <v>0</v>
      </c>
    </row>
    <row r="5990" spans="3:14" ht="24" x14ac:dyDescent="0.2">
      <c r="C5990" s="87"/>
      <c r="D5990" s="89"/>
      <c r="E5990" s="1" t="s">
        <v>29</v>
      </c>
      <c r="F5990" s="2"/>
      <c r="G5990" s="60">
        <v>574</v>
      </c>
      <c r="H5990" s="72" t="str">
        <f t="shared" si="100"/>
        <v xml:space="preserve"> </v>
      </c>
      <c r="I5990" s="11">
        <v>55.923344947735004</v>
      </c>
      <c r="J5990" s="3">
        <v>46.864111498257998</v>
      </c>
      <c r="K5990" s="3">
        <v>27.003484320557</v>
      </c>
      <c r="L5990" s="3">
        <v>4.5296167247390002</v>
      </c>
      <c r="M5990" s="3">
        <v>4.0069686411149998</v>
      </c>
      <c r="N5990" s="8">
        <v>3.4843205574909999</v>
      </c>
    </row>
    <row r="5991" spans="3:14" ht="24" x14ac:dyDescent="0.2">
      <c r="C5991" s="87"/>
      <c r="D5991" s="89"/>
      <c r="E5991" s="1" t="s">
        <v>30</v>
      </c>
      <c r="F5991" s="2"/>
      <c r="G5991" s="60">
        <v>24</v>
      </c>
      <c r="H5991" s="72" t="str">
        <f t="shared" si="100"/>
        <v>*</v>
      </c>
      <c r="I5991" s="11">
        <v>41.666666666666998</v>
      </c>
      <c r="J5991" s="3">
        <v>41.666666666666998</v>
      </c>
      <c r="K5991" s="3">
        <v>20.833333333333002</v>
      </c>
      <c r="L5991" s="3">
        <v>4.166666666667</v>
      </c>
      <c r="M5991" s="3">
        <v>4.166666666667</v>
      </c>
      <c r="N5991" s="14">
        <v>0</v>
      </c>
    </row>
    <row r="5992" spans="3:14" ht="24" x14ac:dyDescent="0.2">
      <c r="C5992" s="87"/>
      <c r="D5992" s="89"/>
      <c r="E5992" s="1" t="s">
        <v>31</v>
      </c>
      <c r="F5992" s="2"/>
      <c r="G5992" s="60">
        <v>44</v>
      </c>
      <c r="H5992" s="72" t="str">
        <f t="shared" si="100"/>
        <v>*</v>
      </c>
      <c r="I5992" s="11">
        <v>56.818181818181998</v>
      </c>
      <c r="J5992" s="3">
        <v>45.454545454544999</v>
      </c>
      <c r="K5992" s="3">
        <v>22.727272727273</v>
      </c>
      <c r="L5992" s="3">
        <v>2.2727272727269998</v>
      </c>
      <c r="M5992" s="3">
        <v>6.8181818181820004</v>
      </c>
      <c r="N5992" s="8">
        <v>4.5454545454549997</v>
      </c>
    </row>
    <row r="5993" spans="3:14" x14ac:dyDescent="0.2">
      <c r="C5993" s="87"/>
      <c r="D5993" s="89"/>
      <c r="E5993" s="1" t="s">
        <v>32</v>
      </c>
      <c r="F5993" s="2"/>
      <c r="G5993" s="60">
        <v>1</v>
      </c>
      <c r="H5993" s="72" t="str">
        <f t="shared" si="100"/>
        <v>*</v>
      </c>
      <c r="I5993" s="21">
        <v>0</v>
      </c>
      <c r="J5993" s="7">
        <v>0</v>
      </c>
      <c r="K5993" s="3">
        <v>100</v>
      </c>
      <c r="L5993" s="7">
        <v>0</v>
      </c>
      <c r="M5993" s="7">
        <v>0</v>
      </c>
      <c r="N5993" s="14">
        <v>0</v>
      </c>
    </row>
    <row r="5994" spans="3:14" x14ac:dyDescent="0.2">
      <c r="C5994" s="87"/>
      <c r="D5994" s="88" t="s">
        <v>15</v>
      </c>
      <c r="E5994" s="6" t="s">
        <v>28</v>
      </c>
      <c r="F5994" s="5"/>
      <c r="G5994" s="59">
        <v>21</v>
      </c>
      <c r="H5994" s="71" t="str">
        <f t="shared" si="100"/>
        <v>*</v>
      </c>
      <c r="I5994" s="12">
        <v>42.857142857143003</v>
      </c>
      <c r="J5994" s="4">
        <v>33.333333333333002</v>
      </c>
      <c r="K5994" s="4">
        <v>33.333333333333002</v>
      </c>
      <c r="L5994" s="4">
        <v>4.7619047619049999</v>
      </c>
      <c r="M5994" s="4">
        <v>4.7619047619049999</v>
      </c>
      <c r="N5994" s="27">
        <v>0</v>
      </c>
    </row>
    <row r="5995" spans="3:14" ht="24" x14ac:dyDescent="0.2">
      <c r="C5995" s="87"/>
      <c r="D5995" s="89"/>
      <c r="E5995" s="1" t="s">
        <v>29</v>
      </c>
      <c r="F5995" s="2"/>
      <c r="G5995" s="60">
        <v>420</v>
      </c>
      <c r="H5995" s="72" t="str">
        <f t="shared" si="100"/>
        <v xml:space="preserve"> </v>
      </c>
      <c r="I5995" s="11">
        <v>54.761904761905001</v>
      </c>
      <c r="J5995" s="3">
        <v>48.809523809524002</v>
      </c>
      <c r="K5995" s="3">
        <v>20.952380952380999</v>
      </c>
      <c r="L5995" s="3">
        <v>4.7619047619049999</v>
      </c>
      <c r="M5995" s="3">
        <v>1.9047619047619999</v>
      </c>
      <c r="N5995" s="8">
        <v>3.0952380952379999</v>
      </c>
    </row>
    <row r="5996" spans="3:14" ht="24" x14ac:dyDescent="0.2">
      <c r="C5996" s="87"/>
      <c r="D5996" s="89"/>
      <c r="E5996" s="1" t="s">
        <v>30</v>
      </c>
      <c r="F5996" s="2"/>
      <c r="G5996" s="60">
        <v>27</v>
      </c>
      <c r="H5996" s="72" t="str">
        <f t="shared" si="100"/>
        <v>*</v>
      </c>
      <c r="I5996" s="11">
        <v>55.555555555555998</v>
      </c>
      <c r="J5996" s="3">
        <v>33.333333333333002</v>
      </c>
      <c r="K5996" s="3">
        <v>29.629629629629999</v>
      </c>
      <c r="L5996" s="3">
        <v>7.4074074074069998</v>
      </c>
      <c r="M5996" s="3">
        <v>3.7037037037039999</v>
      </c>
      <c r="N5996" s="14">
        <v>0</v>
      </c>
    </row>
    <row r="5997" spans="3:14" ht="24" x14ac:dyDescent="0.2">
      <c r="C5997" s="87"/>
      <c r="D5997" s="89"/>
      <c r="E5997" s="1" t="s">
        <v>31</v>
      </c>
      <c r="F5997" s="2"/>
      <c r="G5997" s="60">
        <v>191</v>
      </c>
      <c r="H5997" s="72" t="str">
        <f t="shared" si="100"/>
        <v xml:space="preserve"> </v>
      </c>
      <c r="I5997" s="11">
        <v>54.450261780105002</v>
      </c>
      <c r="J5997" s="3">
        <v>46.073298429319003</v>
      </c>
      <c r="K5997" s="3">
        <v>15.706806282723001</v>
      </c>
      <c r="L5997" s="3">
        <v>2.6178010471199999</v>
      </c>
      <c r="M5997" s="3">
        <v>4.1884816753929996</v>
      </c>
      <c r="N5997" s="8">
        <v>3.6649214659689999</v>
      </c>
    </row>
    <row r="5998" spans="3:14" x14ac:dyDescent="0.2">
      <c r="C5998" s="87"/>
      <c r="D5998" s="89"/>
      <c r="E5998" s="1" t="s">
        <v>32</v>
      </c>
      <c r="F5998" s="2"/>
      <c r="G5998" s="60">
        <v>1</v>
      </c>
      <c r="H5998" s="72" t="str">
        <f t="shared" si="100"/>
        <v>*</v>
      </c>
      <c r="I5998" s="21">
        <v>0</v>
      </c>
      <c r="J5998" s="7">
        <v>0</v>
      </c>
      <c r="K5998" s="7">
        <v>0</v>
      </c>
      <c r="L5998" s="7">
        <v>0</v>
      </c>
      <c r="M5998" s="7">
        <v>0</v>
      </c>
      <c r="N5998" s="8">
        <v>100</v>
      </c>
    </row>
    <row r="5999" spans="3:14" x14ac:dyDescent="0.2">
      <c r="C5999" s="88" t="s">
        <v>33</v>
      </c>
      <c r="D5999" s="83" t="s">
        <v>17</v>
      </c>
      <c r="E5999" s="6" t="s">
        <v>34</v>
      </c>
      <c r="F5999" s="5"/>
      <c r="G5999" s="59">
        <v>174</v>
      </c>
      <c r="H5999" s="71" t="str">
        <f t="shared" si="100"/>
        <v xml:space="preserve"> </v>
      </c>
      <c r="I5999" s="12">
        <v>61.494252873562999</v>
      </c>
      <c r="J5999" s="4">
        <v>42.528735632184002</v>
      </c>
      <c r="K5999" s="4">
        <v>17.816091954023001</v>
      </c>
      <c r="L5999" s="4">
        <v>3.4482758620689999</v>
      </c>
      <c r="M5999" s="4">
        <v>4.0229885057469996</v>
      </c>
      <c r="N5999" s="13">
        <v>3.4482758620689999</v>
      </c>
    </row>
    <row r="6000" spans="3:14" x14ac:dyDescent="0.2">
      <c r="C6000" s="87"/>
      <c r="D6000" s="84"/>
      <c r="E6000" s="1" t="s">
        <v>35</v>
      </c>
      <c r="F6000" s="2"/>
      <c r="G6000" s="60">
        <v>666</v>
      </c>
      <c r="H6000" s="72" t="str">
        <f t="shared" si="100"/>
        <v xml:space="preserve"> </v>
      </c>
      <c r="I6000" s="11">
        <v>51.351351351350999</v>
      </c>
      <c r="J6000" s="3">
        <v>48.198198198198</v>
      </c>
      <c r="K6000" s="3">
        <v>24.774774774775</v>
      </c>
      <c r="L6000" s="3">
        <v>4.3543543543540002</v>
      </c>
      <c r="M6000" s="3">
        <v>3.7537537537540002</v>
      </c>
      <c r="N6000" s="8">
        <v>3.9039039039040002</v>
      </c>
    </row>
    <row r="6001" spans="3:14" ht="24" x14ac:dyDescent="0.2">
      <c r="C6001" s="87"/>
      <c r="D6001" s="84"/>
      <c r="E6001" s="1" t="s">
        <v>36</v>
      </c>
      <c r="F6001" s="2"/>
      <c r="G6001" s="60">
        <v>377</v>
      </c>
      <c r="H6001" s="72" t="str">
        <f t="shared" si="100"/>
        <v xml:space="preserve"> </v>
      </c>
      <c r="I6001" s="11">
        <v>59.151193633951998</v>
      </c>
      <c r="J6001" s="3">
        <v>47.480106100796</v>
      </c>
      <c r="K6001" s="3">
        <v>22.546419098143001</v>
      </c>
      <c r="L6001" s="3">
        <v>4.2440318302389999</v>
      </c>
      <c r="M6001" s="3">
        <v>2.3872679045090002</v>
      </c>
      <c r="N6001" s="8">
        <v>2.3872679045090002</v>
      </c>
    </row>
    <row r="6002" spans="3:14" x14ac:dyDescent="0.2">
      <c r="C6002" s="87"/>
      <c r="D6002" s="84"/>
      <c r="E6002" s="1" t="s">
        <v>37</v>
      </c>
      <c r="F6002" s="2"/>
      <c r="G6002" s="60">
        <v>113</v>
      </c>
      <c r="H6002" s="72" t="str">
        <f t="shared" si="100"/>
        <v xml:space="preserve"> </v>
      </c>
      <c r="I6002" s="11">
        <v>52.212389380531</v>
      </c>
      <c r="J6002" s="3">
        <v>38.053097345132997</v>
      </c>
      <c r="K6002" s="3">
        <v>26.548672566372002</v>
      </c>
      <c r="L6002" s="3">
        <v>7.964601769912</v>
      </c>
      <c r="M6002" s="3">
        <v>4.424778761062</v>
      </c>
      <c r="N6002" s="8">
        <v>1.769911504425</v>
      </c>
    </row>
    <row r="6003" spans="3:14" x14ac:dyDescent="0.2">
      <c r="C6003" s="87"/>
      <c r="D6003" s="84"/>
      <c r="E6003" s="1" t="s">
        <v>32</v>
      </c>
      <c r="F6003" s="2"/>
      <c r="G6003" s="60">
        <v>6</v>
      </c>
      <c r="H6003" s="72" t="str">
        <f t="shared" si="100"/>
        <v>*</v>
      </c>
      <c r="I6003" s="11">
        <v>83.333333333333002</v>
      </c>
      <c r="J6003" s="3">
        <v>66.666666666666998</v>
      </c>
      <c r="K6003" s="7">
        <v>0</v>
      </c>
      <c r="L6003" s="3">
        <v>16.666666666666998</v>
      </c>
      <c r="M6003" s="7">
        <v>0</v>
      </c>
      <c r="N6003" s="14">
        <v>0</v>
      </c>
    </row>
    <row r="6004" spans="3:14" x14ac:dyDescent="0.2">
      <c r="C6004" s="88" t="s">
        <v>38</v>
      </c>
      <c r="D6004" s="83" t="s">
        <v>17</v>
      </c>
      <c r="E6004" s="6" t="s">
        <v>39</v>
      </c>
      <c r="F6004" s="5"/>
      <c r="G6004" s="59">
        <v>168</v>
      </c>
      <c r="H6004" s="71" t="str">
        <f t="shared" si="100"/>
        <v xml:space="preserve"> </v>
      </c>
      <c r="I6004" s="12">
        <v>49.404761904761997</v>
      </c>
      <c r="J6004" s="4">
        <v>43.452380952380999</v>
      </c>
      <c r="K6004" s="4">
        <v>22.619047619048001</v>
      </c>
      <c r="L6004" s="4">
        <v>5.3571428571429998</v>
      </c>
      <c r="M6004" s="4">
        <v>4.7619047619049999</v>
      </c>
      <c r="N6004" s="13">
        <v>4.166666666667</v>
      </c>
    </row>
    <row r="6005" spans="3:14" x14ac:dyDescent="0.2">
      <c r="C6005" s="87"/>
      <c r="D6005" s="84"/>
      <c r="E6005" s="1" t="s">
        <v>40</v>
      </c>
      <c r="F6005" s="2"/>
      <c r="G6005" s="60">
        <v>935</v>
      </c>
      <c r="H6005" s="72" t="str">
        <f t="shared" si="100"/>
        <v xml:space="preserve"> </v>
      </c>
      <c r="I6005" s="11">
        <v>55.614973262032002</v>
      </c>
      <c r="J6005" s="3">
        <v>47.700534759358</v>
      </c>
      <c r="K6005" s="3">
        <v>24.919786096256999</v>
      </c>
      <c r="L6005" s="3">
        <v>4.8128342245990003</v>
      </c>
      <c r="M6005" s="3">
        <v>2.780748663102</v>
      </c>
      <c r="N6005" s="8">
        <v>3.1016042780749999</v>
      </c>
    </row>
    <row r="6006" spans="3:14" x14ac:dyDescent="0.2">
      <c r="C6006" s="87"/>
      <c r="D6006" s="84"/>
      <c r="E6006" s="1" t="s">
        <v>41</v>
      </c>
      <c r="F6006" s="2"/>
      <c r="G6006" s="60">
        <v>97</v>
      </c>
      <c r="H6006" s="72" t="str">
        <f t="shared" si="100"/>
        <v xml:space="preserve"> </v>
      </c>
      <c r="I6006" s="11">
        <v>55.670103092783997</v>
      </c>
      <c r="J6006" s="3">
        <v>52.577319587628999</v>
      </c>
      <c r="K6006" s="3">
        <v>25.773195876289002</v>
      </c>
      <c r="L6006" s="3">
        <v>5.1546391752579996</v>
      </c>
      <c r="M6006" s="3">
        <v>3.0927835051549999</v>
      </c>
      <c r="N6006" s="8">
        <v>2.0618556701030002</v>
      </c>
    </row>
    <row r="6007" spans="3:14" x14ac:dyDescent="0.2">
      <c r="C6007" s="87"/>
      <c r="D6007" s="84"/>
      <c r="E6007" s="1" t="s">
        <v>42</v>
      </c>
      <c r="F6007" s="2"/>
      <c r="G6007" s="60">
        <v>502</v>
      </c>
      <c r="H6007" s="72" t="str">
        <f t="shared" si="100"/>
        <v xml:space="preserve"> </v>
      </c>
      <c r="I6007" s="11">
        <v>59.960159362550002</v>
      </c>
      <c r="J6007" s="3">
        <v>46.812749003984003</v>
      </c>
      <c r="K6007" s="3">
        <v>20.717131474104001</v>
      </c>
      <c r="L6007" s="3">
        <v>3.5856573705180002</v>
      </c>
      <c r="M6007" s="3">
        <v>3.3864541832669999</v>
      </c>
      <c r="N6007" s="8">
        <v>2.3904382470119998</v>
      </c>
    </row>
    <row r="6008" spans="3:14" x14ac:dyDescent="0.2">
      <c r="C6008" s="87"/>
      <c r="D6008" s="84"/>
      <c r="E6008" s="1" t="s">
        <v>43</v>
      </c>
      <c r="F6008" s="2"/>
      <c r="G6008" s="60">
        <v>115</v>
      </c>
      <c r="H6008" s="72" t="str">
        <f t="shared" si="100"/>
        <v xml:space="preserve"> </v>
      </c>
      <c r="I6008" s="11">
        <v>65.217391304347998</v>
      </c>
      <c r="J6008" s="3">
        <v>40</v>
      </c>
      <c r="K6008" s="3">
        <v>18.260869565217</v>
      </c>
      <c r="L6008" s="3">
        <v>3.4782608695650001</v>
      </c>
      <c r="M6008" s="3">
        <v>2.6086956521740001</v>
      </c>
      <c r="N6008" s="8">
        <v>2.6086956521740001</v>
      </c>
    </row>
    <row r="6009" spans="3:14" x14ac:dyDescent="0.2">
      <c r="C6009" s="87"/>
      <c r="D6009" s="84"/>
      <c r="E6009" s="1" t="s">
        <v>44</v>
      </c>
      <c r="F6009" s="2"/>
      <c r="G6009" s="60">
        <v>154</v>
      </c>
      <c r="H6009" s="72" t="str">
        <f t="shared" si="100"/>
        <v xml:space="preserve"> </v>
      </c>
      <c r="I6009" s="11">
        <v>61.688311688311998</v>
      </c>
      <c r="J6009" s="3">
        <v>40.259740259739999</v>
      </c>
      <c r="K6009" s="3">
        <v>16.883116883117001</v>
      </c>
      <c r="L6009" s="3">
        <v>3.896103896104</v>
      </c>
      <c r="M6009" s="3">
        <v>3.2467532467529998</v>
      </c>
      <c r="N6009" s="8">
        <v>3.896103896104</v>
      </c>
    </row>
    <row r="6010" spans="3:14" x14ac:dyDescent="0.2">
      <c r="C6010" s="87"/>
      <c r="D6010" s="84"/>
      <c r="E6010" s="1" t="s">
        <v>45</v>
      </c>
      <c r="F6010" s="2"/>
      <c r="G6010" s="60">
        <v>32</v>
      </c>
      <c r="H6010" s="72" t="str">
        <f t="shared" si="100"/>
        <v>*</v>
      </c>
      <c r="I6010" s="11">
        <v>59.375</v>
      </c>
      <c r="J6010" s="3">
        <v>50</v>
      </c>
      <c r="K6010" s="3">
        <v>21.875</v>
      </c>
      <c r="L6010" s="3">
        <v>3.125</v>
      </c>
      <c r="M6010" s="7">
        <v>0</v>
      </c>
      <c r="N6010" s="14">
        <v>0</v>
      </c>
    </row>
    <row r="6011" spans="3:14" x14ac:dyDescent="0.2">
      <c r="C6011" s="87"/>
      <c r="D6011" s="84"/>
      <c r="E6011" s="1" t="s">
        <v>46</v>
      </c>
      <c r="F6011" s="2"/>
      <c r="G6011" s="60">
        <v>6</v>
      </c>
      <c r="H6011" s="72" t="str">
        <f t="shared" si="100"/>
        <v>*</v>
      </c>
      <c r="I6011" s="11">
        <v>33.333333333333002</v>
      </c>
      <c r="J6011" s="3">
        <v>66.666666666666998</v>
      </c>
      <c r="K6011" s="7">
        <v>0</v>
      </c>
      <c r="L6011" s="7">
        <v>0</v>
      </c>
      <c r="M6011" s="3">
        <v>16.666666666666998</v>
      </c>
      <c r="N6011" s="14">
        <v>0</v>
      </c>
    </row>
    <row r="6012" spans="3:14" x14ac:dyDescent="0.2">
      <c r="C6012" s="87"/>
      <c r="D6012" s="84"/>
      <c r="E6012" s="1" t="s">
        <v>32</v>
      </c>
      <c r="F6012" s="2"/>
      <c r="G6012" s="60">
        <v>23</v>
      </c>
      <c r="H6012" s="72" t="str">
        <f t="shared" si="100"/>
        <v>*</v>
      </c>
      <c r="I6012" s="11">
        <v>47.826086956521998</v>
      </c>
      <c r="J6012" s="3">
        <v>43.478260869564998</v>
      </c>
      <c r="K6012" s="3">
        <v>17.391304347826001</v>
      </c>
      <c r="L6012" s="3">
        <v>4.3478260869570002</v>
      </c>
      <c r="M6012" s="3">
        <v>8.6956521739130004</v>
      </c>
      <c r="N6012" s="8">
        <v>13.04347826087</v>
      </c>
    </row>
    <row r="6013" spans="3:14" ht="24" x14ac:dyDescent="0.2">
      <c r="C6013" s="88" t="s">
        <v>47</v>
      </c>
      <c r="D6013" s="83" t="s">
        <v>17</v>
      </c>
      <c r="E6013" s="6" t="s">
        <v>48</v>
      </c>
      <c r="F6013" s="5"/>
      <c r="G6013" s="59">
        <v>67</v>
      </c>
      <c r="H6013" s="71" t="str">
        <f t="shared" si="100"/>
        <v xml:space="preserve"> </v>
      </c>
      <c r="I6013" s="12">
        <v>58.208955223880999</v>
      </c>
      <c r="J6013" s="4">
        <v>61.194029850745999</v>
      </c>
      <c r="K6013" s="4">
        <v>25.373134328357999</v>
      </c>
      <c r="L6013" s="4">
        <v>1.492537313433</v>
      </c>
      <c r="M6013" s="4">
        <v>2.985074626866</v>
      </c>
      <c r="N6013" s="13">
        <v>4.477611940299</v>
      </c>
    </row>
    <row r="6014" spans="3:14" ht="24" x14ac:dyDescent="0.2">
      <c r="C6014" s="87"/>
      <c r="D6014" s="84"/>
      <c r="E6014" s="1" t="s">
        <v>49</v>
      </c>
      <c r="F6014" s="2"/>
      <c r="G6014" s="60">
        <v>91</v>
      </c>
      <c r="H6014" s="72" t="str">
        <f t="shared" si="100"/>
        <v xml:space="preserve"> </v>
      </c>
      <c r="I6014" s="11">
        <v>51.648351648351998</v>
      </c>
      <c r="J6014" s="3">
        <v>43.956043956043999</v>
      </c>
      <c r="K6014" s="3">
        <v>24.175824175824001</v>
      </c>
      <c r="L6014" s="3">
        <v>7.6923076923079998</v>
      </c>
      <c r="M6014" s="7">
        <v>0</v>
      </c>
      <c r="N6014" s="8">
        <v>6.5934065934069999</v>
      </c>
    </row>
    <row r="6015" spans="3:14" x14ac:dyDescent="0.2">
      <c r="C6015" s="87"/>
      <c r="D6015" s="84"/>
      <c r="E6015" s="1" t="s">
        <v>50</v>
      </c>
      <c r="F6015" s="2"/>
      <c r="G6015" s="60">
        <v>79</v>
      </c>
      <c r="H6015" s="72" t="str">
        <f t="shared" si="100"/>
        <v xml:space="preserve"> </v>
      </c>
      <c r="I6015" s="11">
        <v>53.164556962025003</v>
      </c>
      <c r="J6015" s="3">
        <v>34.177215189873003</v>
      </c>
      <c r="K6015" s="3">
        <v>39.240506329113998</v>
      </c>
      <c r="L6015" s="3">
        <v>6.3291139240509997</v>
      </c>
      <c r="M6015" s="3">
        <v>5.0632911392409996</v>
      </c>
      <c r="N6015" s="14">
        <v>0</v>
      </c>
    </row>
    <row r="6016" spans="3:14" x14ac:dyDescent="0.2">
      <c r="C6016" s="87"/>
      <c r="D6016" s="84"/>
      <c r="E6016" s="1" t="s">
        <v>51</v>
      </c>
      <c r="F6016" s="2"/>
      <c r="G6016" s="60">
        <v>98</v>
      </c>
      <c r="H6016" s="72" t="str">
        <f t="shared" si="100"/>
        <v xml:space="preserve"> </v>
      </c>
      <c r="I6016" s="11">
        <v>58.163265306122</v>
      </c>
      <c r="J6016" s="3">
        <v>32.653061224490003</v>
      </c>
      <c r="K6016" s="3">
        <v>34.693877551020002</v>
      </c>
      <c r="L6016" s="3">
        <v>7.1428571428570002</v>
      </c>
      <c r="M6016" s="3">
        <v>2.040816326531</v>
      </c>
      <c r="N6016" s="8">
        <v>1.0204081632649999</v>
      </c>
    </row>
    <row r="6017" spans="3:14" ht="24" x14ac:dyDescent="0.2">
      <c r="C6017" s="87"/>
      <c r="D6017" s="84"/>
      <c r="E6017" s="1" t="s">
        <v>52</v>
      </c>
      <c r="F6017" s="2"/>
      <c r="G6017" s="60">
        <v>181</v>
      </c>
      <c r="H6017" s="72" t="str">
        <f t="shared" si="100"/>
        <v xml:space="preserve"> </v>
      </c>
      <c r="I6017" s="11">
        <v>59.116022099448003</v>
      </c>
      <c r="J6017" s="3">
        <v>48.066298342541003</v>
      </c>
      <c r="K6017" s="3">
        <v>27.071823204419999</v>
      </c>
      <c r="L6017" s="3">
        <v>7.1823204419889999</v>
      </c>
      <c r="M6017" s="3">
        <v>3.867403314917</v>
      </c>
      <c r="N6017" s="14">
        <v>0</v>
      </c>
    </row>
    <row r="6018" spans="3:14" ht="24" x14ac:dyDescent="0.2">
      <c r="C6018" s="87"/>
      <c r="D6018" s="84"/>
      <c r="E6018" s="1" t="s">
        <v>53</v>
      </c>
      <c r="F6018" s="2"/>
      <c r="G6018" s="60">
        <v>516</v>
      </c>
      <c r="H6018" s="72" t="str">
        <f t="shared" si="100"/>
        <v xml:space="preserve"> </v>
      </c>
      <c r="I6018" s="11">
        <v>56.589147286821998</v>
      </c>
      <c r="J6018" s="3">
        <v>43.992248062016003</v>
      </c>
      <c r="K6018" s="3">
        <v>29.651162790697999</v>
      </c>
      <c r="L6018" s="3">
        <v>6.3953488372090002</v>
      </c>
      <c r="M6018" s="3">
        <v>2.9069767441860002</v>
      </c>
      <c r="N6018" s="8">
        <v>1.937984496124</v>
      </c>
    </row>
    <row r="6019" spans="3:14" ht="24" x14ac:dyDescent="0.2">
      <c r="C6019" s="87"/>
      <c r="D6019" s="84"/>
      <c r="E6019" s="1" t="s">
        <v>54</v>
      </c>
      <c r="F6019" s="2"/>
      <c r="G6019" s="60">
        <v>795</v>
      </c>
      <c r="H6019" s="72" t="str">
        <f t="shared" si="100"/>
        <v xml:space="preserve"> </v>
      </c>
      <c r="I6019" s="11">
        <v>54.088050314465001</v>
      </c>
      <c r="J6019" s="3">
        <v>48.427672955974998</v>
      </c>
      <c r="K6019" s="3">
        <v>19.371069182389999</v>
      </c>
      <c r="L6019" s="3">
        <v>3.5220125786160001</v>
      </c>
      <c r="M6019" s="3">
        <v>3.899371069182</v>
      </c>
      <c r="N6019" s="8">
        <v>3.7735849056599999</v>
      </c>
    </row>
    <row r="6020" spans="3:14" x14ac:dyDescent="0.2">
      <c r="C6020" s="87"/>
      <c r="D6020" s="84"/>
      <c r="E6020" s="1" t="s">
        <v>32</v>
      </c>
      <c r="F6020" s="2"/>
      <c r="G6020" s="60">
        <v>25</v>
      </c>
      <c r="H6020" s="72" t="str">
        <f t="shared" si="100"/>
        <v>*</v>
      </c>
      <c r="I6020" s="11">
        <v>56</v>
      </c>
      <c r="J6020" s="3">
        <v>36</v>
      </c>
      <c r="K6020" s="3">
        <v>16</v>
      </c>
      <c r="L6020" s="7">
        <v>0</v>
      </c>
      <c r="M6020" s="7">
        <v>0</v>
      </c>
      <c r="N6020" s="8">
        <v>12</v>
      </c>
    </row>
    <row r="6021" spans="3:14" ht="24" x14ac:dyDescent="0.2">
      <c r="C6021" s="88" t="s">
        <v>55</v>
      </c>
      <c r="D6021" s="83" t="s">
        <v>17</v>
      </c>
      <c r="E6021" s="6" t="s">
        <v>48</v>
      </c>
      <c r="F6021" s="5"/>
      <c r="G6021" s="59">
        <v>59</v>
      </c>
      <c r="H6021" s="71" t="str">
        <f t="shared" si="100"/>
        <v xml:space="preserve"> </v>
      </c>
      <c r="I6021" s="12">
        <v>62.711864406780002</v>
      </c>
      <c r="J6021" s="4">
        <v>47.457627118643998</v>
      </c>
      <c r="K6021" s="4">
        <v>18.644067796609999</v>
      </c>
      <c r="L6021" s="4">
        <v>3.3898305084749998</v>
      </c>
      <c r="M6021" s="20">
        <v>0</v>
      </c>
      <c r="N6021" s="13">
        <v>5.0847457627120001</v>
      </c>
    </row>
    <row r="6022" spans="3:14" ht="24" x14ac:dyDescent="0.2">
      <c r="C6022" s="87"/>
      <c r="D6022" s="84"/>
      <c r="E6022" s="1" t="s">
        <v>49</v>
      </c>
      <c r="F6022" s="2"/>
      <c r="G6022" s="60">
        <v>139</v>
      </c>
      <c r="H6022" s="72" t="str">
        <f t="shared" si="100"/>
        <v xml:space="preserve"> </v>
      </c>
      <c r="I6022" s="11">
        <v>53.237410071942001</v>
      </c>
      <c r="J6022" s="3">
        <v>44.604316546763002</v>
      </c>
      <c r="K6022" s="3">
        <v>15.107913669065001</v>
      </c>
      <c r="L6022" s="3">
        <v>5.035971223022</v>
      </c>
      <c r="M6022" s="3">
        <v>3.5971223021580001</v>
      </c>
      <c r="N6022" s="8">
        <v>7.1942446043170003</v>
      </c>
    </row>
    <row r="6023" spans="3:14" x14ac:dyDescent="0.2">
      <c r="C6023" s="87"/>
      <c r="D6023" s="84"/>
      <c r="E6023" s="1" t="s">
        <v>50</v>
      </c>
      <c r="F6023" s="2"/>
      <c r="G6023" s="60">
        <v>279</v>
      </c>
      <c r="H6023" s="72" t="str">
        <f t="shared" si="100"/>
        <v xml:space="preserve"> </v>
      </c>
      <c r="I6023" s="11">
        <v>57.347670250896002</v>
      </c>
      <c r="J6023" s="3">
        <v>46.594982078853</v>
      </c>
      <c r="K6023" s="3">
        <v>24.372759856630999</v>
      </c>
      <c r="L6023" s="3">
        <v>5.3763440860219998</v>
      </c>
      <c r="M6023" s="3">
        <v>2.5089605734770002</v>
      </c>
      <c r="N6023" s="8">
        <v>2.5089605734770002</v>
      </c>
    </row>
    <row r="6024" spans="3:14" x14ac:dyDescent="0.2">
      <c r="C6024" s="87"/>
      <c r="D6024" s="84"/>
      <c r="E6024" s="1" t="s">
        <v>51</v>
      </c>
      <c r="F6024" s="2"/>
      <c r="G6024" s="60">
        <v>532</v>
      </c>
      <c r="H6024" s="72" t="str">
        <f t="shared" ref="H6024:H6071" si="101">IF(G6024&lt;49,"*"," ")</f>
        <v xml:space="preserve"> </v>
      </c>
      <c r="I6024" s="11">
        <v>55.075187969924997</v>
      </c>
      <c r="J6024" s="3">
        <v>46.616541353382999</v>
      </c>
      <c r="K6024" s="3">
        <v>27.631578947367998</v>
      </c>
      <c r="L6024" s="3">
        <v>4.1353383458649997</v>
      </c>
      <c r="M6024" s="3">
        <v>4.511278195489</v>
      </c>
      <c r="N6024" s="8">
        <v>2.0676691729319998</v>
      </c>
    </row>
    <row r="6025" spans="3:14" ht="24" x14ac:dyDescent="0.2">
      <c r="C6025" s="87"/>
      <c r="D6025" s="84"/>
      <c r="E6025" s="1" t="s">
        <v>52</v>
      </c>
      <c r="F6025" s="2"/>
      <c r="G6025" s="60">
        <v>158</v>
      </c>
      <c r="H6025" s="72" t="str">
        <f t="shared" si="101"/>
        <v xml:space="preserve"> </v>
      </c>
      <c r="I6025" s="11">
        <v>58.227848101265998</v>
      </c>
      <c r="J6025" s="3">
        <v>44.936708860758998</v>
      </c>
      <c r="K6025" s="3">
        <v>20.253164556961998</v>
      </c>
      <c r="L6025" s="3">
        <v>3.7974683544299999</v>
      </c>
      <c r="M6025" s="3">
        <v>1.8987341772149999</v>
      </c>
      <c r="N6025" s="8">
        <v>1.2658227848100001</v>
      </c>
    </row>
    <row r="6026" spans="3:14" x14ac:dyDescent="0.2">
      <c r="C6026" s="87"/>
      <c r="D6026" s="84"/>
      <c r="E6026" s="1" t="s">
        <v>56</v>
      </c>
      <c r="F6026" s="2"/>
      <c r="G6026" s="60">
        <v>141</v>
      </c>
      <c r="H6026" s="72" t="str">
        <f t="shared" si="101"/>
        <v xml:space="preserve"> </v>
      </c>
      <c r="I6026" s="11">
        <v>50.354609929078002</v>
      </c>
      <c r="J6026" s="3">
        <v>46.099290780141999</v>
      </c>
      <c r="K6026" s="3">
        <v>19.148936170212998</v>
      </c>
      <c r="L6026" s="3">
        <v>4.9645390070920001</v>
      </c>
      <c r="M6026" s="3">
        <v>3.54609929078</v>
      </c>
      <c r="N6026" s="8">
        <v>5.6737588652479998</v>
      </c>
    </row>
    <row r="6027" spans="3:14" x14ac:dyDescent="0.2">
      <c r="C6027" s="87"/>
      <c r="D6027" s="84"/>
      <c r="E6027" s="1" t="s">
        <v>57</v>
      </c>
      <c r="F6027" s="2"/>
      <c r="G6027" s="60">
        <v>7</v>
      </c>
      <c r="H6027" s="72" t="str">
        <f t="shared" si="101"/>
        <v>*</v>
      </c>
      <c r="I6027" s="11">
        <v>28.571428571428999</v>
      </c>
      <c r="J6027" s="3">
        <v>57.142857142856997</v>
      </c>
      <c r="K6027" s="3">
        <v>28.571428571428999</v>
      </c>
      <c r="L6027" s="3">
        <v>14.285714285714</v>
      </c>
      <c r="M6027" s="3">
        <v>14.285714285714</v>
      </c>
      <c r="N6027" s="8">
        <v>14.285714285714</v>
      </c>
    </row>
    <row r="6028" spans="3:14" x14ac:dyDescent="0.2">
      <c r="C6028" s="87"/>
      <c r="D6028" s="84"/>
      <c r="E6028" s="1" t="s">
        <v>32</v>
      </c>
      <c r="F6028" s="2"/>
      <c r="G6028" s="60">
        <v>21</v>
      </c>
      <c r="H6028" s="72" t="str">
        <f t="shared" si="101"/>
        <v>*</v>
      </c>
      <c r="I6028" s="11">
        <v>33.333333333333002</v>
      </c>
      <c r="J6028" s="3">
        <v>61.904761904761997</v>
      </c>
      <c r="K6028" s="3">
        <v>14.285714285714</v>
      </c>
      <c r="L6028" s="3">
        <v>4.7619047619049999</v>
      </c>
      <c r="M6028" s="3">
        <v>4.7619047619049999</v>
      </c>
      <c r="N6028" s="8">
        <v>4.7619047619049999</v>
      </c>
    </row>
    <row r="6029" spans="3:14" x14ac:dyDescent="0.2">
      <c r="C6029" s="88" t="s">
        <v>58</v>
      </c>
      <c r="D6029" s="83" t="s">
        <v>17</v>
      </c>
      <c r="E6029" s="6" t="s">
        <v>59</v>
      </c>
      <c r="F6029" s="5"/>
      <c r="G6029" s="59">
        <v>1058</v>
      </c>
      <c r="H6029" s="71" t="str">
        <f t="shared" si="101"/>
        <v xml:space="preserve"> </v>
      </c>
      <c r="I6029" s="12">
        <v>56.238185255197997</v>
      </c>
      <c r="J6029" s="4">
        <v>49.432892249527001</v>
      </c>
      <c r="K6029" s="4">
        <v>22.495274102079001</v>
      </c>
      <c r="L6029" s="4">
        <v>4.0642722117199996</v>
      </c>
      <c r="M6029" s="4">
        <v>2.9300567107750002</v>
      </c>
      <c r="N6029" s="13">
        <v>3.1190926275990001</v>
      </c>
    </row>
    <row r="6030" spans="3:14" ht="24" x14ac:dyDescent="0.2">
      <c r="C6030" s="87"/>
      <c r="D6030" s="84"/>
      <c r="E6030" s="1" t="s">
        <v>60</v>
      </c>
      <c r="F6030" s="2"/>
      <c r="G6030" s="60">
        <v>159</v>
      </c>
      <c r="H6030" s="72" t="str">
        <f t="shared" si="101"/>
        <v xml:space="preserve"> </v>
      </c>
      <c r="I6030" s="11">
        <v>51.572327044025002</v>
      </c>
      <c r="J6030" s="3">
        <v>38.364779874214001</v>
      </c>
      <c r="K6030" s="3">
        <v>28.930817610062999</v>
      </c>
      <c r="L6030" s="3">
        <v>5.660377358491</v>
      </c>
      <c r="M6030" s="3">
        <v>5.0314465408810003</v>
      </c>
      <c r="N6030" s="8">
        <v>1.2578616352200001</v>
      </c>
    </row>
    <row r="6031" spans="3:14" x14ac:dyDescent="0.2">
      <c r="C6031" s="87"/>
      <c r="D6031" s="84"/>
      <c r="E6031" s="1" t="s">
        <v>61</v>
      </c>
      <c r="F6031" s="2"/>
      <c r="G6031" s="60">
        <v>16</v>
      </c>
      <c r="H6031" s="72" t="str">
        <f t="shared" si="101"/>
        <v>*</v>
      </c>
      <c r="I6031" s="11">
        <v>56.25</v>
      </c>
      <c r="J6031" s="3">
        <v>25</v>
      </c>
      <c r="K6031" s="3">
        <v>31.25</v>
      </c>
      <c r="L6031" s="7">
        <v>0</v>
      </c>
      <c r="M6031" s="7">
        <v>0</v>
      </c>
      <c r="N6031" s="14">
        <v>0</v>
      </c>
    </row>
    <row r="6032" spans="3:14" ht="36" x14ac:dyDescent="0.2">
      <c r="C6032" s="87"/>
      <c r="D6032" s="84"/>
      <c r="E6032" s="1" t="s">
        <v>62</v>
      </c>
      <c r="F6032" s="2"/>
      <c r="G6032" s="60">
        <v>88</v>
      </c>
      <c r="H6032" s="72" t="str">
        <f t="shared" si="101"/>
        <v xml:space="preserve"> </v>
      </c>
      <c r="I6032" s="11">
        <v>51.136363636364003</v>
      </c>
      <c r="J6032" s="3">
        <v>30.681818181817999</v>
      </c>
      <c r="K6032" s="3">
        <v>20.454545454544999</v>
      </c>
      <c r="L6032" s="3">
        <v>9.0909090909089993</v>
      </c>
      <c r="M6032" s="3">
        <v>5.6818181818179996</v>
      </c>
      <c r="N6032" s="8">
        <v>7.9545454545450003</v>
      </c>
    </row>
    <row r="6033" spans="3:14" ht="24" x14ac:dyDescent="0.2">
      <c r="C6033" s="87"/>
      <c r="D6033" s="84"/>
      <c r="E6033" s="1" t="s">
        <v>63</v>
      </c>
      <c r="F6033" s="2"/>
      <c r="G6033" s="60">
        <v>7</v>
      </c>
      <c r="H6033" s="72" t="str">
        <f t="shared" si="101"/>
        <v>*</v>
      </c>
      <c r="I6033" s="11">
        <v>42.857142857143003</v>
      </c>
      <c r="J6033" s="3">
        <v>42.857142857143003</v>
      </c>
      <c r="K6033" s="3">
        <v>42.857142857143003</v>
      </c>
      <c r="L6033" s="3">
        <v>14.285714285714</v>
      </c>
      <c r="M6033" s="7">
        <v>0</v>
      </c>
      <c r="N6033" s="8">
        <v>14.285714285714</v>
      </c>
    </row>
    <row r="6034" spans="3:14" x14ac:dyDescent="0.2">
      <c r="C6034" s="87"/>
      <c r="D6034" s="84"/>
      <c r="E6034" s="1" t="s">
        <v>64</v>
      </c>
      <c r="F6034" s="2"/>
      <c r="G6034" s="60">
        <v>3</v>
      </c>
      <c r="H6034" s="72" t="str">
        <f t="shared" si="101"/>
        <v>*</v>
      </c>
      <c r="I6034" s="11">
        <v>33.333333333333002</v>
      </c>
      <c r="J6034" s="3">
        <v>33.333333333333002</v>
      </c>
      <c r="K6034" s="7">
        <v>0</v>
      </c>
      <c r="L6034" s="7">
        <v>0</v>
      </c>
      <c r="M6034" s="3">
        <v>33.333333333333002</v>
      </c>
      <c r="N6034" s="14">
        <v>0</v>
      </c>
    </row>
    <row r="6035" spans="3:14" x14ac:dyDescent="0.2">
      <c r="C6035" s="87"/>
      <c r="D6035" s="84"/>
      <c r="E6035" s="1" t="s">
        <v>46</v>
      </c>
      <c r="F6035" s="2"/>
      <c r="G6035" s="60">
        <v>4</v>
      </c>
      <c r="H6035" s="72" t="str">
        <f t="shared" si="101"/>
        <v>*</v>
      </c>
      <c r="I6035" s="21">
        <v>0</v>
      </c>
      <c r="J6035" s="3">
        <v>50</v>
      </c>
      <c r="K6035" s="3">
        <v>25</v>
      </c>
      <c r="L6035" s="7">
        <v>0</v>
      </c>
      <c r="M6035" s="3">
        <v>25</v>
      </c>
      <c r="N6035" s="14">
        <v>0</v>
      </c>
    </row>
    <row r="6036" spans="3:14" x14ac:dyDescent="0.2">
      <c r="C6036" s="87"/>
      <c r="D6036" s="84"/>
      <c r="E6036" s="1" t="s">
        <v>32</v>
      </c>
      <c r="F6036" s="2"/>
      <c r="G6036" s="60">
        <v>1</v>
      </c>
      <c r="H6036" s="72" t="str">
        <f t="shared" si="101"/>
        <v>*</v>
      </c>
      <c r="I6036" s="11">
        <v>100</v>
      </c>
      <c r="J6036" s="7">
        <v>0</v>
      </c>
      <c r="K6036" s="7">
        <v>0</v>
      </c>
      <c r="L6036" s="7">
        <v>0</v>
      </c>
      <c r="M6036" s="7">
        <v>0</v>
      </c>
      <c r="N6036" s="14">
        <v>0</v>
      </c>
    </row>
    <row r="6037" spans="3:14" x14ac:dyDescent="0.2">
      <c r="C6037" s="87"/>
      <c r="D6037" s="84"/>
      <c r="E6037" s="1" t="s">
        <v>65</v>
      </c>
      <c r="F6037" s="2"/>
      <c r="G6037" s="60">
        <v>1217</v>
      </c>
      <c r="H6037" s="72" t="str">
        <f t="shared" si="101"/>
        <v xml:space="preserve"> </v>
      </c>
      <c r="I6037" s="11">
        <v>55.628594905504997</v>
      </c>
      <c r="J6037" s="3">
        <v>47.986852917009003</v>
      </c>
      <c r="K6037" s="3">
        <v>23.336072308955998</v>
      </c>
      <c r="L6037" s="3">
        <v>4.2728019720620001</v>
      </c>
      <c r="M6037" s="3">
        <v>3.2046014790470001</v>
      </c>
      <c r="N6037" s="8">
        <v>2.8759244042729999</v>
      </c>
    </row>
    <row r="6038" spans="3:14" x14ac:dyDescent="0.2">
      <c r="C6038" s="87"/>
      <c r="D6038" s="84"/>
      <c r="E6038" s="1" t="s">
        <v>66</v>
      </c>
      <c r="F6038" s="2"/>
      <c r="G6038" s="60">
        <v>104</v>
      </c>
      <c r="H6038" s="72" t="str">
        <f t="shared" si="101"/>
        <v xml:space="preserve"> </v>
      </c>
      <c r="I6038" s="11">
        <v>51.923076923076998</v>
      </c>
      <c r="J6038" s="3">
        <v>29.807692307692001</v>
      </c>
      <c r="K6038" s="3">
        <v>22.115384615385</v>
      </c>
      <c r="L6038" s="3">
        <v>7.6923076923079998</v>
      </c>
      <c r="M6038" s="3">
        <v>4.8076923076920002</v>
      </c>
      <c r="N6038" s="8">
        <v>6.7307692307689999</v>
      </c>
    </row>
    <row r="6039" spans="3:14" ht="24" x14ac:dyDescent="0.2">
      <c r="C6039" s="88" t="s">
        <v>67</v>
      </c>
      <c r="D6039" s="83" t="s">
        <v>17</v>
      </c>
      <c r="E6039" s="6" t="s">
        <v>68</v>
      </c>
      <c r="F6039" s="5"/>
      <c r="G6039" s="59">
        <v>171</v>
      </c>
      <c r="H6039" s="71" t="str">
        <f t="shared" si="101"/>
        <v xml:space="preserve"> </v>
      </c>
      <c r="I6039" s="12">
        <v>50.877192982456002</v>
      </c>
      <c r="J6039" s="4">
        <v>46.198830409357001</v>
      </c>
      <c r="K6039" s="4">
        <v>29.824561403509001</v>
      </c>
      <c r="L6039" s="4">
        <v>4.6783625730990002</v>
      </c>
      <c r="M6039" s="4">
        <v>4.0935672514619998</v>
      </c>
      <c r="N6039" s="13">
        <v>1.7543859649119999</v>
      </c>
    </row>
    <row r="6040" spans="3:14" ht="36" x14ac:dyDescent="0.2">
      <c r="C6040" s="87"/>
      <c r="D6040" s="84"/>
      <c r="E6040" s="1" t="s">
        <v>69</v>
      </c>
      <c r="F6040" s="2"/>
      <c r="G6040" s="60">
        <v>806</v>
      </c>
      <c r="H6040" s="72" t="str">
        <f t="shared" si="101"/>
        <v xml:space="preserve"> </v>
      </c>
      <c r="I6040" s="11">
        <v>56.699751861042003</v>
      </c>
      <c r="J6040" s="3">
        <v>47.146401985112</v>
      </c>
      <c r="K6040" s="3">
        <v>22.208436724565999</v>
      </c>
      <c r="L6040" s="3">
        <v>3.598014888337</v>
      </c>
      <c r="M6040" s="3">
        <v>3.3498759305210002</v>
      </c>
      <c r="N6040" s="8">
        <v>3.1017369727049999</v>
      </c>
    </row>
    <row r="6041" spans="3:14" ht="24" x14ac:dyDescent="0.2">
      <c r="C6041" s="87"/>
      <c r="D6041" s="84"/>
      <c r="E6041" s="1" t="s">
        <v>70</v>
      </c>
      <c r="F6041" s="2"/>
      <c r="G6041" s="60">
        <v>283</v>
      </c>
      <c r="H6041" s="72" t="str">
        <f t="shared" si="101"/>
        <v xml:space="preserve"> </v>
      </c>
      <c r="I6041" s="11">
        <v>55.123674911660999</v>
      </c>
      <c r="J6041" s="3">
        <v>44.876325088339001</v>
      </c>
      <c r="K6041" s="3">
        <v>23.674911660776999</v>
      </c>
      <c r="L6041" s="3">
        <v>6.7137809187280002</v>
      </c>
      <c r="M6041" s="3">
        <v>2.473498233216</v>
      </c>
      <c r="N6041" s="8">
        <v>3.1802120141339998</v>
      </c>
    </row>
    <row r="6042" spans="3:14" ht="24" x14ac:dyDescent="0.2">
      <c r="C6042" s="87"/>
      <c r="D6042" s="84"/>
      <c r="E6042" s="1" t="s">
        <v>71</v>
      </c>
      <c r="F6042" s="2"/>
      <c r="G6042" s="60">
        <v>74</v>
      </c>
      <c r="H6042" s="72" t="str">
        <f t="shared" si="101"/>
        <v xml:space="preserve"> </v>
      </c>
      <c r="I6042" s="11">
        <v>45.945945945946001</v>
      </c>
      <c r="J6042" s="3">
        <v>47.297297297297</v>
      </c>
      <c r="K6042" s="3">
        <v>18.918918918919001</v>
      </c>
      <c r="L6042" s="3">
        <v>5.4054054054050003</v>
      </c>
      <c r="M6042" s="3">
        <v>6.7567567567570004</v>
      </c>
      <c r="N6042" s="8">
        <v>8.1081081081080004</v>
      </c>
    </row>
    <row r="6043" spans="3:14" x14ac:dyDescent="0.2">
      <c r="C6043" s="87"/>
      <c r="D6043" s="84"/>
      <c r="E6043" s="1" t="s">
        <v>32</v>
      </c>
      <c r="F6043" s="2"/>
      <c r="G6043" s="60">
        <v>2</v>
      </c>
      <c r="H6043" s="72" t="str">
        <f t="shared" si="101"/>
        <v>*</v>
      </c>
      <c r="I6043" s="11">
        <v>100</v>
      </c>
      <c r="J6043" s="7">
        <v>0</v>
      </c>
      <c r="K6043" s="7">
        <v>0</v>
      </c>
      <c r="L6043" s="3">
        <v>50</v>
      </c>
      <c r="M6043" s="7">
        <v>0</v>
      </c>
      <c r="N6043" s="14">
        <v>0</v>
      </c>
    </row>
    <row r="6044" spans="3:14" ht="24" x14ac:dyDescent="0.2">
      <c r="C6044" s="88" t="s">
        <v>72</v>
      </c>
      <c r="D6044" s="83" t="s">
        <v>17</v>
      </c>
      <c r="E6044" s="6" t="s">
        <v>73</v>
      </c>
      <c r="F6044" s="5"/>
      <c r="G6044" s="59">
        <v>21</v>
      </c>
      <c r="H6044" s="71" t="str">
        <f t="shared" si="101"/>
        <v>*</v>
      </c>
      <c r="I6044" s="12">
        <v>66.666666666666998</v>
      </c>
      <c r="J6044" s="4">
        <v>33.333333333333002</v>
      </c>
      <c r="K6044" s="4">
        <v>14.285714285714</v>
      </c>
      <c r="L6044" s="4">
        <v>4.7619047619049999</v>
      </c>
      <c r="M6044" s="4">
        <v>4.7619047619049999</v>
      </c>
      <c r="N6044" s="13">
        <v>9.5238095238099998</v>
      </c>
    </row>
    <row r="6045" spans="3:14" ht="36" x14ac:dyDescent="0.2">
      <c r="C6045" s="87"/>
      <c r="D6045" s="84"/>
      <c r="E6045" s="1" t="s">
        <v>74</v>
      </c>
      <c r="F6045" s="2"/>
      <c r="G6045" s="60">
        <v>73</v>
      </c>
      <c r="H6045" s="72" t="str">
        <f t="shared" si="101"/>
        <v xml:space="preserve"> </v>
      </c>
      <c r="I6045" s="11">
        <v>50.684931506848997</v>
      </c>
      <c r="J6045" s="3">
        <v>50.684931506848997</v>
      </c>
      <c r="K6045" s="3">
        <v>13.698630136986001</v>
      </c>
      <c r="L6045" s="3">
        <v>2.7397260273969999</v>
      </c>
      <c r="M6045" s="3">
        <v>4.1095890410960001</v>
      </c>
      <c r="N6045" s="8">
        <v>2.7397260273969999</v>
      </c>
    </row>
    <row r="6046" spans="3:14" ht="36" x14ac:dyDescent="0.2">
      <c r="C6046" s="87"/>
      <c r="D6046" s="84"/>
      <c r="E6046" s="1" t="s">
        <v>75</v>
      </c>
      <c r="F6046" s="2"/>
      <c r="G6046" s="60">
        <v>165</v>
      </c>
      <c r="H6046" s="72" t="str">
        <f t="shared" si="101"/>
        <v xml:space="preserve"> </v>
      </c>
      <c r="I6046" s="11">
        <v>53.333333333333002</v>
      </c>
      <c r="J6046" s="3">
        <v>44.242424242424001</v>
      </c>
      <c r="K6046" s="3">
        <v>18.787878787878999</v>
      </c>
      <c r="L6046" s="3">
        <v>4.8484848484849996</v>
      </c>
      <c r="M6046" s="3">
        <v>4.2424242424239997</v>
      </c>
      <c r="N6046" s="8">
        <v>4.2424242424239997</v>
      </c>
    </row>
    <row r="6047" spans="3:14" ht="36" x14ac:dyDescent="0.2">
      <c r="C6047" s="87"/>
      <c r="D6047" s="84"/>
      <c r="E6047" s="1" t="s">
        <v>76</v>
      </c>
      <c r="F6047" s="2"/>
      <c r="G6047" s="60">
        <v>227</v>
      </c>
      <c r="H6047" s="72" t="str">
        <f t="shared" si="101"/>
        <v xml:space="preserve"> </v>
      </c>
      <c r="I6047" s="11">
        <v>55.947136563877002</v>
      </c>
      <c r="J6047" s="3">
        <v>43.612334801762003</v>
      </c>
      <c r="K6047" s="3">
        <v>15.859030837003999</v>
      </c>
      <c r="L6047" s="3">
        <v>5.7268722466959998</v>
      </c>
      <c r="M6047" s="3">
        <v>3.0837004405289998</v>
      </c>
      <c r="N6047" s="8">
        <v>5.2863436123350001</v>
      </c>
    </row>
    <row r="6048" spans="3:14" ht="36" x14ac:dyDescent="0.2">
      <c r="C6048" s="87"/>
      <c r="D6048" s="84"/>
      <c r="E6048" s="1" t="s">
        <v>77</v>
      </c>
      <c r="F6048" s="2"/>
      <c r="G6048" s="60">
        <v>246</v>
      </c>
      <c r="H6048" s="72" t="str">
        <f t="shared" si="101"/>
        <v xml:space="preserve"> </v>
      </c>
      <c r="I6048" s="11">
        <v>51.626016260162999</v>
      </c>
      <c r="J6048" s="3">
        <v>49.593495934959002</v>
      </c>
      <c r="K6048" s="3">
        <v>32.520325203252</v>
      </c>
      <c r="L6048" s="3">
        <v>4.065040650407</v>
      </c>
      <c r="M6048" s="3">
        <v>4.8780487804880002</v>
      </c>
      <c r="N6048" s="8">
        <v>2.4390243902440001</v>
      </c>
    </row>
    <row r="6049" spans="3:14" ht="36" x14ac:dyDescent="0.2">
      <c r="C6049" s="87"/>
      <c r="D6049" s="84"/>
      <c r="E6049" s="1" t="s">
        <v>78</v>
      </c>
      <c r="F6049" s="2"/>
      <c r="G6049" s="60">
        <v>209</v>
      </c>
      <c r="H6049" s="72" t="str">
        <f t="shared" si="101"/>
        <v xml:space="preserve"> </v>
      </c>
      <c r="I6049" s="11">
        <v>58.373205741626997</v>
      </c>
      <c r="J6049" s="3">
        <v>48.325358851674999</v>
      </c>
      <c r="K6049" s="3">
        <v>24.401913875598002</v>
      </c>
      <c r="L6049" s="3">
        <v>4.7846889952150002</v>
      </c>
      <c r="M6049" s="3">
        <v>0.95693779904300003</v>
      </c>
      <c r="N6049" s="8">
        <v>2.870813397129</v>
      </c>
    </row>
    <row r="6050" spans="3:14" ht="36" x14ac:dyDescent="0.2">
      <c r="C6050" s="87"/>
      <c r="D6050" s="84"/>
      <c r="E6050" s="1" t="s">
        <v>79</v>
      </c>
      <c r="F6050" s="2"/>
      <c r="G6050" s="60">
        <v>178</v>
      </c>
      <c r="H6050" s="72" t="str">
        <f t="shared" si="101"/>
        <v xml:space="preserve"> </v>
      </c>
      <c r="I6050" s="11">
        <v>59.550561797752998</v>
      </c>
      <c r="J6050" s="3">
        <v>47.191011235955003</v>
      </c>
      <c r="K6050" s="3">
        <v>26.404494382022001</v>
      </c>
      <c r="L6050" s="3">
        <v>3.3707865168539999</v>
      </c>
      <c r="M6050" s="3">
        <v>1.6853932584269999</v>
      </c>
      <c r="N6050" s="8">
        <v>1.6853932584269999</v>
      </c>
    </row>
    <row r="6051" spans="3:14" ht="36" x14ac:dyDescent="0.2">
      <c r="C6051" s="87"/>
      <c r="D6051" s="84"/>
      <c r="E6051" s="1" t="s">
        <v>80</v>
      </c>
      <c r="F6051" s="2"/>
      <c r="G6051" s="60">
        <v>102</v>
      </c>
      <c r="H6051" s="72" t="str">
        <f t="shared" si="101"/>
        <v xml:space="preserve"> </v>
      </c>
      <c r="I6051" s="11">
        <v>55.882352941176002</v>
      </c>
      <c r="J6051" s="3">
        <v>45.098039215686001</v>
      </c>
      <c r="K6051" s="3">
        <v>21.568627450979999</v>
      </c>
      <c r="L6051" s="3">
        <v>2.9411764705880001</v>
      </c>
      <c r="M6051" s="3">
        <v>4.9019607843140003</v>
      </c>
      <c r="N6051" s="8">
        <v>2.9411764705880001</v>
      </c>
    </row>
    <row r="6052" spans="3:14" ht="36" x14ac:dyDescent="0.2">
      <c r="C6052" s="87"/>
      <c r="D6052" s="84"/>
      <c r="E6052" s="1" t="s">
        <v>81</v>
      </c>
      <c r="F6052" s="2"/>
      <c r="G6052" s="60">
        <v>35</v>
      </c>
      <c r="H6052" s="72" t="str">
        <f t="shared" si="101"/>
        <v>*</v>
      </c>
      <c r="I6052" s="11">
        <v>42.857142857143003</v>
      </c>
      <c r="J6052" s="3">
        <v>48.571428571429003</v>
      </c>
      <c r="K6052" s="3">
        <v>37.142857142856997</v>
      </c>
      <c r="L6052" s="3">
        <v>5.7142857142860004</v>
      </c>
      <c r="M6052" s="3">
        <v>5.7142857142860004</v>
      </c>
      <c r="N6052" s="14">
        <v>0</v>
      </c>
    </row>
    <row r="6053" spans="3:14" ht="24" x14ac:dyDescent="0.2">
      <c r="C6053" s="87"/>
      <c r="D6053" s="84"/>
      <c r="E6053" s="1" t="s">
        <v>82</v>
      </c>
      <c r="F6053" s="2"/>
      <c r="G6053" s="60">
        <v>31</v>
      </c>
      <c r="H6053" s="72" t="str">
        <f t="shared" si="101"/>
        <v>*</v>
      </c>
      <c r="I6053" s="11">
        <v>38.709677419355003</v>
      </c>
      <c r="J6053" s="3">
        <v>38.709677419355003</v>
      </c>
      <c r="K6053" s="3">
        <v>38.709677419355003</v>
      </c>
      <c r="L6053" s="3">
        <v>9.6774193548389995</v>
      </c>
      <c r="M6053" s="3">
        <v>3.2258064516129998</v>
      </c>
      <c r="N6053" s="8">
        <v>3.2258064516129998</v>
      </c>
    </row>
    <row r="6054" spans="3:14" x14ac:dyDescent="0.2">
      <c r="C6054" s="87"/>
      <c r="D6054" s="84"/>
      <c r="E6054" s="1" t="s">
        <v>83</v>
      </c>
      <c r="F6054" s="2"/>
      <c r="G6054" s="60">
        <v>23</v>
      </c>
      <c r="H6054" s="72" t="str">
        <f t="shared" si="101"/>
        <v>*</v>
      </c>
      <c r="I6054" s="11">
        <v>65.217391304347998</v>
      </c>
      <c r="J6054" s="3">
        <v>39.130434782609001</v>
      </c>
      <c r="K6054" s="3">
        <v>13.04347826087</v>
      </c>
      <c r="L6054" s="3">
        <v>8.6956521739130004</v>
      </c>
      <c r="M6054" s="3">
        <v>13.04347826087</v>
      </c>
      <c r="N6054" s="8">
        <v>4.3478260869570002</v>
      </c>
    </row>
    <row r="6055" spans="3:14" x14ac:dyDescent="0.2">
      <c r="C6055" s="87"/>
      <c r="D6055" s="84"/>
      <c r="E6055" s="1" t="s">
        <v>32</v>
      </c>
      <c r="F6055" s="2"/>
      <c r="G6055" s="60">
        <v>26</v>
      </c>
      <c r="H6055" s="72" t="str">
        <f t="shared" si="101"/>
        <v>*</v>
      </c>
      <c r="I6055" s="11">
        <v>61.538461538462002</v>
      </c>
      <c r="J6055" s="3">
        <v>53.846153846154003</v>
      </c>
      <c r="K6055" s="3">
        <v>11.538461538462</v>
      </c>
      <c r="L6055" s="3">
        <v>3.8461538461539999</v>
      </c>
      <c r="M6055" s="7">
        <v>0</v>
      </c>
      <c r="N6055" s="14">
        <v>0</v>
      </c>
    </row>
    <row r="6056" spans="3:14" x14ac:dyDescent="0.2">
      <c r="C6056" s="88" t="s">
        <v>84</v>
      </c>
      <c r="D6056" s="83" t="s">
        <v>17</v>
      </c>
      <c r="E6056" s="6" t="s">
        <v>85</v>
      </c>
      <c r="F6056" s="5"/>
      <c r="G6056" s="59">
        <v>196</v>
      </c>
      <c r="H6056" s="71" t="str">
        <f t="shared" si="101"/>
        <v xml:space="preserve"> </v>
      </c>
      <c r="I6056" s="12">
        <v>55.102040816326998</v>
      </c>
      <c r="J6056" s="4">
        <v>48.979591836734997</v>
      </c>
      <c r="K6056" s="4">
        <v>26.020408163265</v>
      </c>
      <c r="L6056" s="4">
        <v>4.0816326530609999</v>
      </c>
      <c r="M6056" s="4">
        <v>3.0612244897959999</v>
      </c>
      <c r="N6056" s="13">
        <v>0.51020408163300002</v>
      </c>
    </row>
    <row r="6057" spans="3:14" x14ac:dyDescent="0.2">
      <c r="C6057" s="87"/>
      <c r="D6057" s="84"/>
      <c r="E6057" s="1" t="s">
        <v>86</v>
      </c>
      <c r="F6057" s="2"/>
      <c r="G6057" s="60">
        <v>319</v>
      </c>
      <c r="H6057" s="72" t="str">
        <f t="shared" si="101"/>
        <v xml:space="preserve"> </v>
      </c>
      <c r="I6057" s="11">
        <v>52.351097178682998</v>
      </c>
      <c r="J6057" s="3">
        <v>48.275862068965999</v>
      </c>
      <c r="K6057" s="3">
        <v>25.078369905955999</v>
      </c>
      <c r="L6057" s="3">
        <v>5.0156739811910001</v>
      </c>
      <c r="M6057" s="3">
        <v>5.3291536050159998</v>
      </c>
      <c r="N6057" s="8">
        <v>4.0752351097180002</v>
      </c>
    </row>
    <row r="6058" spans="3:14" x14ac:dyDescent="0.2">
      <c r="C6058" s="87"/>
      <c r="D6058" s="84"/>
      <c r="E6058" s="1" t="s">
        <v>87</v>
      </c>
      <c r="F6058" s="2"/>
      <c r="G6058" s="60">
        <v>548</v>
      </c>
      <c r="H6058" s="72" t="str">
        <f t="shared" si="101"/>
        <v xml:space="preserve"> </v>
      </c>
      <c r="I6058" s="11">
        <v>56.386861313868998</v>
      </c>
      <c r="J6058" s="3">
        <v>46.715328467153</v>
      </c>
      <c r="K6058" s="3">
        <v>22.992700729927002</v>
      </c>
      <c r="L6058" s="3">
        <v>4.7445255474449999</v>
      </c>
      <c r="M6058" s="3">
        <v>2.372262773723</v>
      </c>
      <c r="N6058" s="8">
        <v>2.9197080291969999</v>
      </c>
    </row>
    <row r="6059" spans="3:14" x14ac:dyDescent="0.2">
      <c r="C6059" s="87"/>
      <c r="D6059" s="84"/>
      <c r="E6059" s="1" t="s">
        <v>88</v>
      </c>
      <c r="F6059" s="2"/>
      <c r="G6059" s="60">
        <v>235</v>
      </c>
      <c r="H6059" s="72" t="str">
        <f t="shared" si="101"/>
        <v xml:space="preserve"> </v>
      </c>
      <c r="I6059" s="11">
        <v>56.595744680850999</v>
      </c>
      <c r="J6059" s="3">
        <v>43.404255319149001</v>
      </c>
      <c r="K6059" s="3">
        <v>19.574468085105998</v>
      </c>
      <c r="L6059" s="3">
        <v>4.2553191489359996</v>
      </c>
      <c r="M6059" s="3">
        <v>3.4042553191490001</v>
      </c>
      <c r="N6059" s="8">
        <v>4.6808510638299996</v>
      </c>
    </row>
    <row r="6060" spans="3:14" x14ac:dyDescent="0.2">
      <c r="C6060" s="87"/>
      <c r="D6060" s="84"/>
      <c r="E6060" s="1" t="s">
        <v>89</v>
      </c>
      <c r="F6060" s="2"/>
      <c r="G6060" s="60">
        <v>35</v>
      </c>
      <c r="H6060" s="72" t="str">
        <f t="shared" si="101"/>
        <v>*</v>
      </c>
      <c r="I6060" s="11">
        <v>48.571428571429003</v>
      </c>
      <c r="J6060" s="3">
        <v>31.428571428571001</v>
      </c>
      <c r="K6060" s="3">
        <v>17.142857142857</v>
      </c>
      <c r="L6060" s="3">
        <v>2.8571428571430002</v>
      </c>
      <c r="M6060" s="3">
        <v>5.7142857142860004</v>
      </c>
      <c r="N6060" s="8">
        <v>5.7142857142860004</v>
      </c>
    </row>
    <row r="6061" spans="3:14" x14ac:dyDescent="0.2">
      <c r="C6061" s="87"/>
      <c r="D6061" s="84"/>
      <c r="E6061" s="1" t="s">
        <v>32</v>
      </c>
      <c r="F6061" s="2"/>
      <c r="G6061" s="60">
        <v>3</v>
      </c>
      <c r="H6061" s="72" t="str">
        <f t="shared" si="101"/>
        <v>*</v>
      </c>
      <c r="I6061" s="11">
        <v>66.666666666666998</v>
      </c>
      <c r="J6061" s="3">
        <v>66.666666666666998</v>
      </c>
      <c r="K6061" s="3">
        <v>66.666666666666998</v>
      </c>
      <c r="L6061" s="7">
        <v>0</v>
      </c>
      <c r="M6061" s="7">
        <v>0</v>
      </c>
      <c r="N6061" s="14">
        <v>0</v>
      </c>
    </row>
    <row r="6062" spans="3:14" ht="24" x14ac:dyDescent="0.2">
      <c r="C6062" s="88" t="s">
        <v>90</v>
      </c>
      <c r="D6062" s="83" t="s">
        <v>17</v>
      </c>
      <c r="E6062" s="6" t="s">
        <v>91</v>
      </c>
      <c r="F6062" s="5"/>
      <c r="G6062" s="59">
        <v>297</v>
      </c>
      <c r="H6062" s="71" t="str">
        <f t="shared" si="101"/>
        <v xml:space="preserve"> </v>
      </c>
      <c r="I6062" s="12">
        <v>53.872053872054003</v>
      </c>
      <c r="J6062" s="4">
        <v>41.750841750842</v>
      </c>
      <c r="K6062" s="4">
        <v>20.202020202020002</v>
      </c>
      <c r="L6062" s="4">
        <v>8.0808080808079996</v>
      </c>
      <c r="M6062" s="4">
        <v>4.3771043771039997</v>
      </c>
      <c r="N6062" s="13">
        <v>3.7037037037039999</v>
      </c>
    </row>
    <row r="6063" spans="3:14" ht="24" x14ac:dyDescent="0.2">
      <c r="C6063" s="87"/>
      <c r="D6063" s="84"/>
      <c r="E6063" s="1" t="s">
        <v>92</v>
      </c>
      <c r="F6063" s="2"/>
      <c r="G6063" s="60">
        <v>567</v>
      </c>
      <c r="H6063" s="72" t="str">
        <f t="shared" si="101"/>
        <v xml:space="preserve"> </v>
      </c>
      <c r="I6063" s="11">
        <v>55.555555555555998</v>
      </c>
      <c r="J6063" s="3">
        <v>45.855379188713002</v>
      </c>
      <c r="K6063" s="3">
        <v>23.985890652557</v>
      </c>
      <c r="L6063" s="3">
        <v>4.0564373897710002</v>
      </c>
      <c r="M6063" s="3">
        <v>3.3509700176370001</v>
      </c>
      <c r="N6063" s="8">
        <v>3.1746031746029999</v>
      </c>
    </row>
    <row r="6064" spans="3:14" ht="24" x14ac:dyDescent="0.2">
      <c r="C6064" s="87"/>
      <c r="D6064" s="84"/>
      <c r="E6064" s="1" t="s">
        <v>93</v>
      </c>
      <c r="F6064" s="2"/>
      <c r="G6064" s="60">
        <v>339</v>
      </c>
      <c r="H6064" s="72" t="str">
        <f t="shared" si="101"/>
        <v xml:space="preserve"> </v>
      </c>
      <c r="I6064" s="11">
        <v>54.867256637167998</v>
      </c>
      <c r="J6064" s="3">
        <v>52.507374631268</v>
      </c>
      <c r="K6064" s="3">
        <v>20.943952802359998</v>
      </c>
      <c r="L6064" s="3">
        <v>1.474926253687</v>
      </c>
      <c r="M6064" s="3">
        <v>3.2448377581119998</v>
      </c>
      <c r="N6064" s="8">
        <v>2.9498525073750002</v>
      </c>
    </row>
    <row r="6065" spans="2:19" x14ac:dyDescent="0.2">
      <c r="C6065" s="87"/>
      <c r="D6065" s="84"/>
      <c r="E6065" s="1" t="s">
        <v>94</v>
      </c>
      <c r="F6065" s="2"/>
      <c r="G6065" s="60">
        <v>133</v>
      </c>
      <c r="H6065" s="72" t="str">
        <f t="shared" si="101"/>
        <v xml:space="preserve"> </v>
      </c>
      <c r="I6065" s="11">
        <v>56.390977443609003</v>
      </c>
      <c r="J6065" s="3">
        <v>44.360902255638997</v>
      </c>
      <c r="K6065" s="3">
        <v>33.082706766916999</v>
      </c>
      <c r="L6065" s="3">
        <v>6.766917293233</v>
      </c>
      <c r="M6065" s="3">
        <v>2.255639097744</v>
      </c>
      <c r="N6065" s="8">
        <v>3.0075187969920001</v>
      </c>
    </row>
    <row r="6066" spans="2:19" x14ac:dyDescent="0.2">
      <c r="C6066" s="88" t="s">
        <v>95</v>
      </c>
      <c r="D6066" s="83" t="s">
        <v>17</v>
      </c>
      <c r="E6066" s="6" t="s">
        <v>96</v>
      </c>
      <c r="F6066" s="5"/>
      <c r="G6066" s="59">
        <v>166</v>
      </c>
      <c r="H6066" s="71" t="str">
        <f t="shared" si="101"/>
        <v xml:space="preserve"> </v>
      </c>
      <c r="I6066" s="12">
        <v>54.21686746988</v>
      </c>
      <c r="J6066" s="4">
        <v>46.987951807229003</v>
      </c>
      <c r="K6066" s="4">
        <v>24.096385542168999</v>
      </c>
      <c r="L6066" s="4">
        <v>4.2168674698800004</v>
      </c>
      <c r="M6066" s="4">
        <v>3.0120481927710001</v>
      </c>
      <c r="N6066" s="13">
        <v>3.6144578313250002</v>
      </c>
    </row>
    <row r="6067" spans="2:19" x14ac:dyDescent="0.2">
      <c r="C6067" s="89"/>
      <c r="D6067" s="84"/>
      <c r="E6067" s="1" t="s">
        <v>97</v>
      </c>
      <c r="F6067" s="2"/>
      <c r="G6067" s="60">
        <v>381</v>
      </c>
      <c r="H6067" s="72" t="str">
        <f t="shared" si="101"/>
        <v xml:space="preserve"> </v>
      </c>
      <c r="I6067" s="11">
        <v>54.330708661416999</v>
      </c>
      <c r="J6067" s="3">
        <v>40.944881889763998</v>
      </c>
      <c r="K6067" s="3">
        <v>26.509186351705999</v>
      </c>
      <c r="L6067" s="3">
        <v>5.7742782152230001</v>
      </c>
      <c r="M6067" s="3">
        <v>4.7244094488190003</v>
      </c>
      <c r="N6067" s="8">
        <v>4.4619422572180003</v>
      </c>
    </row>
    <row r="6068" spans="2:19" ht="24" x14ac:dyDescent="0.2">
      <c r="C6068" s="89"/>
      <c r="D6068" s="84"/>
      <c r="E6068" s="1" t="s">
        <v>98</v>
      </c>
      <c r="F6068" s="2"/>
      <c r="G6068" s="60">
        <v>282</v>
      </c>
      <c r="H6068" s="72" t="str">
        <f t="shared" si="101"/>
        <v xml:space="preserve"> </v>
      </c>
      <c r="I6068" s="11">
        <v>52.836879432624002</v>
      </c>
      <c r="J6068" s="3">
        <v>49.645390070921998</v>
      </c>
      <c r="K6068" s="3">
        <v>23.758865248227</v>
      </c>
      <c r="L6068" s="3">
        <v>3.54609929078</v>
      </c>
      <c r="M6068" s="3">
        <v>1.77304964539</v>
      </c>
      <c r="N6068" s="8">
        <v>2.8368794326239999</v>
      </c>
    </row>
    <row r="6069" spans="2:19" x14ac:dyDescent="0.2">
      <c r="C6069" s="89"/>
      <c r="D6069" s="84"/>
      <c r="E6069" s="1" t="s">
        <v>99</v>
      </c>
      <c r="F6069" s="2"/>
      <c r="G6069" s="60">
        <v>220</v>
      </c>
      <c r="H6069" s="72" t="str">
        <f t="shared" si="101"/>
        <v xml:space="preserve"> </v>
      </c>
      <c r="I6069" s="11">
        <v>56.363636363635997</v>
      </c>
      <c r="J6069" s="3">
        <v>43.636363636364003</v>
      </c>
      <c r="K6069" s="3">
        <v>25.454545454544999</v>
      </c>
      <c r="L6069" s="3">
        <v>4.5454545454549997</v>
      </c>
      <c r="M6069" s="3">
        <v>3.181818181818</v>
      </c>
      <c r="N6069" s="8">
        <v>1.818181818182</v>
      </c>
    </row>
    <row r="6070" spans="2:19" x14ac:dyDescent="0.2">
      <c r="C6070" s="89"/>
      <c r="D6070" s="84"/>
      <c r="E6070" s="1" t="s">
        <v>100</v>
      </c>
      <c r="F6070" s="2"/>
      <c r="G6070" s="60">
        <v>133</v>
      </c>
      <c r="H6070" s="72" t="str">
        <f t="shared" si="101"/>
        <v xml:space="preserve"> </v>
      </c>
      <c r="I6070" s="11">
        <v>60.902255639098001</v>
      </c>
      <c r="J6070" s="3">
        <v>54.887218045113002</v>
      </c>
      <c r="K6070" s="3">
        <v>9.0225563909769999</v>
      </c>
      <c r="L6070" s="3">
        <v>3.7593984962409999</v>
      </c>
      <c r="M6070" s="3">
        <v>3.0075187969920001</v>
      </c>
      <c r="N6070" s="8">
        <v>3.0075187969920001</v>
      </c>
    </row>
    <row r="6071" spans="2:19" x14ac:dyDescent="0.2">
      <c r="C6071" s="90"/>
      <c r="D6071" s="85"/>
      <c r="E6071" s="29" t="s">
        <v>101</v>
      </c>
      <c r="F6071" s="28"/>
      <c r="G6071" s="61">
        <v>154</v>
      </c>
      <c r="H6071" s="73" t="str">
        <f t="shared" si="101"/>
        <v xml:space="preserve"> </v>
      </c>
      <c r="I6071" s="35">
        <v>55.194805194804999</v>
      </c>
      <c r="J6071" s="16">
        <v>50.649350649351</v>
      </c>
      <c r="K6071" s="16">
        <v>22.727272727273</v>
      </c>
      <c r="L6071" s="16">
        <v>4.5454545454549997</v>
      </c>
      <c r="M6071" s="16">
        <v>4.5454545454549997</v>
      </c>
      <c r="N6071" s="36">
        <v>2.5974025974030002</v>
      </c>
    </row>
    <row r="6072" spans="2:19" x14ac:dyDescent="0.2">
      <c r="G6072" s="62"/>
      <c r="H6072" s="74"/>
    </row>
    <row r="6073" spans="2:19" x14ac:dyDescent="0.2">
      <c r="B6073" s="25" t="str">
        <f xml:space="preserve"> HYPERLINK("#'目次'!B58", "[52]")</f>
        <v>[52]</v>
      </c>
      <c r="C6073" s="17" t="s">
        <v>502</v>
      </c>
      <c r="G6073" s="62"/>
      <c r="H6073" s="74"/>
    </row>
    <row r="6074" spans="2:19" x14ac:dyDescent="0.2">
      <c r="G6074" s="62"/>
      <c r="H6074" s="74"/>
    </row>
    <row r="6075" spans="2:19" x14ac:dyDescent="0.2">
      <c r="G6075" s="62"/>
      <c r="H6075" s="74"/>
    </row>
    <row r="6076" spans="2:19" x14ac:dyDescent="0.2">
      <c r="C6076" s="17" t="s">
        <v>12</v>
      </c>
      <c r="G6076" s="62"/>
      <c r="H6076" s="74"/>
    </row>
    <row r="6077" spans="2:19" ht="84" x14ac:dyDescent="0.2">
      <c r="C6077" s="91"/>
      <c r="D6077" s="92"/>
      <c r="E6077" s="92"/>
      <c r="F6077" s="92"/>
      <c r="G6077" s="56" t="s">
        <v>13</v>
      </c>
      <c r="H6077" s="68"/>
      <c r="I6077" s="22" t="s">
        <v>503</v>
      </c>
      <c r="J6077" s="10" t="s">
        <v>504</v>
      </c>
      <c r="K6077" s="10" t="s">
        <v>505</v>
      </c>
      <c r="L6077" s="10" t="s">
        <v>506</v>
      </c>
      <c r="M6077" s="10" t="s">
        <v>507</v>
      </c>
      <c r="N6077" s="10" t="s">
        <v>508</v>
      </c>
      <c r="O6077" s="10" t="s">
        <v>46</v>
      </c>
      <c r="P6077" s="10" t="s">
        <v>509</v>
      </c>
      <c r="Q6077" s="10" t="s">
        <v>489</v>
      </c>
      <c r="R6077" s="10" t="s">
        <v>490</v>
      </c>
      <c r="S6077" s="23" t="s">
        <v>32</v>
      </c>
    </row>
    <row r="6078" spans="2:19" x14ac:dyDescent="0.2">
      <c r="C6078" s="93"/>
      <c r="D6078" s="94"/>
      <c r="E6078" s="94"/>
      <c r="F6078" s="94"/>
      <c r="G6078" s="57"/>
      <c r="H6078" s="69"/>
      <c r="I6078" s="26"/>
      <c r="J6078" s="9"/>
      <c r="K6078" s="9"/>
      <c r="L6078" s="9"/>
      <c r="M6078" s="9"/>
      <c r="N6078" s="9"/>
      <c r="O6078" s="9"/>
      <c r="P6078" s="9"/>
      <c r="Q6078" s="9"/>
      <c r="R6078" s="9"/>
      <c r="S6078" s="24"/>
    </row>
    <row r="6079" spans="2:19" x14ac:dyDescent="0.2">
      <c r="C6079" s="31"/>
      <c r="D6079" s="33"/>
      <c r="E6079" s="32" t="s">
        <v>13</v>
      </c>
      <c r="F6079" s="30"/>
      <c r="G6079" s="58">
        <v>2435</v>
      </c>
      <c r="H6079" s="70" t="str">
        <f t="shared" ref="H6079:H6142" si="102">IF(G6079&lt;49,"*"," ")</f>
        <v xml:space="preserve"> </v>
      </c>
      <c r="I6079" s="15">
        <v>6.817248459959</v>
      </c>
      <c r="J6079" s="15">
        <v>3.9835728952770002</v>
      </c>
      <c r="K6079" s="15">
        <v>3.6139630390140001</v>
      </c>
      <c r="L6079" s="15">
        <v>6.4476386036960003</v>
      </c>
      <c r="M6079" s="15">
        <v>0.36960985626300003</v>
      </c>
      <c r="N6079" s="15">
        <v>0.20533880903499999</v>
      </c>
      <c r="O6079" s="15">
        <v>1.6837782340859999</v>
      </c>
      <c r="P6079" s="15">
        <v>18.685831622177002</v>
      </c>
      <c r="Q6079" s="15">
        <v>25.585215605748999</v>
      </c>
      <c r="R6079" s="15">
        <v>45.667351129362999</v>
      </c>
      <c r="S6079" s="34">
        <v>10.06160164271</v>
      </c>
    </row>
    <row r="6080" spans="2:19" x14ac:dyDescent="0.2">
      <c r="C6080" s="86" t="s">
        <v>16</v>
      </c>
      <c r="D6080" s="83" t="s">
        <v>17</v>
      </c>
      <c r="E6080" s="6" t="s">
        <v>14</v>
      </c>
      <c r="F6080" s="5"/>
      <c r="G6080" s="59">
        <v>1188</v>
      </c>
      <c r="H6080" s="71" t="str">
        <f t="shared" si="102"/>
        <v xml:space="preserve"> </v>
      </c>
      <c r="I6080" s="12">
        <v>4.96632996633</v>
      </c>
      <c r="J6080" s="4">
        <v>3.7037037037039999</v>
      </c>
      <c r="K6080" s="4">
        <v>3.8720538720539999</v>
      </c>
      <c r="L6080" s="4">
        <v>7.1548821548820003</v>
      </c>
      <c r="M6080" s="4">
        <v>0.58922558922599999</v>
      </c>
      <c r="N6080" s="4">
        <v>0.25252525252500002</v>
      </c>
      <c r="O6080" s="4">
        <v>1.767676767677</v>
      </c>
      <c r="P6080" s="4">
        <v>16.919191919191999</v>
      </c>
      <c r="Q6080" s="4">
        <v>26.851851851852</v>
      </c>
      <c r="R6080" s="4">
        <v>48.569023569023997</v>
      </c>
      <c r="S6080" s="13">
        <v>7.6599326599330002</v>
      </c>
    </row>
    <row r="6081" spans="3:19" x14ac:dyDescent="0.2">
      <c r="C6081" s="87"/>
      <c r="D6081" s="84"/>
      <c r="E6081" s="1" t="s">
        <v>15</v>
      </c>
      <c r="F6081" s="2"/>
      <c r="G6081" s="60">
        <v>1247</v>
      </c>
      <c r="H6081" s="72" t="str">
        <f t="shared" si="102"/>
        <v xml:space="preserve"> </v>
      </c>
      <c r="I6081" s="11">
        <v>8.5805934242179998</v>
      </c>
      <c r="J6081" s="3">
        <v>4.2502004811549998</v>
      </c>
      <c r="K6081" s="3">
        <v>3.3680834001600002</v>
      </c>
      <c r="L6081" s="3">
        <v>5.7738572574180003</v>
      </c>
      <c r="M6081" s="3">
        <v>0.16038492381700001</v>
      </c>
      <c r="N6081" s="3">
        <v>0.16038492381700001</v>
      </c>
      <c r="O6081" s="3">
        <v>1.603849238172</v>
      </c>
      <c r="P6081" s="3">
        <v>20.368885324779001</v>
      </c>
      <c r="Q6081" s="3">
        <v>24.378508420208998</v>
      </c>
      <c r="R6081" s="3">
        <v>42.902967121091002</v>
      </c>
      <c r="S6081" s="8">
        <v>12.349639133921</v>
      </c>
    </row>
    <row r="6082" spans="3:19" x14ac:dyDescent="0.2">
      <c r="C6082" s="88" t="s">
        <v>18</v>
      </c>
      <c r="D6082" s="88" t="s">
        <v>19</v>
      </c>
      <c r="E6082" s="6" t="s">
        <v>20</v>
      </c>
      <c r="F6082" s="5"/>
      <c r="G6082" s="59">
        <v>386</v>
      </c>
      <c r="H6082" s="71" t="str">
        <f t="shared" si="102"/>
        <v xml:space="preserve"> </v>
      </c>
      <c r="I6082" s="12">
        <v>5.4404145077720001</v>
      </c>
      <c r="J6082" s="4">
        <v>0.77720207253899998</v>
      </c>
      <c r="K6082" s="4">
        <v>2.3316062176169998</v>
      </c>
      <c r="L6082" s="4">
        <v>6.9948186528500003</v>
      </c>
      <c r="M6082" s="4">
        <v>0.51813471502599995</v>
      </c>
      <c r="N6082" s="4">
        <v>0.25906735751299997</v>
      </c>
      <c r="O6082" s="4">
        <v>1.0362694300519999</v>
      </c>
      <c r="P6082" s="4">
        <v>14.766839378238</v>
      </c>
      <c r="Q6082" s="4">
        <v>34.715025906736003</v>
      </c>
      <c r="R6082" s="4">
        <v>46.632124352331999</v>
      </c>
      <c r="S6082" s="13">
        <v>3.8860103626939999</v>
      </c>
    </row>
    <row r="6083" spans="3:19" x14ac:dyDescent="0.2">
      <c r="C6083" s="87"/>
      <c r="D6083" s="89"/>
      <c r="E6083" s="1" t="s">
        <v>21</v>
      </c>
      <c r="F6083" s="2"/>
      <c r="G6083" s="60">
        <v>484</v>
      </c>
      <c r="H6083" s="72" t="str">
        <f t="shared" si="102"/>
        <v xml:space="preserve"> </v>
      </c>
      <c r="I6083" s="11">
        <v>7.02479338843</v>
      </c>
      <c r="J6083" s="3">
        <v>2.6859504132229999</v>
      </c>
      <c r="K6083" s="3">
        <v>4.5454545454549997</v>
      </c>
      <c r="L6083" s="3">
        <v>7.02479338843</v>
      </c>
      <c r="M6083" s="3">
        <v>0.82644628099200002</v>
      </c>
      <c r="N6083" s="3">
        <v>0.206611570248</v>
      </c>
      <c r="O6083" s="3">
        <v>2.0661157024789998</v>
      </c>
      <c r="P6083" s="3">
        <v>19.421487603306002</v>
      </c>
      <c r="Q6083" s="3">
        <v>33.471074380165</v>
      </c>
      <c r="R6083" s="3">
        <v>42.148760330579002</v>
      </c>
      <c r="S6083" s="8">
        <v>4.9586776859499997</v>
      </c>
    </row>
    <row r="6084" spans="3:19" x14ac:dyDescent="0.2">
      <c r="C6084" s="87"/>
      <c r="D6084" s="89"/>
      <c r="E6084" s="1" t="s">
        <v>22</v>
      </c>
      <c r="F6084" s="2"/>
      <c r="G6084" s="60">
        <v>626</v>
      </c>
      <c r="H6084" s="72" t="str">
        <f t="shared" si="102"/>
        <v xml:space="preserve"> </v>
      </c>
      <c r="I6084" s="11">
        <v>6.549520766773</v>
      </c>
      <c r="J6084" s="3">
        <v>4.472843450479</v>
      </c>
      <c r="K6084" s="3">
        <v>4.472843450479</v>
      </c>
      <c r="L6084" s="3">
        <v>7.5079872204470002</v>
      </c>
      <c r="M6084" s="3">
        <v>0.47923322683699998</v>
      </c>
      <c r="N6084" s="3">
        <v>0.31948881789099998</v>
      </c>
      <c r="O6084" s="3">
        <v>2.5559105431310001</v>
      </c>
      <c r="P6084" s="3">
        <v>21.246006389775999</v>
      </c>
      <c r="Q6084" s="3">
        <v>25.079872204472998</v>
      </c>
      <c r="R6084" s="3">
        <v>44.08945686901</v>
      </c>
      <c r="S6084" s="8">
        <v>9.5846645367410002</v>
      </c>
    </row>
    <row r="6085" spans="3:19" x14ac:dyDescent="0.2">
      <c r="C6085" s="87"/>
      <c r="D6085" s="89"/>
      <c r="E6085" s="1" t="s">
        <v>23</v>
      </c>
      <c r="F6085" s="2"/>
      <c r="G6085" s="60">
        <v>400</v>
      </c>
      <c r="H6085" s="72" t="str">
        <f t="shared" si="102"/>
        <v xml:space="preserve"> </v>
      </c>
      <c r="I6085" s="11">
        <v>9.75</v>
      </c>
      <c r="J6085" s="3">
        <v>5.5</v>
      </c>
      <c r="K6085" s="3">
        <v>3.5</v>
      </c>
      <c r="L6085" s="3">
        <v>4.25</v>
      </c>
      <c r="M6085" s="7">
        <v>0</v>
      </c>
      <c r="N6085" s="7">
        <v>0</v>
      </c>
      <c r="O6085" s="3">
        <v>1</v>
      </c>
      <c r="P6085" s="3">
        <v>20.75</v>
      </c>
      <c r="Q6085" s="3">
        <v>22.5</v>
      </c>
      <c r="R6085" s="3">
        <v>44.75</v>
      </c>
      <c r="S6085" s="8">
        <v>12</v>
      </c>
    </row>
    <row r="6086" spans="3:19" x14ac:dyDescent="0.2">
      <c r="C6086" s="87"/>
      <c r="D6086" s="89"/>
      <c r="E6086" s="1" t="s">
        <v>24</v>
      </c>
      <c r="F6086" s="2"/>
      <c r="G6086" s="60">
        <v>539</v>
      </c>
      <c r="H6086" s="72" t="str">
        <f t="shared" si="102"/>
        <v xml:space="preserve"> </v>
      </c>
      <c r="I6086" s="11">
        <v>5.751391465677</v>
      </c>
      <c r="J6086" s="3">
        <v>5.751391465677</v>
      </c>
      <c r="K6086" s="3">
        <v>2.7829313543600001</v>
      </c>
      <c r="L6086" s="3">
        <v>5.936920222635</v>
      </c>
      <c r="M6086" s="7">
        <v>0</v>
      </c>
      <c r="N6086" s="3">
        <v>0.185528756957</v>
      </c>
      <c r="O6086" s="3">
        <v>1.298701298701</v>
      </c>
      <c r="P6086" s="3">
        <v>16.326530612245001</v>
      </c>
      <c r="Q6086" s="3">
        <v>14.842300556586</v>
      </c>
      <c r="R6086" s="3">
        <v>50.649350649351</v>
      </c>
      <c r="S6086" s="8">
        <v>18.181818181817999</v>
      </c>
    </row>
    <row r="6087" spans="3:19" x14ac:dyDescent="0.2">
      <c r="C6087" s="87"/>
      <c r="D6087" s="89"/>
      <c r="E6087" s="1" t="s">
        <v>25</v>
      </c>
      <c r="F6087" s="2"/>
      <c r="G6087" s="60">
        <v>2049</v>
      </c>
      <c r="H6087" s="72" t="str">
        <f t="shared" si="102"/>
        <v xml:space="preserve"> </v>
      </c>
      <c r="I6087" s="11">
        <v>7.0766227428009998</v>
      </c>
      <c r="J6087" s="3">
        <v>4.5876037091260002</v>
      </c>
      <c r="K6087" s="3">
        <v>3.8555392874569998</v>
      </c>
      <c r="L6087" s="3">
        <v>6.3445583211320002</v>
      </c>
      <c r="M6087" s="3">
        <v>0.341630063446</v>
      </c>
      <c r="N6087" s="3">
        <v>0.19521717911200001</v>
      </c>
      <c r="O6087" s="3">
        <v>1.8057589067840001</v>
      </c>
      <c r="P6087" s="3">
        <v>19.424109321620001</v>
      </c>
      <c r="Q6087" s="3">
        <v>23.865300146412999</v>
      </c>
      <c r="R6087" s="3">
        <v>45.485602733040999</v>
      </c>
      <c r="S6087" s="8">
        <v>11.224987798926</v>
      </c>
    </row>
    <row r="6088" spans="3:19" x14ac:dyDescent="0.2">
      <c r="C6088" s="87"/>
      <c r="D6088" s="89"/>
      <c r="E6088" s="1" t="s">
        <v>26</v>
      </c>
      <c r="F6088" s="2"/>
      <c r="G6088" s="60">
        <v>939</v>
      </c>
      <c r="H6088" s="72" t="str">
        <f t="shared" si="102"/>
        <v xml:space="preserve"> </v>
      </c>
      <c r="I6088" s="11">
        <v>7.454739084132</v>
      </c>
      <c r="J6088" s="3">
        <v>5.6443024494139999</v>
      </c>
      <c r="K6088" s="3">
        <v>3.0883919062829999</v>
      </c>
      <c r="L6088" s="3">
        <v>5.2183173588920004</v>
      </c>
      <c r="M6088" s="7">
        <v>0</v>
      </c>
      <c r="N6088" s="3">
        <v>0.10649627263</v>
      </c>
      <c r="O6088" s="3">
        <v>1.1714589989349999</v>
      </c>
      <c r="P6088" s="3">
        <v>18.210862619808001</v>
      </c>
      <c r="Q6088" s="3">
        <v>18.104366347178001</v>
      </c>
      <c r="R6088" s="3">
        <v>48.136315228967</v>
      </c>
      <c r="S6088" s="8">
        <v>15.548455804047</v>
      </c>
    </row>
    <row r="6089" spans="3:19" x14ac:dyDescent="0.2">
      <c r="C6089" s="87"/>
      <c r="D6089" s="88" t="s">
        <v>14</v>
      </c>
      <c r="E6089" s="6" t="s">
        <v>20</v>
      </c>
      <c r="F6089" s="5"/>
      <c r="G6089" s="59">
        <v>204</v>
      </c>
      <c r="H6089" s="71" t="str">
        <f t="shared" si="102"/>
        <v xml:space="preserve"> </v>
      </c>
      <c r="I6089" s="12">
        <v>3.4313725490200002</v>
      </c>
      <c r="J6089" s="4">
        <v>0.98039215686299996</v>
      </c>
      <c r="K6089" s="4">
        <v>1.9607843137250001</v>
      </c>
      <c r="L6089" s="4">
        <v>7.8431372549020004</v>
      </c>
      <c r="M6089" s="4">
        <v>0.49019607843099999</v>
      </c>
      <c r="N6089" s="20">
        <v>0</v>
      </c>
      <c r="O6089" s="4">
        <v>1.4705882352940001</v>
      </c>
      <c r="P6089" s="4">
        <v>13.235294117646999</v>
      </c>
      <c r="Q6089" s="4">
        <v>31.372549019608002</v>
      </c>
      <c r="R6089" s="4">
        <v>50.980392156862997</v>
      </c>
      <c r="S6089" s="13">
        <v>4.4117647058819998</v>
      </c>
    </row>
    <row r="6090" spans="3:19" x14ac:dyDescent="0.2">
      <c r="C6090" s="87"/>
      <c r="D6090" s="89"/>
      <c r="E6090" s="1" t="s">
        <v>21</v>
      </c>
      <c r="F6090" s="2"/>
      <c r="G6090" s="60">
        <v>254</v>
      </c>
      <c r="H6090" s="72" t="str">
        <f t="shared" si="102"/>
        <v xml:space="preserve"> </v>
      </c>
      <c r="I6090" s="11">
        <v>5.1181102362199997</v>
      </c>
      <c r="J6090" s="3">
        <v>1.968503937008</v>
      </c>
      <c r="K6090" s="3">
        <v>4.3307086614169998</v>
      </c>
      <c r="L6090" s="3">
        <v>6.299212598425</v>
      </c>
      <c r="M6090" s="3">
        <v>1.574803149606</v>
      </c>
      <c r="N6090" s="3">
        <v>0.39370078740199999</v>
      </c>
      <c r="O6090" s="3">
        <v>2.3622047244090001</v>
      </c>
      <c r="P6090" s="3">
        <v>16.141732283465</v>
      </c>
      <c r="Q6090" s="3">
        <v>34.645669291338997</v>
      </c>
      <c r="R6090" s="3">
        <v>45.275590551180997</v>
      </c>
      <c r="S6090" s="8">
        <v>3.9370078740159999</v>
      </c>
    </row>
    <row r="6091" spans="3:19" x14ac:dyDescent="0.2">
      <c r="C6091" s="87"/>
      <c r="D6091" s="89"/>
      <c r="E6091" s="1" t="s">
        <v>22</v>
      </c>
      <c r="F6091" s="2"/>
      <c r="G6091" s="60">
        <v>311</v>
      </c>
      <c r="H6091" s="72" t="str">
        <f t="shared" si="102"/>
        <v xml:space="preserve"> </v>
      </c>
      <c r="I6091" s="11">
        <v>4.1800643086819997</v>
      </c>
      <c r="J6091" s="3">
        <v>3.858520900322</v>
      </c>
      <c r="K6091" s="3">
        <v>4.8231511254020001</v>
      </c>
      <c r="L6091" s="3">
        <v>7.7170418006429999</v>
      </c>
      <c r="M6091" s="3">
        <v>0.64308681672000001</v>
      </c>
      <c r="N6091" s="3">
        <v>0.32154340836</v>
      </c>
      <c r="O6091" s="3">
        <v>1.929260450161</v>
      </c>
      <c r="P6091" s="3">
        <v>18.006430868167001</v>
      </c>
      <c r="Q6091" s="3">
        <v>26.366559485530999</v>
      </c>
      <c r="R6091" s="3">
        <v>48.874598070739999</v>
      </c>
      <c r="S6091" s="8">
        <v>6.7524115755630003</v>
      </c>
    </row>
    <row r="6092" spans="3:19" x14ac:dyDescent="0.2">
      <c r="C6092" s="87"/>
      <c r="D6092" s="89"/>
      <c r="E6092" s="1" t="s">
        <v>23</v>
      </c>
      <c r="F6092" s="2"/>
      <c r="G6092" s="60">
        <v>202</v>
      </c>
      <c r="H6092" s="72" t="str">
        <f t="shared" si="102"/>
        <v xml:space="preserve"> </v>
      </c>
      <c r="I6092" s="11">
        <v>6.9306930693069999</v>
      </c>
      <c r="J6092" s="3">
        <v>3.4653465346529999</v>
      </c>
      <c r="K6092" s="3">
        <v>2.970297029703</v>
      </c>
      <c r="L6092" s="3">
        <v>6.4356435643559999</v>
      </c>
      <c r="M6092" s="7">
        <v>0</v>
      </c>
      <c r="N6092" s="7">
        <v>0</v>
      </c>
      <c r="O6092" s="3">
        <v>0.99009900990099997</v>
      </c>
      <c r="P6092" s="3">
        <v>17.821782178218001</v>
      </c>
      <c r="Q6092" s="3">
        <v>25.247524752475002</v>
      </c>
      <c r="R6092" s="3">
        <v>49.504950495049997</v>
      </c>
      <c r="S6092" s="8">
        <v>7.4257425742569998</v>
      </c>
    </row>
    <row r="6093" spans="3:19" x14ac:dyDescent="0.2">
      <c r="C6093" s="87"/>
      <c r="D6093" s="89"/>
      <c r="E6093" s="1" t="s">
        <v>24</v>
      </c>
      <c r="F6093" s="2"/>
      <c r="G6093" s="60">
        <v>217</v>
      </c>
      <c r="H6093" s="72" t="str">
        <f t="shared" si="102"/>
        <v xml:space="preserve"> </v>
      </c>
      <c r="I6093" s="11">
        <v>5.5299539170510004</v>
      </c>
      <c r="J6093" s="3">
        <v>8.2949308755760001</v>
      </c>
      <c r="K6093" s="3">
        <v>4.6082949308760002</v>
      </c>
      <c r="L6093" s="3">
        <v>7.3732718894009999</v>
      </c>
      <c r="M6093" s="7">
        <v>0</v>
      </c>
      <c r="N6093" s="3">
        <v>0.46082949308799998</v>
      </c>
      <c r="O6093" s="3">
        <v>1.8433179723499999</v>
      </c>
      <c r="P6093" s="3">
        <v>18.89400921659</v>
      </c>
      <c r="Q6093" s="3">
        <v>15.668202764977</v>
      </c>
      <c r="R6093" s="3">
        <v>48.847926267280997</v>
      </c>
      <c r="S6093" s="8">
        <v>16.589861751152</v>
      </c>
    </row>
    <row r="6094" spans="3:19" x14ac:dyDescent="0.2">
      <c r="C6094" s="87"/>
      <c r="D6094" s="89"/>
      <c r="E6094" s="1" t="s">
        <v>25</v>
      </c>
      <c r="F6094" s="2"/>
      <c r="G6094" s="60">
        <v>984</v>
      </c>
      <c r="H6094" s="72" t="str">
        <f t="shared" si="102"/>
        <v xml:space="preserve"> </v>
      </c>
      <c r="I6094" s="11">
        <v>5.2845528455280002</v>
      </c>
      <c r="J6094" s="3">
        <v>4.268292682927</v>
      </c>
      <c r="K6094" s="3">
        <v>4.268292682927</v>
      </c>
      <c r="L6094" s="3">
        <v>7.0121951219509997</v>
      </c>
      <c r="M6094" s="3">
        <v>0.60975609756100002</v>
      </c>
      <c r="N6094" s="3">
        <v>0.30487804878000002</v>
      </c>
      <c r="O6094" s="3">
        <v>1.829268292683</v>
      </c>
      <c r="P6094" s="3">
        <v>17.682926829267998</v>
      </c>
      <c r="Q6094" s="3">
        <v>25.914634146341001</v>
      </c>
      <c r="R6094" s="3">
        <v>48.069105691056997</v>
      </c>
      <c r="S6094" s="8">
        <v>8.333333333333</v>
      </c>
    </row>
    <row r="6095" spans="3:19" x14ac:dyDescent="0.2">
      <c r="C6095" s="87"/>
      <c r="D6095" s="89"/>
      <c r="E6095" s="1" t="s">
        <v>26</v>
      </c>
      <c r="F6095" s="2"/>
      <c r="G6095" s="60">
        <v>419</v>
      </c>
      <c r="H6095" s="72" t="str">
        <f t="shared" si="102"/>
        <v xml:space="preserve"> </v>
      </c>
      <c r="I6095" s="11">
        <v>6.2052505966589999</v>
      </c>
      <c r="J6095" s="3">
        <v>5.9665871121720002</v>
      </c>
      <c r="K6095" s="3">
        <v>3.8186157517899999</v>
      </c>
      <c r="L6095" s="3">
        <v>6.9212410501189998</v>
      </c>
      <c r="M6095" s="7">
        <v>0</v>
      </c>
      <c r="N6095" s="3">
        <v>0.238663484487</v>
      </c>
      <c r="O6095" s="3">
        <v>1.4319809069210001</v>
      </c>
      <c r="P6095" s="3">
        <v>18.377088305489</v>
      </c>
      <c r="Q6095" s="3">
        <v>20.286396181383999</v>
      </c>
      <c r="R6095" s="3">
        <v>49.164677804295998</v>
      </c>
      <c r="S6095" s="8">
        <v>12.171837708830999</v>
      </c>
    </row>
    <row r="6096" spans="3:19" x14ac:dyDescent="0.2">
      <c r="C6096" s="87"/>
      <c r="D6096" s="88" t="s">
        <v>15</v>
      </c>
      <c r="E6096" s="6" t="s">
        <v>20</v>
      </c>
      <c r="F6096" s="5"/>
      <c r="G6096" s="59">
        <v>182</v>
      </c>
      <c r="H6096" s="71" t="str">
        <f t="shared" si="102"/>
        <v xml:space="preserve"> </v>
      </c>
      <c r="I6096" s="12">
        <v>7.6923076923079998</v>
      </c>
      <c r="J6096" s="4">
        <v>0.54945054945100003</v>
      </c>
      <c r="K6096" s="4">
        <v>2.7472527472529999</v>
      </c>
      <c r="L6096" s="4">
        <v>6.0439560439560003</v>
      </c>
      <c r="M6096" s="4">
        <v>0.54945054945100003</v>
      </c>
      <c r="N6096" s="4">
        <v>0.54945054945100003</v>
      </c>
      <c r="O6096" s="4">
        <v>0.54945054945100003</v>
      </c>
      <c r="P6096" s="4">
        <v>16.483516483515999</v>
      </c>
      <c r="Q6096" s="4">
        <v>38.461538461537998</v>
      </c>
      <c r="R6096" s="4">
        <v>41.758241758242001</v>
      </c>
      <c r="S6096" s="13">
        <v>3.2967032967029999</v>
      </c>
    </row>
    <row r="6097" spans="3:19" x14ac:dyDescent="0.2">
      <c r="C6097" s="87"/>
      <c r="D6097" s="89"/>
      <c r="E6097" s="1" t="s">
        <v>21</v>
      </c>
      <c r="F6097" s="2"/>
      <c r="G6097" s="60">
        <v>230</v>
      </c>
      <c r="H6097" s="72" t="str">
        <f t="shared" si="102"/>
        <v xml:space="preserve"> </v>
      </c>
      <c r="I6097" s="11">
        <v>9.1304347826090009</v>
      </c>
      <c r="J6097" s="3">
        <v>3.4782608695650001</v>
      </c>
      <c r="K6097" s="3">
        <v>4.7826086956519998</v>
      </c>
      <c r="L6097" s="3">
        <v>7.8260869565220004</v>
      </c>
      <c r="M6097" s="7">
        <v>0</v>
      </c>
      <c r="N6097" s="7">
        <v>0</v>
      </c>
      <c r="O6097" s="3">
        <v>1.7391304347829999</v>
      </c>
      <c r="P6097" s="3">
        <v>23.04347826087</v>
      </c>
      <c r="Q6097" s="3">
        <v>32.173913043478002</v>
      </c>
      <c r="R6097" s="3">
        <v>38.695652173912997</v>
      </c>
      <c r="S6097" s="8">
        <v>6.0869565217390003</v>
      </c>
    </row>
    <row r="6098" spans="3:19" x14ac:dyDescent="0.2">
      <c r="C6098" s="87"/>
      <c r="D6098" s="89"/>
      <c r="E6098" s="1" t="s">
        <v>22</v>
      </c>
      <c r="F6098" s="2"/>
      <c r="G6098" s="60">
        <v>315</v>
      </c>
      <c r="H6098" s="72" t="str">
        <f t="shared" si="102"/>
        <v xml:space="preserve"> </v>
      </c>
      <c r="I6098" s="11">
        <v>8.8888888888889994</v>
      </c>
      <c r="J6098" s="3">
        <v>5.079365079365</v>
      </c>
      <c r="K6098" s="3">
        <v>4.1269841269840004</v>
      </c>
      <c r="L6098" s="3">
        <v>7.3015873015870003</v>
      </c>
      <c r="M6098" s="3">
        <v>0.31746031745999997</v>
      </c>
      <c r="N6098" s="3">
        <v>0.31746031745999997</v>
      </c>
      <c r="O6098" s="3">
        <v>3.1746031746029999</v>
      </c>
      <c r="P6098" s="3">
        <v>24.444444444443999</v>
      </c>
      <c r="Q6098" s="3">
        <v>23.809523809523998</v>
      </c>
      <c r="R6098" s="3">
        <v>39.365079365078998</v>
      </c>
      <c r="S6098" s="8">
        <v>12.380952380951999</v>
      </c>
    </row>
    <row r="6099" spans="3:19" x14ac:dyDescent="0.2">
      <c r="C6099" s="87"/>
      <c r="D6099" s="89"/>
      <c r="E6099" s="1" t="s">
        <v>23</v>
      </c>
      <c r="F6099" s="2"/>
      <c r="G6099" s="60">
        <v>198</v>
      </c>
      <c r="H6099" s="72" t="str">
        <f t="shared" si="102"/>
        <v xml:space="preserve"> </v>
      </c>
      <c r="I6099" s="11">
        <v>12.626262626262999</v>
      </c>
      <c r="J6099" s="3">
        <v>7.5757575757579998</v>
      </c>
      <c r="K6099" s="3">
        <v>4.0404040404039998</v>
      </c>
      <c r="L6099" s="3">
        <v>2.0202020202019999</v>
      </c>
      <c r="M6099" s="7">
        <v>0</v>
      </c>
      <c r="N6099" s="7">
        <v>0</v>
      </c>
      <c r="O6099" s="3">
        <v>1.010101010101</v>
      </c>
      <c r="P6099" s="3">
        <v>23.737373737374</v>
      </c>
      <c r="Q6099" s="3">
        <v>19.696969696970001</v>
      </c>
      <c r="R6099" s="3">
        <v>39.898989898990003</v>
      </c>
      <c r="S6099" s="8">
        <v>16.666666666666998</v>
      </c>
    </row>
    <row r="6100" spans="3:19" x14ac:dyDescent="0.2">
      <c r="C6100" s="87"/>
      <c r="D6100" s="89"/>
      <c r="E6100" s="1" t="s">
        <v>24</v>
      </c>
      <c r="F6100" s="2"/>
      <c r="G6100" s="60">
        <v>322</v>
      </c>
      <c r="H6100" s="72" t="str">
        <f t="shared" si="102"/>
        <v xml:space="preserve"> </v>
      </c>
      <c r="I6100" s="11">
        <v>5.9006211180120003</v>
      </c>
      <c r="J6100" s="3">
        <v>4.037267080745</v>
      </c>
      <c r="K6100" s="3">
        <v>1.5527950310559999</v>
      </c>
      <c r="L6100" s="3">
        <v>4.9689440993789997</v>
      </c>
      <c r="M6100" s="7">
        <v>0</v>
      </c>
      <c r="N6100" s="7">
        <v>0</v>
      </c>
      <c r="O6100" s="3">
        <v>0.93167701863399999</v>
      </c>
      <c r="P6100" s="3">
        <v>14.596273291925</v>
      </c>
      <c r="Q6100" s="3">
        <v>14.285714285714</v>
      </c>
      <c r="R6100" s="3">
        <v>51.863354037267001</v>
      </c>
      <c r="S6100" s="8">
        <v>19.254658385092998</v>
      </c>
    </row>
    <row r="6101" spans="3:19" x14ac:dyDescent="0.2">
      <c r="C6101" s="87"/>
      <c r="D6101" s="89"/>
      <c r="E6101" s="1" t="s">
        <v>25</v>
      </c>
      <c r="F6101" s="2"/>
      <c r="G6101" s="60">
        <v>1065</v>
      </c>
      <c r="H6101" s="72" t="str">
        <f t="shared" si="102"/>
        <v xml:space="preserve"> </v>
      </c>
      <c r="I6101" s="11">
        <v>8.7323943661969992</v>
      </c>
      <c r="J6101" s="3">
        <v>4.8826291079809998</v>
      </c>
      <c r="K6101" s="3">
        <v>3.474178403756</v>
      </c>
      <c r="L6101" s="3">
        <v>5.7276995305160003</v>
      </c>
      <c r="M6101" s="3">
        <v>9.3896713615000002E-2</v>
      </c>
      <c r="N6101" s="3">
        <v>9.3896713615000002E-2</v>
      </c>
      <c r="O6101" s="3">
        <v>1.7840375586849999</v>
      </c>
      <c r="P6101" s="3">
        <v>21.032863849765</v>
      </c>
      <c r="Q6101" s="3">
        <v>21.971830985914998</v>
      </c>
      <c r="R6101" s="3">
        <v>43.098591549296003</v>
      </c>
      <c r="S6101" s="8">
        <v>13.896713615023</v>
      </c>
    </row>
    <row r="6102" spans="3:19" x14ac:dyDescent="0.2">
      <c r="C6102" s="87"/>
      <c r="D6102" s="89"/>
      <c r="E6102" s="1" t="s">
        <v>26</v>
      </c>
      <c r="F6102" s="2"/>
      <c r="G6102" s="60">
        <v>520</v>
      </c>
      <c r="H6102" s="72" t="str">
        <f t="shared" si="102"/>
        <v xml:space="preserve"> </v>
      </c>
      <c r="I6102" s="11">
        <v>8.4615384615379998</v>
      </c>
      <c r="J6102" s="3">
        <v>5.3846153846150004</v>
      </c>
      <c r="K6102" s="3">
        <v>2.5</v>
      </c>
      <c r="L6102" s="3">
        <v>3.8461538461539999</v>
      </c>
      <c r="M6102" s="7">
        <v>0</v>
      </c>
      <c r="N6102" s="7">
        <v>0</v>
      </c>
      <c r="O6102" s="3">
        <v>0.96153846153800004</v>
      </c>
      <c r="P6102" s="3">
        <v>18.076923076922998</v>
      </c>
      <c r="Q6102" s="3">
        <v>16.346153846153999</v>
      </c>
      <c r="R6102" s="3">
        <v>47.307692307692001</v>
      </c>
      <c r="S6102" s="8">
        <v>18.269230769231001</v>
      </c>
    </row>
    <row r="6103" spans="3:19" x14ac:dyDescent="0.2">
      <c r="C6103" s="88" t="s">
        <v>27</v>
      </c>
      <c r="D6103" s="88" t="s">
        <v>19</v>
      </c>
      <c r="E6103" s="6" t="s">
        <v>28</v>
      </c>
      <c r="F6103" s="5"/>
      <c r="G6103" s="59">
        <v>147</v>
      </c>
      <c r="H6103" s="71" t="str">
        <f t="shared" si="102"/>
        <v xml:space="preserve"> </v>
      </c>
      <c r="I6103" s="12">
        <v>6.1224489795919999</v>
      </c>
      <c r="J6103" s="4">
        <v>3.4013605442179999</v>
      </c>
      <c r="K6103" s="4">
        <v>5.4421768707479998</v>
      </c>
      <c r="L6103" s="4">
        <v>6.8027210884349998</v>
      </c>
      <c r="M6103" s="4">
        <v>1.360544217687</v>
      </c>
      <c r="N6103" s="4">
        <v>0.68027210884400002</v>
      </c>
      <c r="O6103" s="4">
        <v>4.0816326530609999</v>
      </c>
      <c r="P6103" s="4">
        <v>17.687074829932001</v>
      </c>
      <c r="Q6103" s="4">
        <v>21.088435374149999</v>
      </c>
      <c r="R6103" s="4">
        <v>51.020408163265003</v>
      </c>
      <c r="S6103" s="13">
        <v>10.204081632653001</v>
      </c>
    </row>
    <row r="6104" spans="3:19" ht="24" x14ac:dyDescent="0.2">
      <c r="C6104" s="87"/>
      <c r="D6104" s="89"/>
      <c r="E6104" s="1" t="s">
        <v>29</v>
      </c>
      <c r="F6104" s="2"/>
      <c r="G6104" s="60">
        <v>1706</v>
      </c>
      <c r="H6104" s="72" t="str">
        <f t="shared" si="102"/>
        <v xml:space="preserve"> </v>
      </c>
      <c r="I6104" s="11">
        <v>6.6236811254400001</v>
      </c>
      <c r="J6104" s="3">
        <v>4.103165298945</v>
      </c>
      <c r="K6104" s="3">
        <v>4.103165298945</v>
      </c>
      <c r="L6104" s="3">
        <v>6.6236811254400001</v>
      </c>
      <c r="M6104" s="3">
        <v>0.35169988276699998</v>
      </c>
      <c r="N6104" s="3">
        <v>0.175849941383</v>
      </c>
      <c r="O6104" s="3">
        <v>1.4654161781949999</v>
      </c>
      <c r="P6104" s="3">
        <v>19.226260257913001</v>
      </c>
      <c r="Q6104" s="3">
        <v>27.25674091442</v>
      </c>
      <c r="R6104" s="3">
        <v>44.490035169987998</v>
      </c>
      <c r="S6104" s="8">
        <v>9.0269636576789996</v>
      </c>
    </row>
    <row r="6105" spans="3:19" ht="24" x14ac:dyDescent="0.2">
      <c r="C6105" s="87"/>
      <c r="D6105" s="89"/>
      <c r="E6105" s="1" t="s">
        <v>30</v>
      </c>
      <c r="F6105" s="2"/>
      <c r="G6105" s="60">
        <v>137</v>
      </c>
      <c r="H6105" s="72" t="str">
        <f t="shared" si="102"/>
        <v xml:space="preserve"> </v>
      </c>
      <c r="I6105" s="11">
        <v>5.8394160583939998</v>
      </c>
      <c r="J6105" s="7">
        <v>0</v>
      </c>
      <c r="K6105" s="3">
        <v>0.72992700729899995</v>
      </c>
      <c r="L6105" s="3">
        <v>5.8394160583939998</v>
      </c>
      <c r="M6105" s="7">
        <v>0</v>
      </c>
      <c r="N6105" s="7">
        <v>0</v>
      </c>
      <c r="O6105" s="3">
        <v>2.9197080291969999</v>
      </c>
      <c r="P6105" s="3">
        <v>14.598540145985</v>
      </c>
      <c r="Q6105" s="3">
        <v>29.927007299269999</v>
      </c>
      <c r="R6105" s="3">
        <v>49.635036496349997</v>
      </c>
      <c r="S6105" s="8">
        <v>5.8394160583939998</v>
      </c>
    </row>
    <row r="6106" spans="3:19" ht="24" x14ac:dyDescent="0.2">
      <c r="C6106" s="87"/>
      <c r="D6106" s="89"/>
      <c r="E6106" s="1" t="s">
        <v>31</v>
      </c>
      <c r="F6106" s="2"/>
      <c r="G6106" s="60">
        <v>440</v>
      </c>
      <c r="H6106" s="72" t="str">
        <f t="shared" si="102"/>
        <v xml:space="preserve"> </v>
      </c>
      <c r="I6106" s="11">
        <v>8.1818181818180005</v>
      </c>
      <c r="J6106" s="3">
        <v>5</v>
      </c>
      <c r="K6106" s="3">
        <v>2.0454545454550002</v>
      </c>
      <c r="L6106" s="3">
        <v>5.9090909090909998</v>
      </c>
      <c r="M6106" s="3">
        <v>0.22727272727299999</v>
      </c>
      <c r="N6106" s="3">
        <v>0.22727272727299999</v>
      </c>
      <c r="O6106" s="3">
        <v>1.363636363636</v>
      </c>
      <c r="P6106" s="3">
        <v>18.409090909090999</v>
      </c>
      <c r="Q6106" s="3">
        <v>19.090909090909001</v>
      </c>
      <c r="R6106" s="3">
        <v>47.272727272727003</v>
      </c>
      <c r="S6106" s="8">
        <v>15.227272727273</v>
      </c>
    </row>
    <row r="6107" spans="3:19" x14ac:dyDescent="0.2">
      <c r="C6107" s="87"/>
      <c r="D6107" s="89"/>
      <c r="E6107" s="1" t="s">
        <v>32</v>
      </c>
      <c r="F6107" s="2"/>
      <c r="G6107" s="60">
        <v>5</v>
      </c>
      <c r="H6107" s="72" t="str">
        <f t="shared" si="102"/>
        <v>*</v>
      </c>
      <c r="I6107" s="21">
        <v>0</v>
      </c>
      <c r="J6107" s="7">
        <v>0</v>
      </c>
      <c r="K6107" s="7">
        <v>0</v>
      </c>
      <c r="L6107" s="7">
        <v>0</v>
      </c>
      <c r="M6107" s="7">
        <v>0</v>
      </c>
      <c r="N6107" s="7">
        <v>0</v>
      </c>
      <c r="O6107" s="7">
        <v>0</v>
      </c>
      <c r="P6107" s="7">
        <v>0</v>
      </c>
      <c r="Q6107" s="3">
        <v>40</v>
      </c>
      <c r="R6107" s="3">
        <v>40</v>
      </c>
      <c r="S6107" s="8">
        <v>20</v>
      </c>
    </row>
    <row r="6108" spans="3:19" x14ac:dyDescent="0.2">
      <c r="C6108" s="87"/>
      <c r="D6108" s="88" t="s">
        <v>14</v>
      </c>
      <c r="E6108" s="6" t="s">
        <v>28</v>
      </c>
      <c r="F6108" s="5"/>
      <c r="G6108" s="59">
        <v>95</v>
      </c>
      <c r="H6108" s="71" t="str">
        <f t="shared" si="102"/>
        <v xml:space="preserve"> </v>
      </c>
      <c r="I6108" s="12">
        <v>6.3157894736840001</v>
      </c>
      <c r="J6108" s="4">
        <v>3.1578947368420001</v>
      </c>
      <c r="K6108" s="4">
        <v>3.1578947368420001</v>
      </c>
      <c r="L6108" s="4">
        <v>9.4736842105260006</v>
      </c>
      <c r="M6108" s="4">
        <v>2.1052631578950001</v>
      </c>
      <c r="N6108" s="4">
        <v>1.052631578947</v>
      </c>
      <c r="O6108" s="4">
        <v>4.2105263157890001</v>
      </c>
      <c r="P6108" s="4">
        <v>17.894736842105001</v>
      </c>
      <c r="Q6108" s="4">
        <v>22.105263157894999</v>
      </c>
      <c r="R6108" s="4">
        <v>50.526315789473998</v>
      </c>
      <c r="S6108" s="13">
        <v>9.4736842105260006</v>
      </c>
    </row>
    <row r="6109" spans="3:19" ht="24" x14ac:dyDescent="0.2">
      <c r="C6109" s="87"/>
      <c r="D6109" s="89"/>
      <c r="E6109" s="1" t="s">
        <v>29</v>
      </c>
      <c r="F6109" s="2"/>
      <c r="G6109" s="60">
        <v>953</v>
      </c>
      <c r="H6109" s="72" t="str">
        <f t="shared" si="102"/>
        <v xml:space="preserve"> </v>
      </c>
      <c r="I6109" s="11">
        <v>4.9317943336830004</v>
      </c>
      <c r="J6109" s="3">
        <v>3.882476390346</v>
      </c>
      <c r="K6109" s="3">
        <v>4.1972717733470004</v>
      </c>
      <c r="L6109" s="3">
        <v>7.1353620146900001</v>
      </c>
      <c r="M6109" s="3">
        <v>0.41972717733499998</v>
      </c>
      <c r="N6109" s="3">
        <v>0.104931794334</v>
      </c>
      <c r="O6109" s="3">
        <v>1.4690451206720001</v>
      </c>
      <c r="P6109" s="3">
        <v>16.998950682057</v>
      </c>
      <c r="Q6109" s="3">
        <v>27.492130115424999</v>
      </c>
      <c r="R6109" s="3">
        <v>48.163693599161</v>
      </c>
      <c r="S6109" s="8">
        <v>7.3452256033580001</v>
      </c>
    </row>
    <row r="6110" spans="3:19" ht="24" x14ac:dyDescent="0.2">
      <c r="C6110" s="87"/>
      <c r="D6110" s="89"/>
      <c r="E6110" s="1" t="s">
        <v>30</v>
      </c>
      <c r="F6110" s="2"/>
      <c r="G6110" s="60">
        <v>60</v>
      </c>
      <c r="H6110" s="72" t="str">
        <f t="shared" si="102"/>
        <v xml:space="preserve"> </v>
      </c>
      <c r="I6110" s="11">
        <v>3.333333333333</v>
      </c>
      <c r="J6110" s="7">
        <v>0</v>
      </c>
      <c r="K6110" s="3">
        <v>1.666666666667</v>
      </c>
      <c r="L6110" s="3">
        <v>6.666666666667</v>
      </c>
      <c r="M6110" s="7">
        <v>0</v>
      </c>
      <c r="N6110" s="7">
        <v>0</v>
      </c>
      <c r="O6110" s="3">
        <v>3.333333333333</v>
      </c>
      <c r="P6110" s="3">
        <v>13.333333333333</v>
      </c>
      <c r="Q6110" s="3">
        <v>26.666666666666998</v>
      </c>
      <c r="R6110" s="3">
        <v>55</v>
      </c>
      <c r="S6110" s="8">
        <v>5</v>
      </c>
    </row>
    <row r="6111" spans="3:19" ht="24" x14ac:dyDescent="0.2">
      <c r="C6111" s="87"/>
      <c r="D6111" s="89"/>
      <c r="E6111" s="1" t="s">
        <v>31</v>
      </c>
      <c r="F6111" s="2"/>
      <c r="G6111" s="60">
        <v>77</v>
      </c>
      <c r="H6111" s="72" t="str">
        <f t="shared" si="102"/>
        <v xml:space="preserve"> </v>
      </c>
      <c r="I6111" s="11">
        <v>5.1948051948050002</v>
      </c>
      <c r="J6111" s="3">
        <v>5.1948051948050002</v>
      </c>
      <c r="K6111" s="3">
        <v>2.5974025974030002</v>
      </c>
      <c r="L6111" s="3">
        <v>5.1948051948050002</v>
      </c>
      <c r="M6111" s="3">
        <v>1.298701298701</v>
      </c>
      <c r="N6111" s="3">
        <v>1.298701298701</v>
      </c>
      <c r="O6111" s="3">
        <v>1.298701298701</v>
      </c>
      <c r="P6111" s="3">
        <v>18.181818181817999</v>
      </c>
      <c r="Q6111" s="3">
        <v>24.675324675325001</v>
      </c>
      <c r="R6111" s="3">
        <v>45.454545454544999</v>
      </c>
      <c r="S6111" s="8">
        <v>11.688311688312</v>
      </c>
    </row>
    <row r="6112" spans="3:19" x14ac:dyDescent="0.2">
      <c r="C6112" s="87"/>
      <c r="D6112" s="89"/>
      <c r="E6112" s="1" t="s">
        <v>32</v>
      </c>
      <c r="F6112" s="2"/>
      <c r="G6112" s="60">
        <v>3</v>
      </c>
      <c r="H6112" s="72" t="str">
        <f t="shared" si="102"/>
        <v>*</v>
      </c>
      <c r="I6112" s="21">
        <v>0</v>
      </c>
      <c r="J6112" s="7">
        <v>0</v>
      </c>
      <c r="K6112" s="7">
        <v>0</v>
      </c>
      <c r="L6112" s="7">
        <v>0</v>
      </c>
      <c r="M6112" s="7">
        <v>0</v>
      </c>
      <c r="N6112" s="7">
        <v>0</v>
      </c>
      <c r="O6112" s="7">
        <v>0</v>
      </c>
      <c r="P6112" s="7">
        <v>0</v>
      </c>
      <c r="Q6112" s="3">
        <v>33.333333333333002</v>
      </c>
      <c r="R6112" s="3">
        <v>66.666666666666998</v>
      </c>
      <c r="S6112" s="14">
        <v>0</v>
      </c>
    </row>
    <row r="6113" spans="3:19" x14ac:dyDescent="0.2">
      <c r="C6113" s="87"/>
      <c r="D6113" s="88" t="s">
        <v>15</v>
      </c>
      <c r="E6113" s="6" t="s">
        <v>28</v>
      </c>
      <c r="F6113" s="5"/>
      <c r="G6113" s="59">
        <v>52</v>
      </c>
      <c r="H6113" s="71" t="str">
        <f t="shared" si="102"/>
        <v xml:space="preserve"> </v>
      </c>
      <c r="I6113" s="12">
        <v>5.7692307692310001</v>
      </c>
      <c r="J6113" s="4">
        <v>3.8461538461539999</v>
      </c>
      <c r="K6113" s="4">
        <v>9.6153846153850004</v>
      </c>
      <c r="L6113" s="4">
        <v>1.923076923077</v>
      </c>
      <c r="M6113" s="20">
        <v>0</v>
      </c>
      <c r="N6113" s="20">
        <v>0</v>
      </c>
      <c r="O6113" s="4">
        <v>3.8461538461539999</v>
      </c>
      <c r="P6113" s="4">
        <v>17.307692307692001</v>
      </c>
      <c r="Q6113" s="4">
        <v>19.230769230768999</v>
      </c>
      <c r="R6113" s="4">
        <v>51.923076923076998</v>
      </c>
      <c r="S6113" s="13">
        <v>11.538461538462</v>
      </c>
    </row>
    <row r="6114" spans="3:19" ht="24" x14ac:dyDescent="0.2">
      <c r="C6114" s="87"/>
      <c r="D6114" s="89"/>
      <c r="E6114" s="1" t="s">
        <v>29</v>
      </c>
      <c r="F6114" s="2"/>
      <c r="G6114" s="60">
        <v>753</v>
      </c>
      <c r="H6114" s="72" t="str">
        <f t="shared" si="102"/>
        <v xml:space="preserve"> </v>
      </c>
      <c r="I6114" s="11">
        <v>8.7649402390439999</v>
      </c>
      <c r="J6114" s="3">
        <v>4.3824701195219999</v>
      </c>
      <c r="K6114" s="3">
        <v>3.9840637450199998</v>
      </c>
      <c r="L6114" s="3">
        <v>5.9760956175300004</v>
      </c>
      <c r="M6114" s="3">
        <v>0.265604249668</v>
      </c>
      <c r="N6114" s="3">
        <v>0.265604249668</v>
      </c>
      <c r="O6114" s="3">
        <v>1.4608233731739999</v>
      </c>
      <c r="P6114" s="3">
        <v>22.045152722444001</v>
      </c>
      <c r="Q6114" s="3">
        <v>26.958831341301</v>
      </c>
      <c r="R6114" s="3">
        <v>39.840637450198997</v>
      </c>
      <c r="S6114" s="8">
        <v>11.155378486056</v>
      </c>
    </row>
    <row r="6115" spans="3:19" ht="24" x14ac:dyDescent="0.2">
      <c r="C6115" s="87"/>
      <c r="D6115" s="89"/>
      <c r="E6115" s="1" t="s">
        <v>30</v>
      </c>
      <c r="F6115" s="2"/>
      <c r="G6115" s="60">
        <v>77</v>
      </c>
      <c r="H6115" s="72" t="str">
        <f t="shared" si="102"/>
        <v xml:space="preserve"> </v>
      </c>
      <c r="I6115" s="11">
        <v>7.792207792208</v>
      </c>
      <c r="J6115" s="7">
        <v>0</v>
      </c>
      <c r="K6115" s="7">
        <v>0</v>
      </c>
      <c r="L6115" s="3">
        <v>5.1948051948050002</v>
      </c>
      <c r="M6115" s="7">
        <v>0</v>
      </c>
      <c r="N6115" s="7">
        <v>0</v>
      </c>
      <c r="O6115" s="3">
        <v>2.5974025974030002</v>
      </c>
      <c r="P6115" s="3">
        <v>15.584415584416</v>
      </c>
      <c r="Q6115" s="3">
        <v>32.467532467532003</v>
      </c>
      <c r="R6115" s="3">
        <v>45.454545454544999</v>
      </c>
      <c r="S6115" s="8">
        <v>6.4935064935059996</v>
      </c>
    </row>
    <row r="6116" spans="3:19" ht="24" x14ac:dyDescent="0.2">
      <c r="C6116" s="87"/>
      <c r="D6116" s="89"/>
      <c r="E6116" s="1" t="s">
        <v>31</v>
      </c>
      <c r="F6116" s="2"/>
      <c r="G6116" s="60">
        <v>363</v>
      </c>
      <c r="H6116" s="72" t="str">
        <f t="shared" si="102"/>
        <v xml:space="preserve"> </v>
      </c>
      <c r="I6116" s="11">
        <v>8.8154269972449999</v>
      </c>
      <c r="J6116" s="3">
        <v>4.9586776859499997</v>
      </c>
      <c r="K6116" s="3">
        <v>1.9283746556470001</v>
      </c>
      <c r="L6116" s="3">
        <v>6.0606060606060002</v>
      </c>
      <c r="M6116" s="7">
        <v>0</v>
      </c>
      <c r="N6116" s="7">
        <v>0</v>
      </c>
      <c r="O6116" s="3">
        <v>1.3774104683199999</v>
      </c>
      <c r="P6116" s="3">
        <v>18.457300275482002</v>
      </c>
      <c r="Q6116" s="3">
        <v>17.906336088153999</v>
      </c>
      <c r="R6116" s="3">
        <v>47.658402203857001</v>
      </c>
      <c r="S6116" s="8">
        <v>15.977961432507</v>
      </c>
    </row>
    <row r="6117" spans="3:19" x14ac:dyDescent="0.2">
      <c r="C6117" s="87"/>
      <c r="D6117" s="89"/>
      <c r="E6117" s="1" t="s">
        <v>32</v>
      </c>
      <c r="F6117" s="2"/>
      <c r="G6117" s="60">
        <v>2</v>
      </c>
      <c r="H6117" s="72" t="str">
        <f t="shared" si="102"/>
        <v>*</v>
      </c>
      <c r="I6117" s="21">
        <v>0</v>
      </c>
      <c r="J6117" s="7">
        <v>0</v>
      </c>
      <c r="K6117" s="7">
        <v>0</v>
      </c>
      <c r="L6117" s="7">
        <v>0</v>
      </c>
      <c r="M6117" s="7">
        <v>0</v>
      </c>
      <c r="N6117" s="7">
        <v>0</v>
      </c>
      <c r="O6117" s="7">
        <v>0</v>
      </c>
      <c r="P6117" s="7">
        <v>0</v>
      </c>
      <c r="Q6117" s="3">
        <v>50</v>
      </c>
      <c r="R6117" s="7">
        <v>0</v>
      </c>
      <c r="S6117" s="8">
        <v>50</v>
      </c>
    </row>
    <row r="6118" spans="3:19" x14ac:dyDescent="0.2">
      <c r="C6118" s="88" t="s">
        <v>33</v>
      </c>
      <c r="D6118" s="83" t="s">
        <v>17</v>
      </c>
      <c r="E6118" s="6" t="s">
        <v>34</v>
      </c>
      <c r="F6118" s="5"/>
      <c r="G6118" s="59">
        <v>341</v>
      </c>
      <c r="H6118" s="71" t="str">
        <f t="shared" si="102"/>
        <v xml:space="preserve"> </v>
      </c>
      <c r="I6118" s="12">
        <v>7.0381231671549997</v>
      </c>
      <c r="J6118" s="4">
        <v>4.9853372434020002</v>
      </c>
      <c r="K6118" s="4">
        <v>0.87976539589400005</v>
      </c>
      <c r="L6118" s="4">
        <v>4.6920821114370002</v>
      </c>
      <c r="M6118" s="4">
        <v>0.29325513196500003</v>
      </c>
      <c r="N6118" s="20">
        <v>0</v>
      </c>
      <c r="O6118" s="4">
        <v>0.87976539589400005</v>
      </c>
      <c r="P6118" s="4">
        <v>14.956011730205001</v>
      </c>
      <c r="Q6118" s="4">
        <v>19.061583577713002</v>
      </c>
      <c r="R6118" s="4">
        <v>50.146627565982001</v>
      </c>
      <c r="S6118" s="13">
        <v>15.8357771261</v>
      </c>
    </row>
    <row r="6119" spans="3:19" x14ac:dyDescent="0.2">
      <c r="C6119" s="87"/>
      <c r="D6119" s="84"/>
      <c r="E6119" s="1" t="s">
        <v>35</v>
      </c>
      <c r="F6119" s="2"/>
      <c r="G6119" s="60">
        <v>1149</v>
      </c>
      <c r="H6119" s="72" t="str">
        <f t="shared" si="102"/>
        <v xml:space="preserve"> </v>
      </c>
      <c r="I6119" s="11">
        <v>7.1366405570060003</v>
      </c>
      <c r="J6119" s="3">
        <v>3.8294168842470002</v>
      </c>
      <c r="K6119" s="3">
        <v>4.1775456919060003</v>
      </c>
      <c r="L6119" s="3">
        <v>6.8755439512620002</v>
      </c>
      <c r="M6119" s="3">
        <v>0.435161009574</v>
      </c>
      <c r="N6119" s="3">
        <v>0.34812880765900001</v>
      </c>
      <c r="O6119" s="3">
        <v>1.9147084421239999</v>
      </c>
      <c r="P6119" s="3">
        <v>20.974760661445</v>
      </c>
      <c r="Q6119" s="3">
        <v>26.457789382070999</v>
      </c>
      <c r="R6119" s="3">
        <v>43.080939947780998</v>
      </c>
      <c r="S6119" s="8">
        <v>9.4865100087030001</v>
      </c>
    </row>
    <row r="6120" spans="3:19" ht="24" x14ac:dyDescent="0.2">
      <c r="C6120" s="87"/>
      <c r="D6120" s="84"/>
      <c r="E6120" s="1" t="s">
        <v>36</v>
      </c>
      <c r="F6120" s="2"/>
      <c r="G6120" s="60">
        <v>659</v>
      </c>
      <c r="H6120" s="72" t="str">
        <f t="shared" si="102"/>
        <v xml:space="preserve"> </v>
      </c>
      <c r="I6120" s="11">
        <v>5.9180576631259996</v>
      </c>
      <c r="J6120" s="3">
        <v>3.6418816388469999</v>
      </c>
      <c r="K6120" s="3">
        <v>2.8831562974199998</v>
      </c>
      <c r="L6120" s="3">
        <v>6.5250379362670001</v>
      </c>
      <c r="M6120" s="3">
        <v>0.15174506828500001</v>
      </c>
      <c r="N6120" s="7">
        <v>0</v>
      </c>
      <c r="O6120" s="3">
        <v>1.365705614568</v>
      </c>
      <c r="P6120" s="3">
        <v>16.843702579666001</v>
      </c>
      <c r="Q6120" s="3">
        <v>28.072837632776999</v>
      </c>
      <c r="R6120" s="3">
        <v>46.889226100152001</v>
      </c>
      <c r="S6120" s="8">
        <v>8.1942336874049992</v>
      </c>
    </row>
    <row r="6121" spans="3:19" x14ac:dyDescent="0.2">
      <c r="C6121" s="87"/>
      <c r="D6121" s="84"/>
      <c r="E6121" s="1" t="s">
        <v>37</v>
      </c>
      <c r="F6121" s="2"/>
      <c r="G6121" s="60">
        <v>274</v>
      </c>
      <c r="H6121" s="72" t="str">
        <f t="shared" si="102"/>
        <v xml:space="preserve"> </v>
      </c>
      <c r="I6121" s="11">
        <v>6.9343065693429997</v>
      </c>
      <c r="J6121" s="3">
        <v>4.0145985401460003</v>
      </c>
      <c r="K6121" s="3">
        <v>6.2043795620440001</v>
      </c>
      <c r="L6121" s="3">
        <v>6.5693430656930003</v>
      </c>
      <c r="M6121" s="3">
        <v>0.72992700729899995</v>
      </c>
      <c r="N6121" s="3">
        <v>0.36496350365000002</v>
      </c>
      <c r="O6121" s="3">
        <v>2.554744525547</v>
      </c>
      <c r="P6121" s="3">
        <v>18.248175182482001</v>
      </c>
      <c r="Q6121" s="3">
        <v>23.722627737225999</v>
      </c>
      <c r="R6121" s="3">
        <v>48.175182481752003</v>
      </c>
      <c r="S6121" s="8">
        <v>9.8540145985399992</v>
      </c>
    </row>
    <row r="6122" spans="3:19" x14ac:dyDescent="0.2">
      <c r="C6122" s="87"/>
      <c r="D6122" s="84"/>
      <c r="E6122" s="1" t="s">
        <v>32</v>
      </c>
      <c r="F6122" s="2"/>
      <c r="G6122" s="60">
        <v>12</v>
      </c>
      <c r="H6122" s="72" t="str">
        <f t="shared" si="102"/>
        <v>*</v>
      </c>
      <c r="I6122" s="11">
        <v>16.666666666666998</v>
      </c>
      <c r="J6122" s="3">
        <v>8.333333333333</v>
      </c>
      <c r="K6122" s="3">
        <v>8.333333333333</v>
      </c>
      <c r="L6122" s="3">
        <v>8.333333333333</v>
      </c>
      <c r="M6122" s="7">
        <v>0</v>
      </c>
      <c r="N6122" s="7">
        <v>0</v>
      </c>
      <c r="O6122" s="7">
        <v>0</v>
      </c>
      <c r="P6122" s="3">
        <v>16.666666666666998</v>
      </c>
      <c r="Q6122" s="3">
        <v>33.333333333333002</v>
      </c>
      <c r="R6122" s="3">
        <v>41.666666666666998</v>
      </c>
      <c r="S6122" s="8">
        <v>8.333333333333</v>
      </c>
    </row>
    <row r="6123" spans="3:19" x14ac:dyDescent="0.2">
      <c r="C6123" s="88" t="s">
        <v>38</v>
      </c>
      <c r="D6123" s="83" t="s">
        <v>17</v>
      </c>
      <c r="E6123" s="6" t="s">
        <v>39</v>
      </c>
      <c r="F6123" s="5"/>
      <c r="G6123" s="59">
        <v>368</v>
      </c>
      <c r="H6123" s="71" t="str">
        <f t="shared" si="102"/>
        <v xml:space="preserve"> </v>
      </c>
      <c r="I6123" s="12">
        <v>6.5217391304349999</v>
      </c>
      <c r="J6123" s="4">
        <v>3.5326086956520002</v>
      </c>
      <c r="K6123" s="4">
        <v>3.5326086956520002</v>
      </c>
      <c r="L6123" s="4">
        <v>7.0652173913040004</v>
      </c>
      <c r="M6123" s="4">
        <v>0.81521739130399995</v>
      </c>
      <c r="N6123" s="4">
        <v>0.54347826086999995</v>
      </c>
      <c r="O6123" s="4">
        <v>2.9891304347830001</v>
      </c>
      <c r="P6123" s="4">
        <v>18.75</v>
      </c>
      <c r="Q6123" s="4">
        <v>22.554347826087</v>
      </c>
      <c r="R6123" s="4">
        <v>45.923913043478002</v>
      </c>
      <c r="S6123" s="13">
        <v>12.771739130435</v>
      </c>
    </row>
    <row r="6124" spans="3:19" x14ac:dyDescent="0.2">
      <c r="C6124" s="87"/>
      <c r="D6124" s="84"/>
      <c r="E6124" s="1" t="s">
        <v>40</v>
      </c>
      <c r="F6124" s="2"/>
      <c r="G6124" s="60">
        <v>1591</v>
      </c>
      <c r="H6124" s="72" t="str">
        <f t="shared" si="102"/>
        <v xml:space="preserve"> </v>
      </c>
      <c r="I6124" s="11">
        <v>6.7253299811440002</v>
      </c>
      <c r="J6124" s="3">
        <v>4.0854808296670004</v>
      </c>
      <c r="K6124" s="3">
        <v>4.2111879321180004</v>
      </c>
      <c r="L6124" s="3">
        <v>6.7881835323699997</v>
      </c>
      <c r="M6124" s="3">
        <v>0.37712130735400001</v>
      </c>
      <c r="N6124" s="3">
        <v>0.18856065367700001</v>
      </c>
      <c r="O6124" s="3">
        <v>1.508485229415</v>
      </c>
      <c r="P6124" s="3">
        <v>19.547454431175002</v>
      </c>
      <c r="Q6124" s="3">
        <v>27.27844123193</v>
      </c>
      <c r="R6124" s="3">
        <v>44.563167818982002</v>
      </c>
      <c r="S6124" s="8">
        <v>8.6109365179130002</v>
      </c>
    </row>
    <row r="6125" spans="3:19" x14ac:dyDescent="0.2">
      <c r="C6125" s="87"/>
      <c r="D6125" s="84"/>
      <c r="E6125" s="1" t="s">
        <v>41</v>
      </c>
      <c r="F6125" s="2"/>
      <c r="G6125" s="60">
        <v>151</v>
      </c>
      <c r="H6125" s="72" t="str">
        <f t="shared" si="102"/>
        <v xml:space="preserve"> </v>
      </c>
      <c r="I6125" s="11">
        <v>9.9337748344369992</v>
      </c>
      <c r="J6125" s="3">
        <v>3.311258278146</v>
      </c>
      <c r="K6125" s="3">
        <v>2.6490066225170001</v>
      </c>
      <c r="L6125" s="3">
        <v>5.9602649006619997</v>
      </c>
      <c r="M6125" s="7">
        <v>0</v>
      </c>
      <c r="N6125" s="7">
        <v>0</v>
      </c>
      <c r="O6125" s="3">
        <v>0.66225165562900001</v>
      </c>
      <c r="P6125" s="3">
        <v>17.880794701987</v>
      </c>
      <c r="Q6125" s="3">
        <v>33.112582781457</v>
      </c>
      <c r="R6125" s="3">
        <v>42.384105960265003</v>
      </c>
      <c r="S6125" s="8">
        <v>6.622516556291</v>
      </c>
    </row>
    <row r="6126" spans="3:19" x14ac:dyDescent="0.2">
      <c r="C6126" s="87"/>
      <c r="D6126" s="84"/>
      <c r="E6126" s="1" t="s">
        <v>42</v>
      </c>
      <c r="F6126" s="2"/>
      <c r="G6126" s="60">
        <v>884</v>
      </c>
      <c r="H6126" s="72" t="str">
        <f t="shared" si="102"/>
        <v xml:space="preserve"> </v>
      </c>
      <c r="I6126" s="11">
        <v>6.561085972851</v>
      </c>
      <c r="J6126" s="3">
        <v>4.0723981900449999</v>
      </c>
      <c r="K6126" s="3">
        <v>2.488687782805</v>
      </c>
      <c r="L6126" s="3">
        <v>6.3348416289590004</v>
      </c>
      <c r="M6126" s="3">
        <v>0.22624434389100001</v>
      </c>
      <c r="N6126" s="7">
        <v>0</v>
      </c>
      <c r="O6126" s="3">
        <v>1.018099547511</v>
      </c>
      <c r="P6126" s="3">
        <v>16.742081447964001</v>
      </c>
      <c r="Q6126" s="3">
        <v>24.547511312217001</v>
      </c>
      <c r="R6126" s="3">
        <v>48.529411764705998</v>
      </c>
      <c r="S6126" s="8">
        <v>10.180995475113001</v>
      </c>
    </row>
    <row r="6127" spans="3:19" x14ac:dyDescent="0.2">
      <c r="C6127" s="87"/>
      <c r="D6127" s="84"/>
      <c r="E6127" s="1" t="s">
        <v>43</v>
      </c>
      <c r="F6127" s="2"/>
      <c r="G6127" s="60">
        <v>191</v>
      </c>
      <c r="H6127" s="72" t="str">
        <f t="shared" si="102"/>
        <v xml:space="preserve"> </v>
      </c>
      <c r="I6127" s="11">
        <v>5.7591623036649997</v>
      </c>
      <c r="J6127" s="3">
        <v>4.7120418848170003</v>
      </c>
      <c r="K6127" s="3">
        <v>2.0942408376959998</v>
      </c>
      <c r="L6127" s="3">
        <v>4.1884816753929996</v>
      </c>
      <c r="M6127" s="7">
        <v>0</v>
      </c>
      <c r="N6127" s="7">
        <v>0</v>
      </c>
      <c r="O6127" s="3">
        <v>1.5706806282720001</v>
      </c>
      <c r="P6127" s="3">
        <v>14.659685863874</v>
      </c>
      <c r="Q6127" s="3">
        <v>23.036649214659999</v>
      </c>
      <c r="R6127" s="3">
        <v>52.356020942408001</v>
      </c>
      <c r="S6127" s="8">
        <v>9.9476439790580002</v>
      </c>
    </row>
    <row r="6128" spans="3:19" x14ac:dyDescent="0.2">
      <c r="C6128" s="87"/>
      <c r="D6128" s="84"/>
      <c r="E6128" s="1" t="s">
        <v>44</v>
      </c>
      <c r="F6128" s="2"/>
      <c r="G6128" s="60">
        <v>239</v>
      </c>
      <c r="H6128" s="72" t="str">
        <f t="shared" si="102"/>
        <v xml:space="preserve"> </v>
      </c>
      <c r="I6128" s="11">
        <v>6.694560669456</v>
      </c>
      <c r="J6128" s="3">
        <v>4.6025104602509996</v>
      </c>
      <c r="K6128" s="3">
        <v>3.347280334728</v>
      </c>
      <c r="L6128" s="3">
        <v>4.1841004184099999</v>
      </c>
      <c r="M6128" s="7">
        <v>0</v>
      </c>
      <c r="N6128" s="7">
        <v>0</v>
      </c>
      <c r="O6128" s="3">
        <v>1.2552301255230001</v>
      </c>
      <c r="P6128" s="3">
        <v>16.317991631799</v>
      </c>
      <c r="Q6128" s="3">
        <v>22.175732217573</v>
      </c>
      <c r="R6128" s="3">
        <v>50.627615062761997</v>
      </c>
      <c r="S6128" s="8">
        <v>10.878661087866</v>
      </c>
    </row>
    <row r="6129" spans="3:19" x14ac:dyDescent="0.2">
      <c r="C6129" s="87"/>
      <c r="D6129" s="84"/>
      <c r="E6129" s="1" t="s">
        <v>45</v>
      </c>
      <c r="F6129" s="2"/>
      <c r="G6129" s="60">
        <v>58</v>
      </c>
      <c r="H6129" s="72" t="str">
        <f t="shared" si="102"/>
        <v xml:space="preserve"> </v>
      </c>
      <c r="I6129" s="11">
        <v>5.1724137931029999</v>
      </c>
      <c r="J6129" s="3">
        <v>8.6206896551720007</v>
      </c>
      <c r="K6129" s="3">
        <v>3.4482758620689999</v>
      </c>
      <c r="L6129" s="3">
        <v>3.4482758620689999</v>
      </c>
      <c r="M6129" s="7">
        <v>0</v>
      </c>
      <c r="N6129" s="7">
        <v>0</v>
      </c>
      <c r="O6129" s="7">
        <v>0</v>
      </c>
      <c r="P6129" s="3">
        <v>13.793103448276</v>
      </c>
      <c r="Q6129" s="3">
        <v>25.862068965517</v>
      </c>
      <c r="R6129" s="3">
        <v>48.275862068965999</v>
      </c>
      <c r="S6129" s="8">
        <v>12.068965517241001</v>
      </c>
    </row>
    <row r="6130" spans="3:19" x14ac:dyDescent="0.2">
      <c r="C6130" s="87"/>
      <c r="D6130" s="84"/>
      <c r="E6130" s="1" t="s">
        <v>46</v>
      </c>
      <c r="F6130" s="2"/>
      <c r="G6130" s="60">
        <v>32</v>
      </c>
      <c r="H6130" s="72" t="str">
        <f t="shared" si="102"/>
        <v>*</v>
      </c>
      <c r="I6130" s="11">
        <v>3.125</v>
      </c>
      <c r="J6130" s="3">
        <v>3.125</v>
      </c>
      <c r="K6130" s="7">
        <v>0</v>
      </c>
      <c r="L6130" s="3">
        <v>3.125</v>
      </c>
      <c r="M6130" s="7">
        <v>0</v>
      </c>
      <c r="N6130" s="7">
        <v>0</v>
      </c>
      <c r="O6130" s="7">
        <v>0</v>
      </c>
      <c r="P6130" s="3">
        <v>9.375</v>
      </c>
      <c r="Q6130" s="3">
        <v>21.875</v>
      </c>
      <c r="R6130" s="3">
        <v>62.5</v>
      </c>
      <c r="S6130" s="8">
        <v>6.25</v>
      </c>
    </row>
    <row r="6131" spans="3:19" x14ac:dyDescent="0.2">
      <c r="C6131" s="87"/>
      <c r="D6131" s="84"/>
      <c r="E6131" s="1" t="s">
        <v>32</v>
      </c>
      <c r="F6131" s="2"/>
      <c r="G6131" s="60">
        <v>50</v>
      </c>
      <c r="H6131" s="72" t="str">
        <f t="shared" si="102"/>
        <v xml:space="preserve"> </v>
      </c>
      <c r="I6131" s="11">
        <v>6</v>
      </c>
      <c r="J6131" s="7">
        <v>0</v>
      </c>
      <c r="K6131" s="7">
        <v>0</v>
      </c>
      <c r="L6131" s="3">
        <v>6</v>
      </c>
      <c r="M6131" s="7">
        <v>0</v>
      </c>
      <c r="N6131" s="7">
        <v>0</v>
      </c>
      <c r="O6131" s="3">
        <v>4</v>
      </c>
      <c r="P6131" s="3">
        <v>16</v>
      </c>
      <c r="Q6131" s="3">
        <v>24</v>
      </c>
      <c r="R6131" s="3">
        <v>46</v>
      </c>
      <c r="S6131" s="8">
        <v>14</v>
      </c>
    </row>
    <row r="6132" spans="3:19" ht="24" x14ac:dyDescent="0.2">
      <c r="C6132" s="88" t="s">
        <v>47</v>
      </c>
      <c r="D6132" s="83" t="s">
        <v>17</v>
      </c>
      <c r="E6132" s="6" t="s">
        <v>48</v>
      </c>
      <c r="F6132" s="5"/>
      <c r="G6132" s="59">
        <v>93</v>
      </c>
      <c r="H6132" s="71" t="str">
        <f t="shared" si="102"/>
        <v xml:space="preserve"> </v>
      </c>
      <c r="I6132" s="12">
        <v>4.3010752688169998</v>
      </c>
      <c r="J6132" s="4">
        <v>7.5268817204299996</v>
      </c>
      <c r="K6132" s="4">
        <v>3.2258064516129998</v>
      </c>
      <c r="L6132" s="4">
        <v>6.4516129032259997</v>
      </c>
      <c r="M6132" s="20">
        <v>0</v>
      </c>
      <c r="N6132" s="20">
        <v>0</v>
      </c>
      <c r="O6132" s="4">
        <v>1.0752688172039999</v>
      </c>
      <c r="P6132" s="4">
        <v>19.354838709677001</v>
      </c>
      <c r="Q6132" s="4">
        <v>26.881720430108</v>
      </c>
      <c r="R6132" s="4">
        <v>44.086021505376003</v>
      </c>
      <c r="S6132" s="13">
        <v>9.6774193548389995</v>
      </c>
    </row>
    <row r="6133" spans="3:19" ht="24" x14ac:dyDescent="0.2">
      <c r="C6133" s="87"/>
      <c r="D6133" s="84"/>
      <c r="E6133" s="1" t="s">
        <v>49</v>
      </c>
      <c r="F6133" s="2"/>
      <c r="G6133" s="60">
        <v>143</v>
      </c>
      <c r="H6133" s="72" t="str">
        <f t="shared" si="102"/>
        <v xml:space="preserve"> </v>
      </c>
      <c r="I6133" s="11">
        <v>8.3916083916080009</v>
      </c>
      <c r="J6133" s="3">
        <v>2.797202797203</v>
      </c>
      <c r="K6133" s="3">
        <v>2.0979020979020002</v>
      </c>
      <c r="L6133" s="3">
        <v>9.0909090909089993</v>
      </c>
      <c r="M6133" s="7">
        <v>0</v>
      </c>
      <c r="N6133" s="3">
        <v>0.69930069930100003</v>
      </c>
      <c r="O6133" s="3">
        <v>2.0979020979020002</v>
      </c>
      <c r="P6133" s="3">
        <v>18.181818181817999</v>
      </c>
      <c r="Q6133" s="3">
        <v>30.069930069929999</v>
      </c>
      <c r="R6133" s="3">
        <v>42.657342657343001</v>
      </c>
      <c r="S6133" s="8">
        <v>9.0909090909089993</v>
      </c>
    </row>
    <row r="6134" spans="3:19" x14ac:dyDescent="0.2">
      <c r="C6134" s="87"/>
      <c r="D6134" s="84"/>
      <c r="E6134" s="1" t="s">
        <v>50</v>
      </c>
      <c r="F6134" s="2"/>
      <c r="G6134" s="60">
        <v>148</v>
      </c>
      <c r="H6134" s="72" t="str">
        <f t="shared" si="102"/>
        <v xml:space="preserve"> </v>
      </c>
      <c r="I6134" s="11">
        <v>5.4054054054050003</v>
      </c>
      <c r="J6134" s="3">
        <v>3.3783783783780001</v>
      </c>
      <c r="K6134" s="3">
        <v>2.0270270270270001</v>
      </c>
      <c r="L6134" s="3">
        <v>6.7567567567570004</v>
      </c>
      <c r="M6134" s="3">
        <v>0.67567567567599995</v>
      </c>
      <c r="N6134" s="3">
        <v>0.67567567567599995</v>
      </c>
      <c r="O6134" s="7">
        <v>0</v>
      </c>
      <c r="P6134" s="3">
        <v>14.864864864865</v>
      </c>
      <c r="Q6134" s="3">
        <v>31.756756756756999</v>
      </c>
      <c r="R6134" s="3">
        <v>45.945945945946001</v>
      </c>
      <c r="S6134" s="8">
        <v>7.4324324324319999</v>
      </c>
    </row>
    <row r="6135" spans="3:19" x14ac:dyDescent="0.2">
      <c r="C6135" s="87"/>
      <c r="D6135" s="84"/>
      <c r="E6135" s="1" t="s">
        <v>51</v>
      </c>
      <c r="F6135" s="2"/>
      <c r="G6135" s="60">
        <v>198</v>
      </c>
      <c r="H6135" s="72" t="str">
        <f t="shared" si="102"/>
        <v xml:space="preserve"> </v>
      </c>
      <c r="I6135" s="11">
        <v>4.0404040404039998</v>
      </c>
      <c r="J6135" s="3">
        <v>1.5151515151520001</v>
      </c>
      <c r="K6135" s="3">
        <v>3.0303030303030001</v>
      </c>
      <c r="L6135" s="3">
        <v>7.5757575757579998</v>
      </c>
      <c r="M6135" s="3">
        <v>0.50505050505100002</v>
      </c>
      <c r="N6135" s="3">
        <v>0.50505050505100002</v>
      </c>
      <c r="O6135" s="3">
        <v>1.5151515151520001</v>
      </c>
      <c r="P6135" s="3">
        <v>16.161616161615999</v>
      </c>
      <c r="Q6135" s="3">
        <v>35.858585858585997</v>
      </c>
      <c r="R6135" s="3">
        <v>43.939393939394002</v>
      </c>
      <c r="S6135" s="8">
        <v>4.0404040404039998</v>
      </c>
    </row>
    <row r="6136" spans="3:19" ht="24" x14ac:dyDescent="0.2">
      <c r="C6136" s="87"/>
      <c r="D6136" s="84"/>
      <c r="E6136" s="1" t="s">
        <v>52</v>
      </c>
      <c r="F6136" s="2"/>
      <c r="G6136" s="60">
        <v>318</v>
      </c>
      <c r="H6136" s="72" t="str">
        <f t="shared" si="102"/>
        <v xml:space="preserve"> </v>
      </c>
      <c r="I6136" s="11">
        <v>6.9182389937110003</v>
      </c>
      <c r="J6136" s="3">
        <v>3.7735849056599999</v>
      </c>
      <c r="K6136" s="3">
        <v>6.6037735849060004</v>
      </c>
      <c r="L6136" s="3">
        <v>5.660377358491</v>
      </c>
      <c r="M6136" s="3">
        <v>1.2578616352200001</v>
      </c>
      <c r="N6136" s="7">
        <v>0</v>
      </c>
      <c r="O6136" s="3">
        <v>1.5723270440249999</v>
      </c>
      <c r="P6136" s="3">
        <v>19.182389937107001</v>
      </c>
      <c r="Q6136" s="3">
        <v>34.591194968552998</v>
      </c>
      <c r="R6136" s="3">
        <v>39.937106918239003</v>
      </c>
      <c r="S6136" s="8">
        <v>6.2893081761009997</v>
      </c>
    </row>
    <row r="6137" spans="3:19" ht="24" x14ac:dyDescent="0.2">
      <c r="C6137" s="87"/>
      <c r="D6137" s="84"/>
      <c r="E6137" s="1" t="s">
        <v>53</v>
      </c>
      <c r="F6137" s="2"/>
      <c r="G6137" s="60">
        <v>900</v>
      </c>
      <c r="H6137" s="72" t="str">
        <f t="shared" si="102"/>
        <v xml:space="preserve"> </v>
      </c>
      <c r="I6137" s="11">
        <v>6</v>
      </c>
      <c r="J6137" s="3">
        <v>3.4444444444440001</v>
      </c>
      <c r="K6137" s="3">
        <v>4</v>
      </c>
      <c r="L6137" s="3">
        <v>6.8888888888890003</v>
      </c>
      <c r="M6137" s="3">
        <v>0.66666666666700003</v>
      </c>
      <c r="N6137" s="3">
        <v>0.33333333333300003</v>
      </c>
      <c r="O6137" s="3">
        <v>1.333333333333</v>
      </c>
      <c r="P6137" s="3">
        <v>17.666666666666998</v>
      </c>
      <c r="Q6137" s="3">
        <v>32.888888888888999</v>
      </c>
      <c r="R6137" s="3">
        <v>42.666666666666998</v>
      </c>
      <c r="S6137" s="8">
        <v>6.7777777777779997</v>
      </c>
    </row>
    <row r="6138" spans="3:19" ht="24" x14ac:dyDescent="0.2">
      <c r="C6138" s="87"/>
      <c r="D6138" s="84"/>
      <c r="E6138" s="1" t="s">
        <v>54</v>
      </c>
      <c r="F6138" s="2"/>
      <c r="G6138" s="60">
        <v>1493</v>
      </c>
      <c r="H6138" s="72" t="str">
        <f t="shared" si="102"/>
        <v xml:space="preserve"> </v>
      </c>
      <c r="I6138" s="11">
        <v>7.5016744809110003</v>
      </c>
      <c r="J6138" s="3">
        <v>4.3536503683859999</v>
      </c>
      <c r="K6138" s="3">
        <v>3.4829202947089999</v>
      </c>
      <c r="L6138" s="3">
        <v>6.2290689886140003</v>
      </c>
      <c r="M6138" s="3">
        <v>0.20093770930999999</v>
      </c>
      <c r="N6138" s="3">
        <v>0.133958472873</v>
      </c>
      <c r="O6138" s="3">
        <v>1.9423978566640001</v>
      </c>
      <c r="P6138" s="3">
        <v>19.624916275954</v>
      </c>
      <c r="Q6138" s="3">
        <v>21.098459477561999</v>
      </c>
      <c r="R6138" s="3">
        <v>48.158070997990997</v>
      </c>
      <c r="S6138" s="8">
        <v>11.118553248493001</v>
      </c>
    </row>
    <row r="6139" spans="3:19" x14ac:dyDescent="0.2">
      <c r="C6139" s="87"/>
      <c r="D6139" s="84"/>
      <c r="E6139" s="1" t="s">
        <v>32</v>
      </c>
      <c r="F6139" s="2"/>
      <c r="G6139" s="60">
        <v>42</v>
      </c>
      <c r="H6139" s="72" t="str">
        <f t="shared" si="102"/>
        <v>*</v>
      </c>
      <c r="I6139" s="21">
        <v>0</v>
      </c>
      <c r="J6139" s="3">
        <v>2.3809523809519999</v>
      </c>
      <c r="K6139" s="7">
        <v>0</v>
      </c>
      <c r="L6139" s="3">
        <v>4.7619047619049999</v>
      </c>
      <c r="M6139" s="7">
        <v>0</v>
      </c>
      <c r="N6139" s="7">
        <v>0</v>
      </c>
      <c r="O6139" s="7">
        <v>0</v>
      </c>
      <c r="P6139" s="3">
        <v>7.1428571428570002</v>
      </c>
      <c r="Q6139" s="3">
        <v>28.571428571428999</v>
      </c>
      <c r="R6139" s="3">
        <v>21.428571428571001</v>
      </c>
      <c r="S6139" s="8">
        <v>42.857142857143003</v>
      </c>
    </row>
    <row r="6140" spans="3:19" ht="24" x14ac:dyDescent="0.2">
      <c r="C6140" s="88" t="s">
        <v>55</v>
      </c>
      <c r="D6140" s="83" t="s">
        <v>17</v>
      </c>
      <c r="E6140" s="6" t="s">
        <v>48</v>
      </c>
      <c r="F6140" s="5"/>
      <c r="G6140" s="59">
        <v>118</v>
      </c>
      <c r="H6140" s="71" t="str">
        <f t="shared" si="102"/>
        <v xml:space="preserve"> </v>
      </c>
      <c r="I6140" s="12">
        <v>2.542372881356</v>
      </c>
      <c r="J6140" s="4">
        <v>5.0847457627120001</v>
      </c>
      <c r="K6140" s="4">
        <v>1.6949152542370001</v>
      </c>
      <c r="L6140" s="4">
        <v>5.0847457627120001</v>
      </c>
      <c r="M6140" s="20">
        <v>0</v>
      </c>
      <c r="N6140" s="20">
        <v>0</v>
      </c>
      <c r="O6140" s="4">
        <v>0.84745762711899997</v>
      </c>
      <c r="P6140" s="4">
        <v>14.406779661017</v>
      </c>
      <c r="Q6140" s="4">
        <v>15.254237288136</v>
      </c>
      <c r="R6140" s="4">
        <v>51.694915254237003</v>
      </c>
      <c r="S6140" s="13">
        <v>18.644067796609999</v>
      </c>
    </row>
    <row r="6141" spans="3:19" ht="24" x14ac:dyDescent="0.2">
      <c r="C6141" s="87"/>
      <c r="D6141" s="84"/>
      <c r="E6141" s="1" t="s">
        <v>49</v>
      </c>
      <c r="F6141" s="2"/>
      <c r="G6141" s="60">
        <v>262</v>
      </c>
      <c r="H6141" s="72" t="str">
        <f t="shared" si="102"/>
        <v xml:space="preserve"> </v>
      </c>
      <c r="I6141" s="11">
        <v>9.5419847328239999</v>
      </c>
      <c r="J6141" s="3">
        <v>6.4885496183209996</v>
      </c>
      <c r="K6141" s="3">
        <v>1.145038167939</v>
      </c>
      <c r="L6141" s="3">
        <v>5.3435114503819996</v>
      </c>
      <c r="M6141" s="3">
        <v>0.38167938931299999</v>
      </c>
      <c r="N6141" s="3">
        <v>0.38167938931299999</v>
      </c>
      <c r="O6141" s="3">
        <v>0.76335877862599999</v>
      </c>
      <c r="P6141" s="3">
        <v>17.557251908396999</v>
      </c>
      <c r="Q6141" s="3">
        <v>20.992366412214</v>
      </c>
      <c r="R6141" s="3">
        <v>50</v>
      </c>
      <c r="S6141" s="8">
        <v>11.450381679389</v>
      </c>
    </row>
    <row r="6142" spans="3:19" x14ac:dyDescent="0.2">
      <c r="C6142" s="87"/>
      <c r="D6142" s="84"/>
      <c r="E6142" s="1" t="s">
        <v>50</v>
      </c>
      <c r="F6142" s="2"/>
      <c r="G6142" s="60">
        <v>486</v>
      </c>
      <c r="H6142" s="72" t="str">
        <f t="shared" si="102"/>
        <v xml:space="preserve"> </v>
      </c>
      <c r="I6142" s="11">
        <v>7.2016460905350002</v>
      </c>
      <c r="J6142" s="3">
        <v>5.1440329218110001</v>
      </c>
      <c r="K6142" s="3">
        <v>3.909465020576</v>
      </c>
      <c r="L6142" s="3">
        <v>6.9958847736629997</v>
      </c>
      <c r="M6142" s="3">
        <v>0.61728395061700003</v>
      </c>
      <c r="N6142" s="3">
        <v>0.205761316872</v>
      </c>
      <c r="O6142" s="3">
        <v>1.2345679012349999</v>
      </c>
      <c r="P6142" s="3">
        <v>19.958847736626002</v>
      </c>
      <c r="Q6142" s="3">
        <v>25.102880658436</v>
      </c>
      <c r="R6142" s="3">
        <v>46.707818930041</v>
      </c>
      <c r="S6142" s="8">
        <v>8.2304526748970002</v>
      </c>
    </row>
    <row r="6143" spans="3:19" x14ac:dyDescent="0.2">
      <c r="C6143" s="87"/>
      <c r="D6143" s="84"/>
      <c r="E6143" s="1" t="s">
        <v>51</v>
      </c>
      <c r="F6143" s="2"/>
      <c r="G6143" s="60">
        <v>888</v>
      </c>
      <c r="H6143" s="72" t="str">
        <f t="shared" ref="H6143:H6190" si="103">IF(G6143&lt;49,"*"," ")</f>
        <v xml:space="preserve"> </v>
      </c>
      <c r="I6143" s="11">
        <v>6.6441441441439997</v>
      </c>
      <c r="J6143" s="3">
        <v>4.0540540540540002</v>
      </c>
      <c r="K6143" s="3">
        <v>5.8558558558560003</v>
      </c>
      <c r="L6143" s="3">
        <v>7.0945945945949997</v>
      </c>
      <c r="M6143" s="3">
        <v>0.33783783783799998</v>
      </c>
      <c r="N6143" s="3">
        <v>0.22522522522499999</v>
      </c>
      <c r="O6143" s="3">
        <v>2.3648648648649999</v>
      </c>
      <c r="P6143" s="3">
        <v>20.945945945946001</v>
      </c>
      <c r="Q6143" s="3">
        <v>29.72972972973</v>
      </c>
      <c r="R6143" s="3">
        <v>42.342342342342</v>
      </c>
      <c r="S6143" s="8">
        <v>6.9819819819819999</v>
      </c>
    </row>
    <row r="6144" spans="3:19" ht="24" x14ac:dyDescent="0.2">
      <c r="C6144" s="87"/>
      <c r="D6144" s="84"/>
      <c r="E6144" s="1" t="s">
        <v>52</v>
      </c>
      <c r="F6144" s="2"/>
      <c r="G6144" s="60">
        <v>323</v>
      </c>
      <c r="H6144" s="72" t="str">
        <f t="shared" si="103"/>
        <v xml:space="preserve"> </v>
      </c>
      <c r="I6144" s="11">
        <v>6.1919504643960002</v>
      </c>
      <c r="J6144" s="3">
        <v>2.7863777089780002</v>
      </c>
      <c r="K6144" s="3">
        <v>1.8575851393189999</v>
      </c>
      <c r="L6144" s="3">
        <v>4.0247678018580002</v>
      </c>
      <c r="M6144" s="3">
        <v>0.30959752322</v>
      </c>
      <c r="N6144" s="7">
        <v>0</v>
      </c>
      <c r="O6144" s="3">
        <v>0.92879256965900003</v>
      </c>
      <c r="P6144" s="3">
        <v>14.551083591331</v>
      </c>
      <c r="Q6144" s="3">
        <v>28.482972136223001</v>
      </c>
      <c r="R6144" s="3">
        <v>45.201238390093003</v>
      </c>
      <c r="S6144" s="8">
        <v>11.764705882353001</v>
      </c>
    </row>
    <row r="6145" spans="3:19" x14ac:dyDescent="0.2">
      <c r="C6145" s="87"/>
      <c r="D6145" s="84"/>
      <c r="E6145" s="1" t="s">
        <v>56</v>
      </c>
      <c r="F6145" s="2"/>
      <c r="G6145" s="60">
        <v>275</v>
      </c>
      <c r="H6145" s="72" t="str">
        <f t="shared" si="103"/>
        <v xml:space="preserve"> </v>
      </c>
      <c r="I6145" s="11">
        <v>8</v>
      </c>
      <c r="J6145" s="3">
        <v>1.090909090909</v>
      </c>
      <c r="K6145" s="3">
        <v>1.818181818182</v>
      </c>
      <c r="L6145" s="3">
        <v>8.7272727272730002</v>
      </c>
      <c r="M6145" s="7">
        <v>0</v>
      </c>
      <c r="N6145" s="7">
        <v>0</v>
      </c>
      <c r="O6145" s="3">
        <v>2.5454545454550002</v>
      </c>
      <c r="P6145" s="3">
        <v>21.090909090909001</v>
      </c>
      <c r="Q6145" s="3">
        <v>20.727272727273</v>
      </c>
      <c r="R6145" s="3">
        <v>45.454545454544999</v>
      </c>
      <c r="S6145" s="8">
        <v>12.727272727273</v>
      </c>
    </row>
    <row r="6146" spans="3:19" x14ac:dyDescent="0.2">
      <c r="C6146" s="87"/>
      <c r="D6146" s="84"/>
      <c r="E6146" s="1" t="s">
        <v>57</v>
      </c>
      <c r="F6146" s="2"/>
      <c r="G6146" s="60">
        <v>32</v>
      </c>
      <c r="H6146" s="72" t="str">
        <f t="shared" si="103"/>
        <v>*</v>
      </c>
      <c r="I6146" s="11">
        <v>6.25</v>
      </c>
      <c r="J6146" s="3">
        <v>3.125</v>
      </c>
      <c r="K6146" s="3">
        <v>3.125</v>
      </c>
      <c r="L6146" s="3">
        <v>3.125</v>
      </c>
      <c r="M6146" s="3">
        <v>3.125</v>
      </c>
      <c r="N6146" s="3">
        <v>3.125</v>
      </c>
      <c r="O6146" s="3">
        <v>3.125</v>
      </c>
      <c r="P6146" s="3">
        <v>6.25</v>
      </c>
      <c r="Q6146" s="3">
        <v>12.5</v>
      </c>
      <c r="R6146" s="3">
        <v>65.625</v>
      </c>
      <c r="S6146" s="8">
        <v>15.625</v>
      </c>
    </row>
    <row r="6147" spans="3:19" x14ac:dyDescent="0.2">
      <c r="C6147" s="87"/>
      <c r="D6147" s="84"/>
      <c r="E6147" s="1" t="s">
        <v>32</v>
      </c>
      <c r="F6147" s="2"/>
      <c r="G6147" s="60">
        <v>51</v>
      </c>
      <c r="H6147" s="72" t="str">
        <f t="shared" si="103"/>
        <v xml:space="preserve"> </v>
      </c>
      <c r="I6147" s="21">
        <v>0</v>
      </c>
      <c r="J6147" s="7">
        <v>0</v>
      </c>
      <c r="K6147" s="7">
        <v>0</v>
      </c>
      <c r="L6147" s="3">
        <v>3.9215686274510002</v>
      </c>
      <c r="M6147" s="7">
        <v>0</v>
      </c>
      <c r="N6147" s="7">
        <v>0</v>
      </c>
      <c r="O6147" s="7">
        <v>0</v>
      </c>
      <c r="P6147" s="3">
        <v>3.9215686274510002</v>
      </c>
      <c r="Q6147" s="3">
        <v>21.568627450979999</v>
      </c>
      <c r="R6147" s="3">
        <v>49.019607843137003</v>
      </c>
      <c r="S6147" s="8">
        <v>25.490196078431001</v>
      </c>
    </row>
    <row r="6148" spans="3:19" x14ac:dyDescent="0.2">
      <c r="C6148" s="88" t="s">
        <v>58</v>
      </c>
      <c r="D6148" s="83" t="s">
        <v>17</v>
      </c>
      <c r="E6148" s="6" t="s">
        <v>59</v>
      </c>
      <c r="F6148" s="5"/>
      <c r="G6148" s="59">
        <v>1814</v>
      </c>
      <c r="H6148" s="71" t="str">
        <f t="shared" si="103"/>
        <v xml:space="preserve"> </v>
      </c>
      <c r="I6148" s="12">
        <v>7.4972436604189996</v>
      </c>
      <c r="J6148" s="4">
        <v>4.4101433296580002</v>
      </c>
      <c r="K6148" s="4">
        <v>3.8588754134509999</v>
      </c>
      <c r="L6148" s="4">
        <v>6.6152149944870002</v>
      </c>
      <c r="M6148" s="4">
        <v>0.38588754134499997</v>
      </c>
      <c r="N6148" s="4">
        <v>0.22050716648300001</v>
      </c>
      <c r="O6148" s="4">
        <v>1.5435501653799999</v>
      </c>
      <c r="P6148" s="4">
        <v>19.735391400221001</v>
      </c>
      <c r="Q6148" s="4">
        <v>24.862183020947999</v>
      </c>
      <c r="R6148" s="4">
        <v>45.369349503858999</v>
      </c>
      <c r="S6148" s="13">
        <v>10.033076074972</v>
      </c>
    </row>
    <row r="6149" spans="3:19" ht="24" x14ac:dyDescent="0.2">
      <c r="C6149" s="87"/>
      <c r="D6149" s="84"/>
      <c r="E6149" s="1" t="s">
        <v>60</v>
      </c>
      <c r="F6149" s="2"/>
      <c r="G6149" s="60">
        <v>307</v>
      </c>
      <c r="H6149" s="72" t="str">
        <f t="shared" si="103"/>
        <v xml:space="preserve"> </v>
      </c>
      <c r="I6149" s="11">
        <v>7.1661237785020004</v>
      </c>
      <c r="J6149" s="3">
        <v>3.9087947882740002</v>
      </c>
      <c r="K6149" s="3">
        <v>5.2117263843649999</v>
      </c>
      <c r="L6149" s="3">
        <v>6.1889250814330001</v>
      </c>
      <c r="M6149" s="3">
        <v>0.65146579804600002</v>
      </c>
      <c r="N6149" s="3">
        <v>0.32573289902300001</v>
      </c>
      <c r="O6149" s="3">
        <v>2.6058631921819999</v>
      </c>
      <c r="P6149" s="3">
        <v>20.521172638435999</v>
      </c>
      <c r="Q6149" s="3">
        <v>30.944625407166001</v>
      </c>
      <c r="R6149" s="3">
        <v>40.716612377849998</v>
      </c>
      <c r="S6149" s="8">
        <v>7.8175895765470003</v>
      </c>
    </row>
    <row r="6150" spans="3:19" x14ac:dyDescent="0.2">
      <c r="C6150" s="87"/>
      <c r="D6150" s="84"/>
      <c r="E6150" s="1" t="s">
        <v>61</v>
      </c>
      <c r="F6150" s="2"/>
      <c r="G6150" s="60">
        <v>49</v>
      </c>
      <c r="H6150" s="72" t="s">
        <v>678</v>
      </c>
      <c r="I6150" s="21">
        <v>0</v>
      </c>
      <c r="J6150" s="7">
        <v>0</v>
      </c>
      <c r="K6150" s="7">
        <v>0</v>
      </c>
      <c r="L6150" s="3">
        <v>4.0816326530609999</v>
      </c>
      <c r="M6150" s="7">
        <v>0</v>
      </c>
      <c r="N6150" s="7">
        <v>0</v>
      </c>
      <c r="O6150" s="7">
        <v>0</v>
      </c>
      <c r="P6150" s="3">
        <v>4.0816326530609999</v>
      </c>
      <c r="Q6150" s="3">
        <v>20.408163265306001</v>
      </c>
      <c r="R6150" s="3">
        <v>51.020408163265003</v>
      </c>
      <c r="S6150" s="8">
        <v>24.489795918367001</v>
      </c>
    </row>
    <row r="6151" spans="3:19" ht="36" x14ac:dyDescent="0.2">
      <c r="C6151" s="87"/>
      <c r="D6151" s="84"/>
      <c r="E6151" s="1" t="s">
        <v>62</v>
      </c>
      <c r="F6151" s="2"/>
      <c r="G6151" s="60">
        <v>211</v>
      </c>
      <c r="H6151" s="72" t="str">
        <f t="shared" si="103"/>
        <v xml:space="preserve"> </v>
      </c>
      <c r="I6151" s="11">
        <v>3.3175355450240001</v>
      </c>
      <c r="J6151" s="3">
        <v>1.421800947867</v>
      </c>
      <c r="K6151" s="3">
        <v>0.94786729857800001</v>
      </c>
      <c r="L6151" s="3">
        <v>6.161137440758</v>
      </c>
      <c r="M6151" s="7">
        <v>0</v>
      </c>
      <c r="N6151" s="7">
        <v>0</v>
      </c>
      <c r="O6151" s="3">
        <v>0.94786729857800001</v>
      </c>
      <c r="P6151" s="3">
        <v>11.374407582938</v>
      </c>
      <c r="Q6151" s="3">
        <v>27.962085308056999</v>
      </c>
      <c r="R6151" s="3">
        <v>51.184834123222998</v>
      </c>
      <c r="S6151" s="8">
        <v>9.4786729857819996</v>
      </c>
    </row>
    <row r="6152" spans="3:19" ht="24" x14ac:dyDescent="0.2">
      <c r="C6152" s="87"/>
      <c r="D6152" s="84"/>
      <c r="E6152" s="1" t="s">
        <v>63</v>
      </c>
      <c r="F6152" s="2"/>
      <c r="G6152" s="60">
        <v>8</v>
      </c>
      <c r="H6152" s="72" t="str">
        <f t="shared" si="103"/>
        <v>*</v>
      </c>
      <c r="I6152" s="11">
        <v>12.5</v>
      </c>
      <c r="J6152" s="3">
        <v>12.5</v>
      </c>
      <c r="K6152" s="7">
        <v>0</v>
      </c>
      <c r="L6152" s="3">
        <v>25</v>
      </c>
      <c r="M6152" s="7">
        <v>0</v>
      </c>
      <c r="N6152" s="7">
        <v>0</v>
      </c>
      <c r="O6152" s="7">
        <v>0</v>
      </c>
      <c r="P6152" s="3">
        <v>37.5</v>
      </c>
      <c r="Q6152" s="3">
        <v>25</v>
      </c>
      <c r="R6152" s="3">
        <v>25</v>
      </c>
      <c r="S6152" s="8">
        <v>12.5</v>
      </c>
    </row>
    <row r="6153" spans="3:19" x14ac:dyDescent="0.2">
      <c r="C6153" s="87"/>
      <c r="D6153" s="84"/>
      <c r="E6153" s="1" t="s">
        <v>64</v>
      </c>
      <c r="F6153" s="2"/>
      <c r="G6153" s="60">
        <v>24</v>
      </c>
      <c r="H6153" s="72" t="str">
        <f t="shared" si="103"/>
        <v>*</v>
      </c>
      <c r="I6153" s="21">
        <v>0</v>
      </c>
      <c r="J6153" s="7">
        <v>0</v>
      </c>
      <c r="K6153" s="7">
        <v>0</v>
      </c>
      <c r="L6153" s="7">
        <v>0</v>
      </c>
      <c r="M6153" s="7">
        <v>0</v>
      </c>
      <c r="N6153" s="7">
        <v>0</v>
      </c>
      <c r="O6153" s="3">
        <v>12.5</v>
      </c>
      <c r="P6153" s="3">
        <v>12.5</v>
      </c>
      <c r="Q6153" s="3">
        <v>8.333333333333</v>
      </c>
      <c r="R6153" s="3">
        <v>66.666666666666998</v>
      </c>
      <c r="S6153" s="8">
        <v>12.5</v>
      </c>
    </row>
    <row r="6154" spans="3:19" x14ac:dyDescent="0.2">
      <c r="C6154" s="87"/>
      <c r="D6154" s="84"/>
      <c r="E6154" s="1" t="s">
        <v>46</v>
      </c>
      <c r="F6154" s="2"/>
      <c r="G6154" s="60">
        <v>17</v>
      </c>
      <c r="H6154" s="72" t="str">
        <f t="shared" si="103"/>
        <v>*</v>
      </c>
      <c r="I6154" s="21">
        <v>0</v>
      </c>
      <c r="J6154" s="7">
        <v>0</v>
      </c>
      <c r="K6154" s="7">
        <v>0</v>
      </c>
      <c r="L6154" s="3">
        <v>5.8823529411760003</v>
      </c>
      <c r="M6154" s="7">
        <v>0</v>
      </c>
      <c r="N6154" s="7">
        <v>0</v>
      </c>
      <c r="O6154" s="7">
        <v>0</v>
      </c>
      <c r="P6154" s="3">
        <v>5.8823529411760003</v>
      </c>
      <c r="Q6154" s="3">
        <v>17.647058823529001</v>
      </c>
      <c r="R6154" s="3">
        <v>58.823529411765001</v>
      </c>
      <c r="S6154" s="8">
        <v>17.647058823529001</v>
      </c>
    </row>
    <row r="6155" spans="3:19" x14ac:dyDescent="0.2">
      <c r="C6155" s="87"/>
      <c r="D6155" s="84"/>
      <c r="E6155" s="1" t="s">
        <v>32</v>
      </c>
      <c r="F6155" s="2"/>
      <c r="G6155" s="60">
        <v>5</v>
      </c>
      <c r="H6155" s="72" t="str">
        <f t="shared" si="103"/>
        <v>*</v>
      </c>
      <c r="I6155" s="21">
        <v>0</v>
      </c>
      <c r="J6155" s="3">
        <v>20</v>
      </c>
      <c r="K6155" s="7">
        <v>0</v>
      </c>
      <c r="L6155" s="7">
        <v>0</v>
      </c>
      <c r="M6155" s="7">
        <v>0</v>
      </c>
      <c r="N6155" s="7">
        <v>0</v>
      </c>
      <c r="O6155" s="7">
        <v>0</v>
      </c>
      <c r="P6155" s="3">
        <v>20</v>
      </c>
      <c r="Q6155" s="3">
        <v>20</v>
      </c>
      <c r="R6155" s="3">
        <v>60</v>
      </c>
      <c r="S6155" s="14">
        <v>0</v>
      </c>
    </row>
    <row r="6156" spans="3:19" x14ac:dyDescent="0.2">
      <c r="C6156" s="87"/>
      <c r="D6156" s="84"/>
      <c r="E6156" s="1" t="s">
        <v>65</v>
      </c>
      <c r="F6156" s="2"/>
      <c r="G6156" s="60">
        <v>2121</v>
      </c>
      <c r="H6156" s="72" t="str">
        <f t="shared" si="103"/>
        <v xml:space="preserve"> </v>
      </c>
      <c r="I6156" s="11">
        <v>7.4493163602069998</v>
      </c>
      <c r="J6156" s="3">
        <v>4.337576614804</v>
      </c>
      <c r="K6156" s="3">
        <v>4.0546911834039996</v>
      </c>
      <c r="L6156" s="3">
        <v>6.5535124941070002</v>
      </c>
      <c r="M6156" s="3">
        <v>0.4243281471</v>
      </c>
      <c r="N6156" s="3">
        <v>0.23573785950000001</v>
      </c>
      <c r="O6156" s="3">
        <v>1.6973125884019999</v>
      </c>
      <c r="P6156" s="3">
        <v>19.849127769919999</v>
      </c>
      <c r="Q6156" s="3">
        <v>25.742574257426</v>
      </c>
      <c r="R6156" s="3">
        <v>44.695898161244997</v>
      </c>
      <c r="S6156" s="8">
        <v>9.7123998114100001</v>
      </c>
    </row>
    <row r="6157" spans="3:19" x14ac:dyDescent="0.2">
      <c r="C6157" s="87"/>
      <c r="D6157" s="84"/>
      <c r="E6157" s="1" t="s">
        <v>66</v>
      </c>
      <c r="F6157" s="2"/>
      <c r="G6157" s="60">
        <v>260</v>
      </c>
      <c r="H6157" s="72" t="str">
        <f t="shared" si="103"/>
        <v xml:space="preserve"> </v>
      </c>
      <c r="I6157" s="11">
        <v>2.6923076923079998</v>
      </c>
      <c r="J6157" s="3">
        <v>1.1538461538460001</v>
      </c>
      <c r="K6157" s="3">
        <v>0.76923076923099998</v>
      </c>
      <c r="L6157" s="3">
        <v>5.7692307692310001</v>
      </c>
      <c r="M6157" s="7">
        <v>0</v>
      </c>
      <c r="N6157" s="7">
        <v>0</v>
      </c>
      <c r="O6157" s="3">
        <v>0.76923076923099998</v>
      </c>
      <c r="P6157" s="3">
        <v>10</v>
      </c>
      <c r="Q6157" s="3">
        <v>26.538461538461998</v>
      </c>
      <c r="R6157" s="3">
        <v>51.153846153845997</v>
      </c>
      <c r="S6157" s="8">
        <v>12.307692307691999</v>
      </c>
    </row>
    <row r="6158" spans="3:19" ht="24" x14ac:dyDescent="0.2">
      <c r="C6158" s="88" t="s">
        <v>67</v>
      </c>
      <c r="D6158" s="83" t="s">
        <v>17</v>
      </c>
      <c r="E6158" s="6" t="s">
        <v>68</v>
      </c>
      <c r="F6158" s="5"/>
      <c r="G6158" s="59">
        <v>303</v>
      </c>
      <c r="H6158" s="71" t="str">
        <f t="shared" si="103"/>
        <v xml:space="preserve"> </v>
      </c>
      <c r="I6158" s="12">
        <v>9.5709570957099999</v>
      </c>
      <c r="J6158" s="4">
        <v>3.3003300330030001</v>
      </c>
      <c r="K6158" s="4">
        <v>4.290429042904</v>
      </c>
      <c r="L6158" s="4">
        <v>6.9306930693069999</v>
      </c>
      <c r="M6158" s="4">
        <v>0.99009900990099997</v>
      </c>
      <c r="N6158" s="4">
        <v>1.3201320132009999</v>
      </c>
      <c r="O6158" s="4">
        <v>2.3102310231019998</v>
      </c>
      <c r="P6158" s="4">
        <v>21.452145214521</v>
      </c>
      <c r="Q6158" s="4">
        <v>27.062706270627</v>
      </c>
      <c r="R6158" s="4">
        <v>41.584158415841998</v>
      </c>
      <c r="S6158" s="13">
        <v>9.9009900990100004</v>
      </c>
    </row>
    <row r="6159" spans="3:19" ht="36" x14ac:dyDescent="0.2">
      <c r="C6159" s="87"/>
      <c r="D6159" s="84"/>
      <c r="E6159" s="1" t="s">
        <v>69</v>
      </c>
      <c r="F6159" s="2"/>
      <c r="G6159" s="60">
        <v>1347</v>
      </c>
      <c r="H6159" s="72" t="str">
        <f t="shared" si="103"/>
        <v xml:space="preserve"> </v>
      </c>
      <c r="I6159" s="11">
        <v>7.3496659242759996</v>
      </c>
      <c r="J6159" s="3">
        <v>4.9740163325909998</v>
      </c>
      <c r="K6159" s="3">
        <v>4.2316258351889999</v>
      </c>
      <c r="L6159" s="3">
        <v>6.829992576095</v>
      </c>
      <c r="M6159" s="3">
        <v>0.29695619896100001</v>
      </c>
      <c r="N6159" s="3">
        <v>7.4239049739999993E-2</v>
      </c>
      <c r="O6159" s="3">
        <v>1.633259094284</v>
      </c>
      <c r="P6159" s="3">
        <v>20.341499628805</v>
      </c>
      <c r="Q6159" s="3">
        <v>26.206384558278</v>
      </c>
      <c r="R6159" s="3">
        <v>43.504083147735997</v>
      </c>
      <c r="S6159" s="8">
        <v>9.9480326651819997</v>
      </c>
    </row>
    <row r="6160" spans="3:19" ht="24" x14ac:dyDescent="0.2">
      <c r="C6160" s="87"/>
      <c r="D6160" s="84"/>
      <c r="E6160" s="1" t="s">
        <v>70</v>
      </c>
      <c r="F6160" s="2"/>
      <c r="G6160" s="60">
        <v>596</v>
      </c>
      <c r="H6160" s="72" t="str">
        <f t="shared" si="103"/>
        <v xml:space="preserve"> </v>
      </c>
      <c r="I6160" s="11">
        <v>5.3691275167789998</v>
      </c>
      <c r="J6160" s="3">
        <v>2.852348993289</v>
      </c>
      <c r="K6160" s="3">
        <v>2.5167785234900002</v>
      </c>
      <c r="L6160" s="3">
        <v>5.704697986577</v>
      </c>
      <c r="M6160" s="3">
        <v>0.33557046979900002</v>
      </c>
      <c r="N6160" s="7">
        <v>0</v>
      </c>
      <c r="O6160" s="3">
        <v>1.677852348993</v>
      </c>
      <c r="P6160" s="3">
        <v>15.771812080537</v>
      </c>
      <c r="Q6160" s="3">
        <v>24.328859060403001</v>
      </c>
      <c r="R6160" s="3">
        <v>50.167785234899</v>
      </c>
      <c r="S6160" s="8">
        <v>9.7315436241610005</v>
      </c>
    </row>
    <row r="6161" spans="3:19" ht="24" x14ac:dyDescent="0.2">
      <c r="C6161" s="87"/>
      <c r="D6161" s="84"/>
      <c r="E6161" s="1" t="s">
        <v>71</v>
      </c>
      <c r="F6161" s="2"/>
      <c r="G6161" s="60">
        <v>181</v>
      </c>
      <c r="H6161" s="72" t="str">
        <f t="shared" si="103"/>
        <v xml:space="preserve"> </v>
      </c>
      <c r="I6161" s="11">
        <v>3.3149171270719999</v>
      </c>
      <c r="J6161" s="3">
        <v>1.657458563536</v>
      </c>
      <c r="K6161" s="3">
        <v>1.657458563536</v>
      </c>
      <c r="L6161" s="3">
        <v>5.5248618784529997</v>
      </c>
      <c r="M6161" s="7">
        <v>0</v>
      </c>
      <c r="N6161" s="7">
        <v>0</v>
      </c>
      <c r="O6161" s="3">
        <v>1.1049723756909999</v>
      </c>
      <c r="P6161" s="3">
        <v>12.154696132597</v>
      </c>
      <c r="Q6161" s="3">
        <v>23.204419889503001</v>
      </c>
      <c r="R6161" s="3">
        <v>51.933701657458997</v>
      </c>
      <c r="S6161" s="8">
        <v>12.707182320442</v>
      </c>
    </row>
    <row r="6162" spans="3:19" x14ac:dyDescent="0.2">
      <c r="C6162" s="87"/>
      <c r="D6162" s="84"/>
      <c r="E6162" s="1" t="s">
        <v>32</v>
      </c>
      <c r="F6162" s="2"/>
      <c r="G6162" s="60">
        <v>8</v>
      </c>
      <c r="H6162" s="72" t="str">
        <f t="shared" si="103"/>
        <v>*</v>
      </c>
      <c r="I6162" s="21">
        <v>0</v>
      </c>
      <c r="J6162" s="7">
        <v>0</v>
      </c>
      <c r="K6162" s="7">
        <v>0</v>
      </c>
      <c r="L6162" s="7">
        <v>0</v>
      </c>
      <c r="M6162" s="7">
        <v>0</v>
      </c>
      <c r="N6162" s="7">
        <v>0</v>
      </c>
      <c r="O6162" s="7">
        <v>0</v>
      </c>
      <c r="P6162" s="7">
        <v>0</v>
      </c>
      <c r="Q6162" s="3">
        <v>12.5</v>
      </c>
      <c r="R6162" s="3">
        <v>87.5</v>
      </c>
      <c r="S6162" s="14">
        <v>0</v>
      </c>
    </row>
    <row r="6163" spans="3:19" ht="24" x14ac:dyDescent="0.2">
      <c r="C6163" s="88" t="s">
        <v>72</v>
      </c>
      <c r="D6163" s="83" t="s">
        <v>17</v>
      </c>
      <c r="E6163" s="6" t="s">
        <v>73</v>
      </c>
      <c r="F6163" s="5"/>
      <c r="G6163" s="59">
        <v>52</v>
      </c>
      <c r="H6163" s="71" t="str">
        <f t="shared" si="103"/>
        <v xml:space="preserve"> </v>
      </c>
      <c r="I6163" s="12">
        <v>3.8461538461539999</v>
      </c>
      <c r="J6163" s="4">
        <v>1.923076923077</v>
      </c>
      <c r="K6163" s="4">
        <v>1.923076923077</v>
      </c>
      <c r="L6163" s="4">
        <v>3.8461538461539999</v>
      </c>
      <c r="M6163" s="20">
        <v>0</v>
      </c>
      <c r="N6163" s="20">
        <v>0</v>
      </c>
      <c r="O6163" s="4">
        <v>1.923076923077</v>
      </c>
      <c r="P6163" s="4">
        <v>9.6153846153850004</v>
      </c>
      <c r="Q6163" s="4">
        <v>17.307692307692001</v>
      </c>
      <c r="R6163" s="4">
        <v>48.076923076923002</v>
      </c>
      <c r="S6163" s="13">
        <v>25</v>
      </c>
    </row>
    <row r="6164" spans="3:19" ht="36" x14ac:dyDescent="0.2">
      <c r="C6164" s="87"/>
      <c r="D6164" s="84"/>
      <c r="E6164" s="1" t="s">
        <v>74</v>
      </c>
      <c r="F6164" s="2"/>
      <c r="G6164" s="60">
        <v>186</v>
      </c>
      <c r="H6164" s="72" t="str">
        <f t="shared" si="103"/>
        <v xml:space="preserve"> </v>
      </c>
      <c r="I6164" s="11">
        <v>2.6881720430109999</v>
      </c>
      <c r="J6164" s="3">
        <v>2.6881720430109999</v>
      </c>
      <c r="K6164" s="3">
        <v>0.53763440860199996</v>
      </c>
      <c r="L6164" s="3">
        <v>3.7634408602149998</v>
      </c>
      <c r="M6164" s="3">
        <v>0.53763440860199996</v>
      </c>
      <c r="N6164" s="7">
        <v>0</v>
      </c>
      <c r="O6164" s="3">
        <v>2.1505376344089999</v>
      </c>
      <c r="P6164" s="3">
        <v>11.827956989246999</v>
      </c>
      <c r="Q6164" s="3">
        <v>19.892473118280002</v>
      </c>
      <c r="R6164" s="3">
        <v>54.838709677418997</v>
      </c>
      <c r="S6164" s="8">
        <v>13.440860215054</v>
      </c>
    </row>
    <row r="6165" spans="3:19" ht="36" x14ac:dyDescent="0.2">
      <c r="C6165" s="87"/>
      <c r="D6165" s="84"/>
      <c r="E6165" s="1" t="s">
        <v>75</v>
      </c>
      <c r="F6165" s="2"/>
      <c r="G6165" s="60">
        <v>336</v>
      </c>
      <c r="H6165" s="72" t="str">
        <f t="shared" si="103"/>
        <v xml:space="preserve"> </v>
      </c>
      <c r="I6165" s="11">
        <v>6.8452380952379999</v>
      </c>
      <c r="J6165" s="3">
        <v>3.2738095238099998</v>
      </c>
      <c r="K6165" s="3">
        <v>1.785714285714</v>
      </c>
      <c r="L6165" s="3">
        <v>7.7380952380950001</v>
      </c>
      <c r="M6165" s="7">
        <v>0</v>
      </c>
      <c r="N6165" s="7">
        <v>0</v>
      </c>
      <c r="O6165" s="3">
        <v>0.29761904761899999</v>
      </c>
      <c r="P6165" s="3">
        <v>16.964285714286</v>
      </c>
      <c r="Q6165" s="3">
        <v>19.940476190476002</v>
      </c>
      <c r="R6165" s="3">
        <v>51.785714285714</v>
      </c>
      <c r="S6165" s="8">
        <v>11.309523809524</v>
      </c>
    </row>
    <row r="6166" spans="3:19" ht="36" x14ac:dyDescent="0.2">
      <c r="C6166" s="87"/>
      <c r="D6166" s="84"/>
      <c r="E6166" s="1" t="s">
        <v>76</v>
      </c>
      <c r="F6166" s="2"/>
      <c r="G6166" s="60">
        <v>411</v>
      </c>
      <c r="H6166" s="72" t="str">
        <f t="shared" si="103"/>
        <v xml:space="preserve"> </v>
      </c>
      <c r="I6166" s="11">
        <v>7.299270072993</v>
      </c>
      <c r="J6166" s="3">
        <v>4.8661800486619997</v>
      </c>
      <c r="K6166" s="3">
        <v>2.6763990267639999</v>
      </c>
      <c r="L6166" s="3">
        <v>6.0827250608270003</v>
      </c>
      <c r="M6166" s="7">
        <v>0</v>
      </c>
      <c r="N6166" s="7">
        <v>0</v>
      </c>
      <c r="O6166" s="3">
        <v>1.2165450121650001</v>
      </c>
      <c r="P6166" s="3">
        <v>18.004866180049</v>
      </c>
      <c r="Q6166" s="3">
        <v>22.141119221411</v>
      </c>
      <c r="R6166" s="3">
        <v>49.391727493917003</v>
      </c>
      <c r="S6166" s="8">
        <v>10.462287104623</v>
      </c>
    </row>
    <row r="6167" spans="3:19" ht="36" x14ac:dyDescent="0.2">
      <c r="C6167" s="87"/>
      <c r="D6167" s="84"/>
      <c r="E6167" s="1" t="s">
        <v>77</v>
      </c>
      <c r="F6167" s="2"/>
      <c r="G6167" s="60">
        <v>425</v>
      </c>
      <c r="H6167" s="72" t="str">
        <f t="shared" si="103"/>
        <v xml:space="preserve"> </v>
      </c>
      <c r="I6167" s="11">
        <v>5.8823529411760003</v>
      </c>
      <c r="J6167" s="3">
        <v>5.1764705882350004</v>
      </c>
      <c r="K6167" s="3">
        <v>5.8823529411760003</v>
      </c>
      <c r="L6167" s="3">
        <v>5.4117647058819998</v>
      </c>
      <c r="M6167" s="3">
        <v>0.47058823529400001</v>
      </c>
      <c r="N6167" s="3">
        <v>0.23529411764700001</v>
      </c>
      <c r="O6167" s="3">
        <v>3.0588235294119999</v>
      </c>
      <c r="P6167" s="3">
        <v>20.941176470588001</v>
      </c>
      <c r="Q6167" s="3">
        <v>25.647058823529001</v>
      </c>
      <c r="R6167" s="3">
        <v>43.529411764705998</v>
      </c>
      <c r="S6167" s="8">
        <v>9.8823529411760003</v>
      </c>
    </row>
    <row r="6168" spans="3:19" ht="36" x14ac:dyDescent="0.2">
      <c r="C6168" s="87"/>
      <c r="D6168" s="84"/>
      <c r="E6168" s="1" t="s">
        <v>78</v>
      </c>
      <c r="F6168" s="2"/>
      <c r="G6168" s="60">
        <v>328</v>
      </c>
      <c r="H6168" s="72" t="str">
        <f t="shared" si="103"/>
        <v xml:space="preserve"> </v>
      </c>
      <c r="I6168" s="11">
        <v>7.0121951219509997</v>
      </c>
      <c r="J6168" s="3">
        <v>3.3536585365849998</v>
      </c>
      <c r="K6168" s="3">
        <v>4.5731707317070001</v>
      </c>
      <c r="L6168" s="3">
        <v>6.7073170731709997</v>
      </c>
      <c r="M6168" s="3">
        <v>0.30487804878000002</v>
      </c>
      <c r="N6168" s="7">
        <v>0</v>
      </c>
      <c r="O6168" s="3">
        <v>1.219512195122</v>
      </c>
      <c r="P6168" s="3">
        <v>19.817073170732002</v>
      </c>
      <c r="Q6168" s="3">
        <v>30.487804878049001</v>
      </c>
      <c r="R6168" s="3">
        <v>41.768292682926997</v>
      </c>
      <c r="S6168" s="8">
        <v>7.9268292682929999</v>
      </c>
    </row>
    <row r="6169" spans="3:19" ht="36" x14ac:dyDescent="0.2">
      <c r="C6169" s="87"/>
      <c r="D6169" s="84"/>
      <c r="E6169" s="1" t="s">
        <v>79</v>
      </c>
      <c r="F6169" s="2"/>
      <c r="G6169" s="60">
        <v>294</v>
      </c>
      <c r="H6169" s="72" t="str">
        <f t="shared" si="103"/>
        <v xml:space="preserve"> </v>
      </c>
      <c r="I6169" s="11">
        <v>10.204081632653001</v>
      </c>
      <c r="J6169" s="3">
        <v>4.4217687074830003</v>
      </c>
      <c r="K6169" s="3">
        <v>4.7619047619049999</v>
      </c>
      <c r="L6169" s="3">
        <v>6.1224489795919999</v>
      </c>
      <c r="M6169" s="3">
        <v>0.34013605442200001</v>
      </c>
      <c r="N6169" s="3">
        <v>0.34013605442200001</v>
      </c>
      <c r="O6169" s="3">
        <v>1.700680272109</v>
      </c>
      <c r="P6169" s="3">
        <v>21.428571428571001</v>
      </c>
      <c r="Q6169" s="3">
        <v>31.632653061224001</v>
      </c>
      <c r="R6169" s="3">
        <v>42.517006802720999</v>
      </c>
      <c r="S6169" s="8">
        <v>4.4217687074830003</v>
      </c>
    </row>
    <row r="6170" spans="3:19" ht="36" x14ac:dyDescent="0.2">
      <c r="C6170" s="87"/>
      <c r="D6170" s="84"/>
      <c r="E6170" s="1" t="s">
        <v>80</v>
      </c>
      <c r="F6170" s="2"/>
      <c r="G6170" s="60">
        <v>194</v>
      </c>
      <c r="H6170" s="72" t="str">
        <f t="shared" si="103"/>
        <v xml:space="preserve"> </v>
      </c>
      <c r="I6170" s="11">
        <v>6.7010309278350002</v>
      </c>
      <c r="J6170" s="3">
        <v>3.6082474226799999</v>
      </c>
      <c r="K6170" s="3">
        <v>5.1546391752579996</v>
      </c>
      <c r="L6170" s="3">
        <v>7.7319587628870003</v>
      </c>
      <c r="M6170" s="3">
        <v>0.51546391752599996</v>
      </c>
      <c r="N6170" s="3">
        <v>0.51546391752599996</v>
      </c>
      <c r="O6170" s="3">
        <v>2.0618556701030002</v>
      </c>
      <c r="P6170" s="3">
        <v>20.103092783505002</v>
      </c>
      <c r="Q6170" s="3">
        <v>37.113402061856</v>
      </c>
      <c r="R6170" s="3">
        <v>36.082474226804003</v>
      </c>
      <c r="S6170" s="8">
        <v>6.7010309278350002</v>
      </c>
    </row>
    <row r="6171" spans="3:19" ht="36" x14ac:dyDescent="0.2">
      <c r="C6171" s="87"/>
      <c r="D6171" s="84"/>
      <c r="E6171" s="1" t="s">
        <v>81</v>
      </c>
      <c r="F6171" s="2"/>
      <c r="G6171" s="60">
        <v>50</v>
      </c>
      <c r="H6171" s="72" t="str">
        <f t="shared" si="103"/>
        <v xml:space="preserve"> </v>
      </c>
      <c r="I6171" s="11">
        <v>10</v>
      </c>
      <c r="J6171" s="3">
        <v>2</v>
      </c>
      <c r="K6171" s="3">
        <v>6</v>
      </c>
      <c r="L6171" s="3">
        <v>14</v>
      </c>
      <c r="M6171" s="3">
        <v>4</v>
      </c>
      <c r="N6171" s="7">
        <v>0</v>
      </c>
      <c r="O6171" s="3">
        <v>2</v>
      </c>
      <c r="P6171" s="3">
        <v>30</v>
      </c>
      <c r="Q6171" s="3">
        <v>28</v>
      </c>
      <c r="R6171" s="3">
        <v>32</v>
      </c>
      <c r="S6171" s="8">
        <v>10</v>
      </c>
    </row>
    <row r="6172" spans="3:19" ht="24" x14ac:dyDescent="0.2">
      <c r="C6172" s="87"/>
      <c r="D6172" s="84"/>
      <c r="E6172" s="1" t="s">
        <v>82</v>
      </c>
      <c r="F6172" s="2"/>
      <c r="G6172" s="60">
        <v>48</v>
      </c>
      <c r="H6172" s="72" t="str">
        <f t="shared" si="103"/>
        <v>*</v>
      </c>
      <c r="I6172" s="11">
        <v>6.25</v>
      </c>
      <c r="J6172" s="3">
        <v>4.166666666667</v>
      </c>
      <c r="K6172" s="7">
        <v>0</v>
      </c>
      <c r="L6172" s="3">
        <v>6.25</v>
      </c>
      <c r="M6172" s="7">
        <v>0</v>
      </c>
      <c r="N6172" s="3">
        <v>2.083333333333</v>
      </c>
      <c r="O6172" s="7">
        <v>0</v>
      </c>
      <c r="P6172" s="3">
        <v>16.666666666666998</v>
      </c>
      <c r="Q6172" s="3">
        <v>35.416666666666998</v>
      </c>
      <c r="R6172" s="3">
        <v>45.833333333333002</v>
      </c>
      <c r="S6172" s="8">
        <v>2.083333333333</v>
      </c>
    </row>
    <row r="6173" spans="3:19" x14ac:dyDescent="0.2">
      <c r="C6173" s="87"/>
      <c r="D6173" s="84"/>
      <c r="E6173" s="1" t="s">
        <v>83</v>
      </c>
      <c r="F6173" s="2"/>
      <c r="G6173" s="60">
        <v>46</v>
      </c>
      <c r="H6173" s="72" t="str">
        <f t="shared" si="103"/>
        <v>*</v>
      </c>
      <c r="I6173" s="11">
        <v>8.6956521739130004</v>
      </c>
      <c r="J6173" s="3">
        <v>4.3478260869570002</v>
      </c>
      <c r="K6173" s="3">
        <v>4.3478260869570002</v>
      </c>
      <c r="L6173" s="3">
        <v>4.3478260869570002</v>
      </c>
      <c r="M6173" s="3">
        <v>2.1739130434780001</v>
      </c>
      <c r="N6173" s="3">
        <v>2.1739130434780001</v>
      </c>
      <c r="O6173" s="3">
        <v>6.5217391304349999</v>
      </c>
      <c r="P6173" s="3">
        <v>17.391304347826001</v>
      </c>
      <c r="Q6173" s="3">
        <v>21.739130434783</v>
      </c>
      <c r="R6173" s="3">
        <v>52.173913043478002</v>
      </c>
      <c r="S6173" s="8">
        <v>8.6956521739130004</v>
      </c>
    </row>
    <row r="6174" spans="3:19" x14ac:dyDescent="0.2">
      <c r="C6174" s="87"/>
      <c r="D6174" s="84"/>
      <c r="E6174" s="1" t="s">
        <v>32</v>
      </c>
      <c r="F6174" s="2"/>
      <c r="G6174" s="60">
        <v>65</v>
      </c>
      <c r="H6174" s="72" t="str">
        <f t="shared" si="103"/>
        <v xml:space="preserve"> </v>
      </c>
      <c r="I6174" s="11">
        <v>4.6153846153850004</v>
      </c>
      <c r="J6174" s="3">
        <v>3.0769230769229998</v>
      </c>
      <c r="K6174" s="7">
        <v>0</v>
      </c>
      <c r="L6174" s="3">
        <v>10.769230769230999</v>
      </c>
      <c r="M6174" s="7">
        <v>0</v>
      </c>
      <c r="N6174" s="7">
        <v>0</v>
      </c>
      <c r="O6174" s="7">
        <v>0</v>
      </c>
      <c r="P6174" s="3">
        <v>15.384615384615</v>
      </c>
      <c r="Q6174" s="3">
        <v>6.1538461538459996</v>
      </c>
      <c r="R6174" s="3">
        <v>44.615384615384997</v>
      </c>
      <c r="S6174" s="8">
        <v>33.846153846154003</v>
      </c>
    </row>
    <row r="6175" spans="3:19" x14ac:dyDescent="0.2">
      <c r="C6175" s="88" t="s">
        <v>84</v>
      </c>
      <c r="D6175" s="83" t="s">
        <v>17</v>
      </c>
      <c r="E6175" s="6" t="s">
        <v>85</v>
      </c>
      <c r="F6175" s="5"/>
      <c r="G6175" s="59">
        <v>315</v>
      </c>
      <c r="H6175" s="71" t="str">
        <f t="shared" si="103"/>
        <v xml:space="preserve"> </v>
      </c>
      <c r="I6175" s="12">
        <v>10.47619047619</v>
      </c>
      <c r="J6175" s="4">
        <v>5.7142857142860004</v>
      </c>
      <c r="K6175" s="4">
        <v>5.079365079365</v>
      </c>
      <c r="L6175" s="4">
        <v>8.5714285714289993</v>
      </c>
      <c r="M6175" s="4">
        <v>0.63492063492100004</v>
      </c>
      <c r="N6175" s="4">
        <v>0.63492063492100004</v>
      </c>
      <c r="O6175" s="4">
        <v>2.2222222222219998</v>
      </c>
      <c r="P6175" s="4">
        <v>25.079365079365001</v>
      </c>
      <c r="Q6175" s="4">
        <v>29.841269841270002</v>
      </c>
      <c r="R6175" s="4">
        <v>37.777777777777999</v>
      </c>
      <c r="S6175" s="13">
        <v>7.3015873015870003</v>
      </c>
    </row>
    <row r="6176" spans="3:19" x14ac:dyDescent="0.2">
      <c r="C6176" s="87"/>
      <c r="D6176" s="84"/>
      <c r="E6176" s="1" t="s">
        <v>86</v>
      </c>
      <c r="F6176" s="2"/>
      <c r="G6176" s="60">
        <v>493</v>
      </c>
      <c r="H6176" s="72" t="str">
        <f t="shared" si="103"/>
        <v xml:space="preserve"> </v>
      </c>
      <c r="I6176" s="11">
        <v>9.3306288032450002</v>
      </c>
      <c r="J6176" s="3">
        <v>4.6653144016230002</v>
      </c>
      <c r="K6176" s="3">
        <v>6.0851926977690001</v>
      </c>
      <c r="L6176" s="3">
        <v>5.476673427992</v>
      </c>
      <c r="M6176" s="3">
        <v>0.40567951318500001</v>
      </c>
      <c r="N6176" s="3">
        <v>0.20283975659199999</v>
      </c>
      <c r="O6176" s="3">
        <v>2.8397565922919998</v>
      </c>
      <c r="P6176" s="3">
        <v>23.326572008113999</v>
      </c>
      <c r="Q6176" s="3">
        <v>29.817444219066999</v>
      </c>
      <c r="R6176" s="3">
        <v>37.322515212981997</v>
      </c>
      <c r="S6176" s="8">
        <v>9.5334685598379991</v>
      </c>
    </row>
    <row r="6177" spans="2:19" x14ac:dyDescent="0.2">
      <c r="C6177" s="87"/>
      <c r="D6177" s="84"/>
      <c r="E6177" s="1" t="s">
        <v>87</v>
      </c>
      <c r="F6177" s="2"/>
      <c r="G6177" s="60">
        <v>981</v>
      </c>
      <c r="H6177" s="72" t="str">
        <f t="shared" si="103"/>
        <v xml:space="preserve"> </v>
      </c>
      <c r="I6177" s="11">
        <v>5.3007135575940003</v>
      </c>
      <c r="J6177" s="3">
        <v>4.2813455657489996</v>
      </c>
      <c r="K6177" s="3">
        <v>3.2619775739039998</v>
      </c>
      <c r="L6177" s="3">
        <v>6.218144750255</v>
      </c>
      <c r="M6177" s="3">
        <v>0.40774719673799997</v>
      </c>
      <c r="N6177" s="3">
        <v>0.20387359836899999</v>
      </c>
      <c r="O6177" s="3">
        <v>0.91743119266100004</v>
      </c>
      <c r="P6177" s="3">
        <v>17.023445463811999</v>
      </c>
      <c r="Q6177" s="3">
        <v>27.115188583078002</v>
      </c>
      <c r="R6177" s="3">
        <v>46.075433231397</v>
      </c>
      <c r="S6177" s="8">
        <v>9.7859327217129994</v>
      </c>
    </row>
    <row r="6178" spans="2:19" x14ac:dyDescent="0.2">
      <c r="C6178" s="87"/>
      <c r="D6178" s="84"/>
      <c r="E6178" s="1" t="s">
        <v>88</v>
      </c>
      <c r="F6178" s="2"/>
      <c r="G6178" s="60">
        <v>525</v>
      </c>
      <c r="H6178" s="72" t="str">
        <f t="shared" si="103"/>
        <v xml:space="preserve"> </v>
      </c>
      <c r="I6178" s="11">
        <v>5.5238095238099998</v>
      </c>
      <c r="J6178" s="3">
        <v>2.0952380952379999</v>
      </c>
      <c r="K6178" s="3">
        <v>1.52380952381</v>
      </c>
      <c r="L6178" s="3">
        <v>6.0952380952379999</v>
      </c>
      <c r="M6178" s="3">
        <v>0.19047619047600001</v>
      </c>
      <c r="N6178" s="7">
        <v>0</v>
      </c>
      <c r="O6178" s="3">
        <v>1.333333333333</v>
      </c>
      <c r="P6178" s="3">
        <v>13.52380952381</v>
      </c>
      <c r="Q6178" s="3">
        <v>19.619047619048001</v>
      </c>
      <c r="R6178" s="3">
        <v>55.238095238094999</v>
      </c>
      <c r="S6178" s="8">
        <v>11.619047619048001</v>
      </c>
    </row>
    <row r="6179" spans="2:19" x14ac:dyDescent="0.2">
      <c r="C6179" s="87"/>
      <c r="D6179" s="84"/>
      <c r="E6179" s="1" t="s">
        <v>89</v>
      </c>
      <c r="F6179" s="2"/>
      <c r="G6179" s="60">
        <v>113</v>
      </c>
      <c r="H6179" s="72" t="str">
        <f t="shared" si="103"/>
        <v xml:space="preserve"> </v>
      </c>
      <c r="I6179" s="11">
        <v>4.424778761062</v>
      </c>
      <c r="J6179" s="3">
        <v>2.654867256637</v>
      </c>
      <c r="K6179" s="3">
        <v>1.769911504425</v>
      </c>
      <c r="L6179" s="3">
        <v>6.194690265487</v>
      </c>
      <c r="M6179" s="7">
        <v>0</v>
      </c>
      <c r="N6179" s="7">
        <v>0</v>
      </c>
      <c r="O6179" s="3">
        <v>3.53982300885</v>
      </c>
      <c r="P6179" s="3">
        <v>17.699115044248</v>
      </c>
      <c r="Q6179" s="3">
        <v>10.619469026549</v>
      </c>
      <c r="R6179" s="3">
        <v>56.637168141593001</v>
      </c>
      <c r="S6179" s="8">
        <v>15.044247787611001</v>
      </c>
    </row>
    <row r="6180" spans="2:19" x14ac:dyDescent="0.2">
      <c r="C6180" s="87"/>
      <c r="D6180" s="84"/>
      <c r="E6180" s="1" t="s">
        <v>32</v>
      </c>
      <c r="F6180" s="2"/>
      <c r="G6180" s="60">
        <v>8</v>
      </c>
      <c r="H6180" s="72" t="str">
        <f t="shared" si="103"/>
        <v>*</v>
      </c>
      <c r="I6180" s="11">
        <v>12.5</v>
      </c>
      <c r="J6180" s="7">
        <v>0</v>
      </c>
      <c r="K6180" s="7">
        <v>0</v>
      </c>
      <c r="L6180" s="3">
        <v>37.5</v>
      </c>
      <c r="M6180" s="7">
        <v>0</v>
      </c>
      <c r="N6180" s="7">
        <v>0</v>
      </c>
      <c r="O6180" s="7">
        <v>0</v>
      </c>
      <c r="P6180" s="3">
        <v>37.5</v>
      </c>
      <c r="Q6180" s="3">
        <v>12.5</v>
      </c>
      <c r="R6180" s="3">
        <v>37.5</v>
      </c>
      <c r="S6180" s="8">
        <v>12.5</v>
      </c>
    </row>
    <row r="6181" spans="2:19" ht="24" x14ac:dyDescent="0.2">
      <c r="C6181" s="88" t="s">
        <v>90</v>
      </c>
      <c r="D6181" s="83" t="s">
        <v>17</v>
      </c>
      <c r="E6181" s="6" t="s">
        <v>91</v>
      </c>
      <c r="F6181" s="5"/>
      <c r="G6181" s="59">
        <v>608</v>
      </c>
      <c r="H6181" s="71" t="str">
        <f t="shared" si="103"/>
        <v xml:space="preserve"> </v>
      </c>
      <c r="I6181" s="12">
        <v>6.7434210526319998</v>
      </c>
      <c r="J6181" s="4">
        <v>2.4671052631579999</v>
      </c>
      <c r="K6181" s="4">
        <v>3.6184210526320002</v>
      </c>
      <c r="L6181" s="4">
        <v>7.8947368421049999</v>
      </c>
      <c r="M6181" s="4">
        <v>0.49342105263199998</v>
      </c>
      <c r="N6181" s="4">
        <v>0.164473684211</v>
      </c>
      <c r="O6181" s="4">
        <v>1.8092105263160001</v>
      </c>
      <c r="P6181" s="4">
        <v>18.75</v>
      </c>
      <c r="Q6181" s="4">
        <v>25.986842105263001</v>
      </c>
      <c r="R6181" s="4">
        <v>44.901315789473998</v>
      </c>
      <c r="S6181" s="13">
        <v>10.361842105262999</v>
      </c>
    </row>
    <row r="6182" spans="2:19" ht="24" x14ac:dyDescent="0.2">
      <c r="C6182" s="87"/>
      <c r="D6182" s="84"/>
      <c r="E6182" s="1" t="s">
        <v>92</v>
      </c>
      <c r="F6182" s="2"/>
      <c r="G6182" s="60">
        <v>1036</v>
      </c>
      <c r="H6182" s="72" t="str">
        <f t="shared" si="103"/>
        <v xml:space="preserve"> </v>
      </c>
      <c r="I6182" s="11">
        <v>7.0463320463320001</v>
      </c>
      <c r="J6182" s="3">
        <v>3.7644787644790001</v>
      </c>
      <c r="K6182" s="3">
        <v>3.4749034749029999</v>
      </c>
      <c r="L6182" s="3">
        <v>6.1776061776060001</v>
      </c>
      <c r="M6182" s="3">
        <v>0.38610038610000003</v>
      </c>
      <c r="N6182" s="3">
        <v>0.19305019305000001</v>
      </c>
      <c r="O6182" s="3">
        <v>1.833976833977</v>
      </c>
      <c r="P6182" s="3">
        <v>18.822393822394002</v>
      </c>
      <c r="Q6182" s="3">
        <v>26.544401544402</v>
      </c>
      <c r="R6182" s="3">
        <v>45.463320463320002</v>
      </c>
      <c r="S6182" s="8">
        <v>9.1698841698839999</v>
      </c>
    </row>
    <row r="6183" spans="2:19" ht="24" x14ac:dyDescent="0.2">
      <c r="C6183" s="87"/>
      <c r="D6183" s="84"/>
      <c r="E6183" s="1" t="s">
        <v>93</v>
      </c>
      <c r="F6183" s="2"/>
      <c r="G6183" s="60">
        <v>567</v>
      </c>
      <c r="H6183" s="72" t="str">
        <f t="shared" si="103"/>
        <v xml:space="preserve"> </v>
      </c>
      <c r="I6183" s="11">
        <v>7.0546737213400004</v>
      </c>
      <c r="J6183" s="3">
        <v>4.9382716049380004</v>
      </c>
      <c r="K6183" s="3">
        <v>3.5273368606700002</v>
      </c>
      <c r="L6183" s="3">
        <v>5.2910052910049998</v>
      </c>
      <c r="M6183" s="3">
        <v>0.17636684303399999</v>
      </c>
      <c r="N6183" s="3">
        <v>0.17636684303399999</v>
      </c>
      <c r="O6183" s="3">
        <v>0.88183421516799998</v>
      </c>
      <c r="P6183" s="3">
        <v>17.813051146384002</v>
      </c>
      <c r="Q6183" s="3">
        <v>25.220458553792</v>
      </c>
      <c r="R6183" s="3">
        <v>46.913580246914002</v>
      </c>
      <c r="S6183" s="8">
        <v>10.052910052910001</v>
      </c>
    </row>
    <row r="6184" spans="2:19" x14ac:dyDescent="0.2">
      <c r="C6184" s="87"/>
      <c r="D6184" s="84"/>
      <c r="E6184" s="1" t="s">
        <v>94</v>
      </c>
      <c r="F6184" s="2"/>
      <c r="G6184" s="60">
        <v>224</v>
      </c>
      <c r="H6184" s="72" t="str">
        <f t="shared" si="103"/>
        <v xml:space="preserve"> </v>
      </c>
      <c r="I6184" s="11">
        <v>5.3571428571429998</v>
      </c>
      <c r="J6184" s="3">
        <v>6.6964285714290002</v>
      </c>
      <c r="K6184" s="3">
        <v>4.4642857142860004</v>
      </c>
      <c r="L6184" s="3">
        <v>6.6964285714290002</v>
      </c>
      <c r="M6184" s="3">
        <v>0.446428571429</v>
      </c>
      <c r="N6184" s="3">
        <v>0.446428571429</v>
      </c>
      <c r="O6184" s="3">
        <v>2.6785714285709998</v>
      </c>
      <c r="P6184" s="3">
        <v>20.089285714286</v>
      </c>
      <c r="Q6184" s="3">
        <v>20.982142857143</v>
      </c>
      <c r="R6184" s="3">
        <v>45.535714285714</v>
      </c>
      <c r="S6184" s="8">
        <v>13.392857142857</v>
      </c>
    </row>
    <row r="6185" spans="2:19" x14ac:dyDescent="0.2">
      <c r="C6185" s="88" t="s">
        <v>95</v>
      </c>
      <c r="D6185" s="83" t="s">
        <v>17</v>
      </c>
      <c r="E6185" s="6" t="s">
        <v>96</v>
      </c>
      <c r="F6185" s="5"/>
      <c r="G6185" s="59">
        <v>308</v>
      </c>
      <c r="H6185" s="71" t="str">
        <f t="shared" si="103"/>
        <v xml:space="preserve"> </v>
      </c>
      <c r="I6185" s="12">
        <v>5.844155844156</v>
      </c>
      <c r="J6185" s="4">
        <v>4.2207792207789998</v>
      </c>
      <c r="K6185" s="4">
        <v>4.2207792207789998</v>
      </c>
      <c r="L6185" s="4">
        <v>7.1428571428570002</v>
      </c>
      <c r="M6185" s="4">
        <v>0.32467532467499999</v>
      </c>
      <c r="N6185" s="20">
        <v>0</v>
      </c>
      <c r="O6185" s="4">
        <v>0.974025974026</v>
      </c>
      <c r="P6185" s="4">
        <v>16.558441558441999</v>
      </c>
      <c r="Q6185" s="4">
        <v>26.623376623376998</v>
      </c>
      <c r="R6185" s="4">
        <v>48.051948051948003</v>
      </c>
      <c r="S6185" s="13">
        <v>8.7662337662340004</v>
      </c>
    </row>
    <row r="6186" spans="2:19" x14ac:dyDescent="0.2">
      <c r="C6186" s="89"/>
      <c r="D6186" s="84"/>
      <c r="E6186" s="1" t="s">
        <v>97</v>
      </c>
      <c r="F6186" s="2"/>
      <c r="G6186" s="60">
        <v>728</v>
      </c>
      <c r="H6186" s="72" t="str">
        <f t="shared" si="103"/>
        <v xml:space="preserve"> </v>
      </c>
      <c r="I6186" s="11">
        <v>6.3186813186809996</v>
      </c>
      <c r="J6186" s="3">
        <v>2.3351648351650001</v>
      </c>
      <c r="K6186" s="3">
        <v>3.2967032967029999</v>
      </c>
      <c r="L6186" s="3">
        <v>6.8681318681320001</v>
      </c>
      <c r="M6186" s="3">
        <v>0.68681318681299997</v>
      </c>
      <c r="N6186" s="3">
        <v>0.412087912088</v>
      </c>
      <c r="O6186" s="3">
        <v>1.5109890109890001</v>
      </c>
      <c r="P6186" s="3">
        <v>16.895604395604</v>
      </c>
      <c r="Q6186" s="3">
        <v>28.159340659341002</v>
      </c>
      <c r="R6186" s="3">
        <v>44.505494505495001</v>
      </c>
      <c r="S6186" s="8">
        <v>10.439560439559999</v>
      </c>
    </row>
    <row r="6187" spans="2:19" ht="24" x14ac:dyDescent="0.2">
      <c r="C6187" s="89"/>
      <c r="D6187" s="84"/>
      <c r="E6187" s="1" t="s">
        <v>98</v>
      </c>
      <c r="F6187" s="2"/>
      <c r="G6187" s="60">
        <v>474</v>
      </c>
      <c r="H6187" s="72" t="str">
        <f t="shared" si="103"/>
        <v xml:space="preserve"> </v>
      </c>
      <c r="I6187" s="11">
        <v>8.8607594936710008</v>
      </c>
      <c r="J6187" s="3">
        <v>4.8523206751050001</v>
      </c>
      <c r="K6187" s="3">
        <v>3.7974683544299999</v>
      </c>
      <c r="L6187" s="3">
        <v>5.4852320675110002</v>
      </c>
      <c r="M6187" s="3">
        <v>0.42194092827000002</v>
      </c>
      <c r="N6187" s="7">
        <v>0</v>
      </c>
      <c r="O6187" s="3">
        <v>1.2658227848100001</v>
      </c>
      <c r="P6187" s="3">
        <v>21.097046413501999</v>
      </c>
      <c r="Q6187" s="3">
        <v>21.940928270042001</v>
      </c>
      <c r="R6187" s="3">
        <v>47.046413502109999</v>
      </c>
      <c r="S6187" s="8">
        <v>9.9156118143460006</v>
      </c>
    </row>
    <row r="6188" spans="2:19" x14ac:dyDescent="0.2">
      <c r="C6188" s="89"/>
      <c r="D6188" s="84"/>
      <c r="E6188" s="1" t="s">
        <v>99</v>
      </c>
      <c r="F6188" s="2"/>
      <c r="G6188" s="60">
        <v>402</v>
      </c>
      <c r="H6188" s="72" t="str">
        <f t="shared" si="103"/>
        <v xml:space="preserve"> </v>
      </c>
      <c r="I6188" s="11">
        <v>7.7114427860700001</v>
      </c>
      <c r="J6188" s="3">
        <v>4.2288557213929998</v>
      </c>
      <c r="K6188" s="3">
        <v>3.9800995024880002</v>
      </c>
      <c r="L6188" s="3">
        <v>6.2189054726370001</v>
      </c>
      <c r="M6188" s="3">
        <v>0.24875621890499999</v>
      </c>
      <c r="N6188" s="3">
        <v>0.49751243781100002</v>
      </c>
      <c r="O6188" s="3">
        <v>2.238805970149</v>
      </c>
      <c r="P6188" s="3">
        <v>20.646766169153999</v>
      </c>
      <c r="Q6188" s="3">
        <v>25.870646766168999</v>
      </c>
      <c r="R6188" s="3">
        <v>45.024875621890999</v>
      </c>
      <c r="S6188" s="8">
        <v>8.4577114427859996</v>
      </c>
    </row>
    <row r="6189" spans="2:19" x14ac:dyDescent="0.2">
      <c r="C6189" s="89"/>
      <c r="D6189" s="84"/>
      <c r="E6189" s="1" t="s">
        <v>100</v>
      </c>
      <c r="F6189" s="2"/>
      <c r="G6189" s="60">
        <v>231</v>
      </c>
      <c r="H6189" s="72" t="str">
        <f t="shared" si="103"/>
        <v xml:space="preserve"> </v>
      </c>
      <c r="I6189" s="11">
        <v>6.0606060606060002</v>
      </c>
      <c r="J6189" s="3">
        <v>4.3290043290040003</v>
      </c>
      <c r="K6189" s="3">
        <v>4.3290043290040003</v>
      </c>
      <c r="L6189" s="3">
        <v>7.792207792208</v>
      </c>
      <c r="M6189" s="7">
        <v>0</v>
      </c>
      <c r="N6189" s="7">
        <v>0</v>
      </c>
      <c r="O6189" s="3">
        <v>2.1645021645020002</v>
      </c>
      <c r="P6189" s="3">
        <v>21.645021645021998</v>
      </c>
      <c r="Q6189" s="3">
        <v>16.450216450216001</v>
      </c>
      <c r="R6189" s="3">
        <v>47.619047619047997</v>
      </c>
      <c r="S6189" s="8">
        <v>14.285714285714</v>
      </c>
    </row>
    <row r="6190" spans="2:19" x14ac:dyDescent="0.2">
      <c r="C6190" s="90"/>
      <c r="D6190" s="85"/>
      <c r="E6190" s="29" t="s">
        <v>101</v>
      </c>
      <c r="F6190" s="28"/>
      <c r="G6190" s="61">
        <v>292</v>
      </c>
      <c r="H6190" s="73" t="str">
        <f t="shared" si="103"/>
        <v xml:space="preserve"> </v>
      </c>
      <c r="I6190" s="35">
        <v>5.1369863013700003</v>
      </c>
      <c r="J6190" s="16">
        <v>5.8219178082190002</v>
      </c>
      <c r="K6190" s="16">
        <v>2.397260273973</v>
      </c>
      <c r="L6190" s="16">
        <v>5.4794520547949999</v>
      </c>
      <c r="M6190" s="46">
        <v>0</v>
      </c>
      <c r="N6190" s="46">
        <v>0</v>
      </c>
      <c r="O6190" s="16">
        <v>2.397260273973</v>
      </c>
      <c r="P6190" s="16">
        <v>16.438356164384</v>
      </c>
      <c r="Q6190" s="16">
        <v>30.821917808218998</v>
      </c>
      <c r="R6190" s="16">
        <v>43.150684931507001</v>
      </c>
      <c r="S6190" s="36">
        <v>9.5890410958899999</v>
      </c>
    </row>
    <row r="6191" spans="2:19" x14ac:dyDescent="0.2">
      <c r="G6191" s="62"/>
      <c r="H6191" s="74"/>
    </row>
    <row r="6192" spans="2:19" x14ac:dyDescent="0.2">
      <c r="B6192" s="25" t="str">
        <f xml:space="preserve"> HYPERLINK("#'目次'!B59", "[53]")</f>
        <v>[53]</v>
      </c>
      <c r="C6192" s="17" t="s">
        <v>512</v>
      </c>
      <c r="G6192" s="62"/>
      <c r="H6192" s="74"/>
    </row>
    <row r="6193" spans="3:19" x14ac:dyDescent="0.2">
      <c r="G6193" s="62"/>
      <c r="H6193" s="74"/>
    </row>
    <row r="6194" spans="3:19" x14ac:dyDescent="0.2">
      <c r="G6194" s="62"/>
      <c r="H6194" s="74"/>
    </row>
    <row r="6195" spans="3:19" x14ac:dyDescent="0.2">
      <c r="C6195" s="17" t="s">
        <v>12</v>
      </c>
      <c r="G6195" s="62"/>
      <c r="H6195" s="74"/>
    </row>
    <row r="6196" spans="3:19" ht="72" x14ac:dyDescent="0.2">
      <c r="C6196" s="91"/>
      <c r="D6196" s="92"/>
      <c r="E6196" s="92"/>
      <c r="F6196" s="92"/>
      <c r="G6196" s="56" t="s">
        <v>13</v>
      </c>
      <c r="H6196" s="68"/>
      <c r="I6196" s="22" t="s">
        <v>513</v>
      </c>
      <c r="J6196" s="10" t="s">
        <v>514</v>
      </c>
      <c r="K6196" s="10" t="s">
        <v>515</v>
      </c>
      <c r="L6196" s="10" t="s">
        <v>516</v>
      </c>
      <c r="M6196" s="10" t="s">
        <v>517</v>
      </c>
      <c r="N6196" s="10" t="s">
        <v>518</v>
      </c>
      <c r="O6196" s="10" t="s">
        <v>519</v>
      </c>
      <c r="P6196" s="10" t="s">
        <v>520</v>
      </c>
      <c r="Q6196" s="10" t="s">
        <v>46</v>
      </c>
      <c r="R6196" s="10" t="s">
        <v>521</v>
      </c>
      <c r="S6196" s="23" t="s">
        <v>32</v>
      </c>
    </row>
    <row r="6197" spans="3:19" x14ac:dyDescent="0.2">
      <c r="C6197" s="93"/>
      <c r="D6197" s="94"/>
      <c r="E6197" s="94"/>
      <c r="F6197" s="94"/>
      <c r="G6197" s="57"/>
      <c r="H6197" s="69"/>
      <c r="I6197" s="26"/>
      <c r="J6197" s="9"/>
      <c r="K6197" s="9"/>
      <c r="L6197" s="9"/>
      <c r="M6197" s="9"/>
      <c r="N6197" s="9"/>
      <c r="O6197" s="9"/>
      <c r="P6197" s="9"/>
      <c r="Q6197" s="9"/>
      <c r="R6197" s="9"/>
      <c r="S6197" s="24"/>
    </row>
    <row r="6198" spans="3:19" x14ac:dyDescent="0.2">
      <c r="C6198" s="31"/>
      <c r="D6198" s="33"/>
      <c r="E6198" s="32" t="s">
        <v>13</v>
      </c>
      <c r="F6198" s="30"/>
      <c r="G6198" s="58">
        <v>2435</v>
      </c>
      <c r="H6198" s="70" t="str">
        <f t="shared" ref="H6198:H6261" si="104">IF(G6198&lt;49,"*"," ")</f>
        <v xml:space="preserve"> </v>
      </c>
      <c r="I6198" s="15">
        <v>42.299794661191001</v>
      </c>
      <c r="J6198" s="15">
        <v>19.917864476386001</v>
      </c>
      <c r="K6198" s="15">
        <v>10.595482546201</v>
      </c>
      <c r="L6198" s="15">
        <v>33.716632443531999</v>
      </c>
      <c r="M6198" s="15">
        <v>12.977412731006</v>
      </c>
      <c r="N6198" s="15">
        <v>39.794661190965002</v>
      </c>
      <c r="O6198" s="15">
        <v>43.737166324435002</v>
      </c>
      <c r="P6198" s="15">
        <v>68.090349075974999</v>
      </c>
      <c r="Q6198" s="15">
        <v>1.149897330595</v>
      </c>
      <c r="R6198" s="15">
        <v>8.7474332648870003</v>
      </c>
      <c r="S6198" s="34">
        <v>6.2012320328539996</v>
      </c>
    </row>
    <row r="6199" spans="3:19" x14ac:dyDescent="0.2">
      <c r="C6199" s="86" t="s">
        <v>16</v>
      </c>
      <c r="D6199" s="83" t="s">
        <v>17</v>
      </c>
      <c r="E6199" s="6" t="s">
        <v>14</v>
      </c>
      <c r="F6199" s="5"/>
      <c r="G6199" s="59">
        <v>1188</v>
      </c>
      <c r="H6199" s="71" t="str">
        <f t="shared" si="104"/>
        <v xml:space="preserve"> </v>
      </c>
      <c r="I6199" s="12">
        <v>41.835016835017001</v>
      </c>
      <c r="J6199" s="4">
        <v>20.117845117845</v>
      </c>
      <c r="K6199" s="4">
        <v>13.888888888888999</v>
      </c>
      <c r="L6199" s="4">
        <v>31.144781144781</v>
      </c>
      <c r="M6199" s="4">
        <v>17.508417508417999</v>
      </c>
      <c r="N6199" s="4">
        <v>42.003367003367003</v>
      </c>
      <c r="O6199" s="4">
        <v>39.478114478114001</v>
      </c>
      <c r="P6199" s="4">
        <v>67.255892255891993</v>
      </c>
      <c r="Q6199" s="4">
        <v>1.2626262626260001</v>
      </c>
      <c r="R6199" s="4">
        <v>9.0067340067339998</v>
      </c>
      <c r="S6199" s="13">
        <v>4.7138047138049997</v>
      </c>
    </row>
    <row r="6200" spans="3:19" x14ac:dyDescent="0.2">
      <c r="C6200" s="87"/>
      <c r="D6200" s="84"/>
      <c r="E6200" s="1" t="s">
        <v>15</v>
      </c>
      <c r="F6200" s="2"/>
      <c r="G6200" s="60">
        <v>1247</v>
      </c>
      <c r="H6200" s="72" t="str">
        <f t="shared" si="104"/>
        <v xml:space="preserve"> </v>
      </c>
      <c r="I6200" s="11">
        <v>42.742582197273002</v>
      </c>
      <c r="J6200" s="3">
        <v>19.727345629510999</v>
      </c>
      <c r="K6200" s="3">
        <v>7.4578989574980001</v>
      </c>
      <c r="L6200" s="3">
        <v>36.166800320770001</v>
      </c>
      <c r="M6200" s="3">
        <v>8.660785886127</v>
      </c>
      <c r="N6200" s="3">
        <v>37.690457097032997</v>
      </c>
      <c r="O6200" s="3">
        <v>47.794707297514002</v>
      </c>
      <c r="P6200" s="3">
        <v>68.885324779471006</v>
      </c>
      <c r="Q6200" s="3">
        <v>1.0425020048119999</v>
      </c>
      <c r="R6200" s="3">
        <v>8.5004009623099996</v>
      </c>
      <c r="S6200" s="8">
        <v>7.6182838813149996</v>
      </c>
    </row>
    <row r="6201" spans="3:19" x14ac:dyDescent="0.2">
      <c r="C6201" s="88" t="s">
        <v>18</v>
      </c>
      <c r="D6201" s="88" t="s">
        <v>19</v>
      </c>
      <c r="E6201" s="6" t="s">
        <v>20</v>
      </c>
      <c r="F6201" s="5"/>
      <c r="G6201" s="59">
        <v>386</v>
      </c>
      <c r="H6201" s="71" t="str">
        <f t="shared" si="104"/>
        <v xml:space="preserve"> </v>
      </c>
      <c r="I6201" s="12">
        <v>42.746113989637003</v>
      </c>
      <c r="J6201" s="4">
        <v>21.502590673575</v>
      </c>
      <c r="K6201" s="4">
        <v>18.134715025906999</v>
      </c>
      <c r="L6201" s="4">
        <v>33.937823834196998</v>
      </c>
      <c r="M6201" s="4">
        <v>15.544041450777</v>
      </c>
      <c r="N6201" s="4">
        <v>50.518134715026001</v>
      </c>
      <c r="O6201" s="4">
        <v>49.222797927461002</v>
      </c>
      <c r="P6201" s="4">
        <v>66.839378238341993</v>
      </c>
      <c r="Q6201" s="4">
        <v>1.0362694300519999</v>
      </c>
      <c r="R6201" s="4">
        <v>8.0310880829020004</v>
      </c>
      <c r="S6201" s="13">
        <v>3.3678756476679998</v>
      </c>
    </row>
    <row r="6202" spans="3:19" x14ac:dyDescent="0.2">
      <c r="C6202" s="87"/>
      <c r="D6202" s="89"/>
      <c r="E6202" s="1" t="s">
        <v>21</v>
      </c>
      <c r="F6202" s="2"/>
      <c r="G6202" s="60">
        <v>484</v>
      </c>
      <c r="H6202" s="72" t="str">
        <f t="shared" si="104"/>
        <v xml:space="preserve"> </v>
      </c>
      <c r="I6202" s="11">
        <v>46.280991735537</v>
      </c>
      <c r="J6202" s="3">
        <v>20.661157024792999</v>
      </c>
      <c r="K6202" s="3">
        <v>14.462809917355001</v>
      </c>
      <c r="L6202" s="3">
        <v>36.983471074379999</v>
      </c>
      <c r="M6202" s="3">
        <v>14.462809917355001</v>
      </c>
      <c r="N6202" s="3">
        <v>49.173553719007998</v>
      </c>
      <c r="O6202" s="3">
        <v>45.661157024792999</v>
      </c>
      <c r="P6202" s="3">
        <v>71.900826446281002</v>
      </c>
      <c r="Q6202" s="3">
        <v>1.0330578512399999</v>
      </c>
      <c r="R6202" s="3">
        <v>6.6115702479339999</v>
      </c>
      <c r="S6202" s="8">
        <v>2.4793388429749998</v>
      </c>
    </row>
    <row r="6203" spans="3:19" x14ac:dyDescent="0.2">
      <c r="C6203" s="87"/>
      <c r="D6203" s="89"/>
      <c r="E6203" s="1" t="s">
        <v>22</v>
      </c>
      <c r="F6203" s="2"/>
      <c r="G6203" s="60">
        <v>626</v>
      </c>
      <c r="H6203" s="72" t="str">
        <f t="shared" si="104"/>
        <v xml:space="preserve"> </v>
      </c>
      <c r="I6203" s="11">
        <v>43.130990415334999</v>
      </c>
      <c r="J6203" s="3">
        <v>21.246006389775999</v>
      </c>
      <c r="K6203" s="3">
        <v>10.383386581470001</v>
      </c>
      <c r="L6203" s="3">
        <v>36.581469648561999</v>
      </c>
      <c r="M6203" s="3">
        <v>12.779552715655001</v>
      </c>
      <c r="N6203" s="3">
        <v>44.08945686901</v>
      </c>
      <c r="O6203" s="3">
        <v>47.76357827476</v>
      </c>
      <c r="P6203" s="3">
        <v>70.447284345048004</v>
      </c>
      <c r="Q6203" s="3">
        <v>0.63897763578300004</v>
      </c>
      <c r="R6203" s="3">
        <v>8.6261980830670009</v>
      </c>
      <c r="S6203" s="8">
        <v>5.2715654952079998</v>
      </c>
    </row>
    <row r="6204" spans="3:19" x14ac:dyDescent="0.2">
      <c r="C6204" s="87"/>
      <c r="D6204" s="89"/>
      <c r="E6204" s="1" t="s">
        <v>23</v>
      </c>
      <c r="F6204" s="2"/>
      <c r="G6204" s="60">
        <v>400</v>
      </c>
      <c r="H6204" s="72" t="str">
        <f t="shared" si="104"/>
        <v xml:space="preserve"> </v>
      </c>
      <c r="I6204" s="11">
        <v>41.25</v>
      </c>
      <c r="J6204" s="3">
        <v>19.25</v>
      </c>
      <c r="K6204" s="3">
        <v>5.75</v>
      </c>
      <c r="L6204" s="3">
        <v>34.75</v>
      </c>
      <c r="M6204" s="3">
        <v>13</v>
      </c>
      <c r="N6204" s="3">
        <v>32.75</v>
      </c>
      <c r="O6204" s="3">
        <v>41.5</v>
      </c>
      <c r="P6204" s="3">
        <v>69.25</v>
      </c>
      <c r="Q6204" s="3">
        <v>1</v>
      </c>
      <c r="R6204" s="3">
        <v>11</v>
      </c>
      <c r="S6204" s="8">
        <v>6.5</v>
      </c>
    </row>
    <row r="6205" spans="3:19" x14ac:dyDescent="0.2">
      <c r="C6205" s="87"/>
      <c r="D6205" s="89"/>
      <c r="E6205" s="1" t="s">
        <v>24</v>
      </c>
      <c r="F6205" s="2"/>
      <c r="G6205" s="60">
        <v>539</v>
      </c>
      <c r="H6205" s="72" t="str">
        <f t="shared" si="104"/>
        <v xml:space="preserve"> </v>
      </c>
      <c r="I6205" s="11">
        <v>38.21892393321</v>
      </c>
      <c r="J6205" s="3">
        <v>17.068645640073999</v>
      </c>
      <c r="K6205" s="3">
        <v>5.5658627087200001</v>
      </c>
      <c r="L6205" s="3">
        <v>26.530612244897998</v>
      </c>
      <c r="M6205" s="3">
        <v>10.018552875696001</v>
      </c>
      <c r="N6205" s="3">
        <v>23.933209647495001</v>
      </c>
      <c r="O6205" s="3">
        <v>35.064935064935</v>
      </c>
      <c r="P6205" s="3">
        <v>61.966604823748</v>
      </c>
      <c r="Q6205" s="3">
        <v>2.040816326531</v>
      </c>
      <c r="R6205" s="3">
        <v>9.6474953617810009</v>
      </c>
      <c r="S6205" s="8">
        <v>12.430426716141</v>
      </c>
    </row>
    <row r="6206" spans="3:19" x14ac:dyDescent="0.2">
      <c r="C6206" s="87"/>
      <c r="D6206" s="89"/>
      <c r="E6206" s="1" t="s">
        <v>25</v>
      </c>
      <c r="F6206" s="2"/>
      <c r="G6206" s="60">
        <v>2049</v>
      </c>
      <c r="H6206" s="72" t="str">
        <f t="shared" si="104"/>
        <v xml:space="preserve"> </v>
      </c>
      <c r="I6206" s="11">
        <v>42.215714982918001</v>
      </c>
      <c r="J6206" s="3">
        <v>19.619326500732001</v>
      </c>
      <c r="K6206" s="3">
        <v>9.1752074182530006</v>
      </c>
      <c r="L6206" s="3">
        <v>33.674963396778999</v>
      </c>
      <c r="M6206" s="3">
        <v>12.493899463152999</v>
      </c>
      <c r="N6206" s="3">
        <v>37.774524158125999</v>
      </c>
      <c r="O6206" s="3">
        <v>42.703757930698004</v>
      </c>
      <c r="P6206" s="3">
        <v>68.326012689116993</v>
      </c>
      <c r="Q6206" s="3">
        <v>1.171303074671</v>
      </c>
      <c r="R6206" s="3">
        <v>8.8823816495849996</v>
      </c>
      <c r="S6206" s="8">
        <v>6.734992679356</v>
      </c>
    </row>
    <row r="6207" spans="3:19" x14ac:dyDescent="0.2">
      <c r="C6207" s="87"/>
      <c r="D6207" s="89"/>
      <c r="E6207" s="1" t="s">
        <v>26</v>
      </c>
      <c r="F6207" s="2"/>
      <c r="G6207" s="60">
        <v>939</v>
      </c>
      <c r="H6207" s="72" t="str">
        <f t="shared" si="104"/>
        <v xml:space="preserve"> </v>
      </c>
      <c r="I6207" s="11">
        <v>39.510117145899997</v>
      </c>
      <c r="J6207" s="3">
        <v>17.997870074546999</v>
      </c>
      <c r="K6207" s="3">
        <v>5.6443024494139999</v>
      </c>
      <c r="L6207" s="3">
        <v>30.031948881788999</v>
      </c>
      <c r="M6207" s="3">
        <v>11.288604898829</v>
      </c>
      <c r="N6207" s="3">
        <v>27.689030883918999</v>
      </c>
      <c r="O6207" s="3">
        <v>37.806176783813001</v>
      </c>
      <c r="P6207" s="3">
        <v>65.069222577209999</v>
      </c>
      <c r="Q6207" s="3">
        <v>1.5974440894569999</v>
      </c>
      <c r="R6207" s="3">
        <v>10.223642172524</v>
      </c>
      <c r="S6207" s="8">
        <v>9.9041533546329994</v>
      </c>
    </row>
    <row r="6208" spans="3:19" x14ac:dyDescent="0.2">
      <c r="C6208" s="87"/>
      <c r="D6208" s="88" t="s">
        <v>14</v>
      </c>
      <c r="E6208" s="6" t="s">
        <v>20</v>
      </c>
      <c r="F6208" s="5"/>
      <c r="G6208" s="59">
        <v>204</v>
      </c>
      <c r="H6208" s="71" t="str">
        <f t="shared" si="104"/>
        <v xml:space="preserve"> </v>
      </c>
      <c r="I6208" s="12">
        <v>40.196078431373003</v>
      </c>
      <c r="J6208" s="4">
        <v>18.627450980391998</v>
      </c>
      <c r="K6208" s="4">
        <v>21.568627450979999</v>
      </c>
      <c r="L6208" s="4">
        <v>25</v>
      </c>
      <c r="M6208" s="4">
        <v>19.607843137254999</v>
      </c>
      <c r="N6208" s="4">
        <v>45.098039215686001</v>
      </c>
      <c r="O6208" s="4">
        <v>44.117647058823998</v>
      </c>
      <c r="P6208" s="4">
        <v>62.745098039216003</v>
      </c>
      <c r="Q6208" s="4">
        <v>0.49019607843099999</v>
      </c>
      <c r="R6208" s="4">
        <v>9.8039215686270005</v>
      </c>
      <c r="S6208" s="13">
        <v>4.4117647058819998</v>
      </c>
    </row>
    <row r="6209" spans="3:19" x14ac:dyDescent="0.2">
      <c r="C6209" s="87"/>
      <c r="D6209" s="89"/>
      <c r="E6209" s="1" t="s">
        <v>21</v>
      </c>
      <c r="F6209" s="2"/>
      <c r="G6209" s="60">
        <v>254</v>
      </c>
      <c r="H6209" s="72" t="str">
        <f t="shared" si="104"/>
        <v xml:space="preserve"> </v>
      </c>
      <c r="I6209" s="11">
        <v>44.488188976377998</v>
      </c>
      <c r="J6209" s="3">
        <v>20.866141732283001</v>
      </c>
      <c r="K6209" s="3">
        <v>16.929133858267999</v>
      </c>
      <c r="L6209" s="3">
        <v>35.826771653542998</v>
      </c>
      <c r="M6209" s="3">
        <v>17.716535433071002</v>
      </c>
      <c r="N6209" s="3">
        <v>47.244094488188999</v>
      </c>
      <c r="O6209" s="3">
        <v>38.582677165353999</v>
      </c>
      <c r="P6209" s="3">
        <v>68.897637795275998</v>
      </c>
      <c r="Q6209" s="3">
        <v>1.1811023622050001</v>
      </c>
      <c r="R6209" s="3">
        <v>9.8425196850390009</v>
      </c>
      <c r="S6209" s="8">
        <v>1.968503937008</v>
      </c>
    </row>
    <row r="6210" spans="3:19" x14ac:dyDescent="0.2">
      <c r="C6210" s="87"/>
      <c r="D6210" s="89"/>
      <c r="E6210" s="1" t="s">
        <v>22</v>
      </c>
      <c r="F6210" s="2"/>
      <c r="G6210" s="60">
        <v>311</v>
      </c>
      <c r="H6210" s="72" t="str">
        <f t="shared" si="104"/>
        <v xml:space="preserve"> </v>
      </c>
      <c r="I6210" s="11">
        <v>41.479099678456997</v>
      </c>
      <c r="J6210" s="3">
        <v>21.864951768489</v>
      </c>
      <c r="K6210" s="3">
        <v>13.826366559486001</v>
      </c>
      <c r="L6210" s="3">
        <v>31.511254019292998</v>
      </c>
      <c r="M6210" s="3">
        <v>16.398713826367</v>
      </c>
      <c r="N6210" s="3">
        <v>47.588424437298997</v>
      </c>
      <c r="O6210" s="3">
        <v>41.479099678456997</v>
      </c>
      <c r="P6210" s="3">
        <v>68.488745980706994</v>
      </c>
      <c r="Q6210" s="3">
        <v>0.96463022507999996</v>
      </c>
      <c r="R6210" s="3">
        <v>7.3954983922829998</v>
      </c>
      <c r="S6210" s="8">
        <v>4.1800643086819997</v>
      </c>
    </row>
    <row r="6211" spans="3:19" x14ac:dyDescent="0.2">
      <c r="C6211" s="87"/>
      <c r="D6211" s="89"/>
      <c r="E6211" s="1" t="s">
        <v>23</v>
      </c>
      <c r="F6211" s="2"/>
      <c r="G6211" s="60">
        <v>202</v>
      </c>
      <c r="H6211" s="72" t="str">
        <f t="shared" si="104"/>
        <v xml:space="preserve"> </v>
      </c>
      <c r="I6211" s="11">
        <v>38.613861386139</v>
      </c>
      <c r="J6211" s="3">
        <v>19.306930693068999</v>
      </c>
      <c r="K6211" s="3">
        <v>8.9108910891090005</v>
      </c>
      <c r="L6211" s="3">
        <v>31.188118811881001</v>
      </c>
      <c r="M6211" s="3">
        <v>17.821782178218001</v>
      </c>
      <c r="N6211" s="3">
        <v>37.128712871287</v>
      </c>
      <c r="O6211" s="3">
        <v>37.128712871287</v>
      </c>
      <c r="P6211" s="3">
        <v>67.821782178218001</v>
      </c>
      <c r="Q6211" s="3">
        <v>1.485148514851</v>
      </c>
      <c r="R6211" s="3">
        <v>11.881188118812</v>
      </c>
      <c r="S6211" s="8">
        <v>3.9603960396039999</v>
      </c>
    </row>
    <row r="6212" spans="3:19" x14ac:dyDescent="0.2">
      <c r="C6212" s="87"/>
      <c r="D6212" s="89"/>
      <c r="E6212" s="1" t="s">
        <v>24</v>
      </c>
      <c r="F6212" s="2"/>
      <c r="G6212" s="60">
        <v>217</v>
      </c>
      <c r="H6212" s="72" t="str">
        <f t="shared" si="104"/>
        <v xml:space="preserve"> </v>
      </c>
      <c r="I6212" s="11">
        <v>43.778801843318</v>
      </c>
      <c r="J6212" s="3">
        <v>18.89400921659</v>
      </c>
      <c r="K6212" s="3">
        <v>7.8341013824879999</v>
      </c>
      <c r="L6212" s="3">
        <v>30.875576036866001</v>
      </c>
      <c r="M6212" s="3">
        <v>16.589861751152</v>
      </c>
      <c r="N6212" s="3">
        <v>29.493087557603999</v>
      </c>
      <c r="O6212" s="3">
        <v>35.483870967742</v>
      </c>
      <c r="P6212" s="3">
        <v>67.281105990783004</v>
      </c>
      <c r="Q6212" s="3">
        <v>2.3041474654380001</v>
      </c>
      <c r="R6212" s="3">
        <v>6.9124423963129997</v>
      </c>
      <c r="S6212" s="8">
        <v>9.6774193548389995</v>
      </c>
    </row>
    <row r="6213" spans="3:19" x14ac:dyDescent="0.2">
      <c r="C6213" s="87"/>
      <c r="D6213" s="89"/>
      <c r="E6213" s="1" t="s">
        <v>25</v>
      </c>
      <c r="F6213" s="2"/>
      <c r="G6213" s="60">
        <v>984</v>
      </c>
      <c r="H6213" s="72" t="str">
        <f t="shared" si="104"/>
        <v xml:space="preserve"> </v>
      </c>
      <c r="I6213" s="11">
        <v>42.174796747967001</v>
      </c>
      <c r="J6213" s="3">
        <v>20.426829268293002</v>
      </c>
      <c r="K6213" s="3">
        <v>12.29674796748</v>
      </c>
      <c r="L6213" s="3">
        <v>32.418699186992001</v>
      </c>
      <c r="M6213" s="3">
        <v>17.073170731706998</v>
      </c>
      <c r="N6213" s="3">
        <v>41.361788617885999</v>
      </c>
      <c r="O6213" s="3">
        <v>38.516260162602002</v>
      </c>
      <c r="P6213" s="3">
        <v>68.191056910569003</v>
      </c>
      <c r="Q6213" s="3">
        <v>1.4227642276420001</v>
      </c>
      <c r="R6213" s="3">
        <v>8.8414634146339992</v>
      </c>
      <c r="S6213" s="8">
        <v>4.7764227642280002</v>
      </c>
    </row>
    <row r="6214" spans="3:19" x14ac:dyDescent="0.2">
      <c r="C6214" s="87"/>
      <c r="D6214" s="89"/>
      <c r="E6214" s="1" t="s">
        <v>26</v>
      </c>
      <c r="F6214" s="2"/>
      <c r="G6214" s="60">
        <v>419</v>
      </c>
      <c r="H6214" s="72" t="str">
        <f t="shared" si="104"/>
        <v xml:space="preserve"> </v>
      </c>
      <c r="I6214" s="11">
        <v>41.288782816229002</v>
      </c>
      <c r="J6214" s="3">
        <v>19.09307875895</v>
      </c>
      <c r="K6214" s="3">
        <v>8.3532219570410007</v>
      </c>
      <c r="L6214" s="3">
        <v>31.026252983294</v>
      </c>
      <c r="M6214" s="3">
        <v>17.183770883055001</v>
      </c>
      <c r="N6214" s="3">
        <v>33.174224343675</v>
      </c>
      <c r="O6214" s="3">
        <v>36.276849642004997</v>
      </c>
      <c r="P6214" s="3">
        <v>67.541766109785002</v>
      </c>
      <c r="Q6214" s="3">
        <v>1.909307875895</v>
      </c>
      <c r="R6214" s="3">
        <v>9.3078758949879994</v>
      </c>
      <c r="S6214" s="8">
        <v>6.9212410501189998</v>
      </c>
    </row>
    <row r="6215" spans="3:19" x14ac:dyDescent="0.2">
      <c r="C6215" s="87"/>
      <c r="D6215" s="88" t="s">
        <v>15</v>
      </c>
      <c r="E6215" s="6" t="s">
        <v>20</v>
      </c>
      <c r="F6215" s="5"/>
      <c r="G6215" s="59">
        <v>182</v>
      </c>
      <c r="H6215" s="71" t="str">
        <f t="shared" si="104"/>
        <v xml:space="preserve"> </v>
      </c>
      <c r="I6215" s="12">
        <v>45.604395604395997</v>
      </c>
      <c r="J6215" s="4">
        <v>24.725274725275</v>
      </c>
      <c r="K6215" s="4">
        <v>14.285714285714</v>
      </c>
      <c r="L6215" s="4">
        <v>43.956043956043999</v>
      </c>
      <c r="M6215" s="4">
        <v>10.989010989011</v>
      </c>
      <c r="N6215" s="4">
        <v>56.593406593407003</v>
      </c>
      <c r="O6215" s="4">
        <v>54.945054945054999</v>
      </c>
      <c r="P6215" s="4">
        <v>71.428571428571004</v>
      </c>
      <c r="Q6215" s="4">
        <v>1.648351648352</v>
      </c>
      <c r="R6215" s="4">
        <v>6.0439560439560003</v>
      </c>
      <c r="S6215" s="13">
        <v>2.1978021978019999</v>
      </c>
    </row>
    <row r="6216" spans="3:19" x14ac:dyDescent="0.2">
      <c r="C6216" s="87"/>
      <c r="D6216" s="89"/>
      <c r="E6216" s="1" t="s">
        <v>21</v>
      </c>
      <c r="F6216" s="2"/>
      <c r="G6216" s="60">
        <v>230</v>
      </c>
      <c r="H6216" s="72" t="str">
        <f t="shared" si="104"/>
        <v xml:space="preserve"> </v>
      </c>
      <c r="I6216" s="11">
        <v>48.260869565217</v>
      </c>
      <c r="J6216" s="3">
        <v>20.434782608696</v>
      </c>
      <c r="K6216" s="3">
        <v>11.739130434783</v>
      </c>
      <c r="L6216" s="3">
        <v>38.260869565217</v>
      </c>
      <c r="M6216" s="3">
        <v>10.869565217390999</v>
      </c>
      <c r="N6216" s="3">
        <v>51.304347826087003</v>
      </c>
      <c r="O6216" s="3">
        <v>53.478260869564998</v>
      </c>
      <c r="P6216" s="3">
        <v>75.217391304347998</v>
      </c>
      <c r="Q6216" s="3">
        <v>0.86956521739100001</v>
      </c>
      <c r="R6216" s="3">
        <v>3.0434782608700002</v>
      </c>
      <c r="S6216" s="8">
        <v>3.0434782608700002</v>
      </c>
    </row>
    <row r="6217" spans="3:19" x14ac:dyDescent="0.2">
      <c r="C6217" s="87"/>
      <c r="D6217" s="89"/>
      <c r="E6217" s="1" t="s">
        <v>22</v>
      </c>
      <c r="F6217" s="2"/>
      <c r="G6217" s="60">
        <v>315</v>
      </c>
      <c r="H6217" s="72" t="str">
        <f t="shared" si="104"/>
        <v xml:space="preserve"> </v>
      </c>
      <c r="I6217" s="11">
        <v>44.761904761905001</v>
      </c>
      <c r="J6217" s="3">
        <v>20.634920634920999</v>
      </c>
      <c r="K6217" s="3">
        <v>6.9841269841270002</v>
      </c>
      <c r="L6217" s="3">
        <v>41.587301587302001</v>
      </c>
      <c r="M6217" s="3">
        <v>9.2063492063489996</v>
      </c>
      <c r="N6217" s="3">
        <v>40.634920634921002</v>
      </c>
      <c r="O6217" s="3">
        <v>53.968253968253997</v>
      </c>
      <c r="P6217" s="3">
        <v>72.380952380951996</v>
      </c>
      <c r="Q6217" s="3">
        <v>0.31746031745999997</v>
      </c>
      <c r="R6217" s="3">
        <v>9.8412698412699999</v>
      </c>
      <c r="S6217" s="8">
        <v>6.3492063492059998</v>
      </c>
    </row>
    <row r="6218" spans="3:19" x14ac:dyDescent="0.2">
      <c r="C6218" s="87"/>
      <c r="D6218" s="89"/>
      <c r="E6218" s="1" t="s">
        <v>23</v>
      </c>
      <c r="F6218" s="2"/>
      <c r="G6218" s="60">
        <v>198</v>
      </c>
      <c r="H6218" s="72" t="str">
        <f t="shared" si="104"/>
        <v xml:space="preserve"> </v>
      </c>
      <c r="I6218" s="11">
        <v>43.939393939394002</v>
      </c>
      <c r="J6218" s="3">
        <v>19.191919191918998</v>
      </c>
      <c r="K6218" s="3">
        <v>2.5252525252529998</v>
      </c>
      <c r="L6218" s="3">
        <v>38.383838383837997</v>
      </c>
      <c r="M6218" s="3">
        <v>8.0808080808079996</v>
      </c>
      <c r="N6218" s="3">
        <v>28.282828282828</v>
      </c>
      <c r="O6218" s="3">
        <v>45.959595959596001</v>
      </c>
      <c r="P6218" s="3">
        <v>70.707070707070997</v>
      </c>
      <c r="Q6218" s="3">
        <v>0.50505050505100002</v>
      </c>
      <c r="R6218" s="3">
        <v>10.101010101010001</v>
      </c>
      <c r="S6218" s="8">
        <v>9.0909090909089993</v>
      </c>
    </row>
    <row r="6219" spans="3:19" x14ac:dyDescent="0.2">
      <c r="C6219" s="87"/>
      <c r="D6219" s="89"/>
      <c r="E6219" s="1" t="s">
        <v>24</v>
      </c>
      <c r="F6219" s="2"/>
      <c r="G6219" s="60">
        <v>322</v>
      </c>
      <c r="H6219" s="72" t="str">
        <f t="shared" si="104"/>
        <v xml:space="preserve"> </v>
      </c>
      <c r="I6219" s="11">
        <v>34.472049689441</v>
      </c>
      <c r="J6219" s="3">
        <v>15.838509316770001</v>
      </c>
      <c r="K6219" s="3">
        <v>4.037267080745</v>
      </c>
      <c r="L6219" s="3">
        <v>23.602484472050001</v>
      </c>
      <c r="M6219" s="3">
        <v>5.5900621118010001</v>
      </c>
      <c r="N6219" s="3">
        <v>20.186335403727</v>
      </c>
      <c r="O6219" s="3">
        <v>34.782608695652002</v>
      </c>
      <c r="P6219" s="3">
        <v>58.385093167702003</v>
      </c>
      <c r="Q6219" s="3">
        <v>1.8633540372670001</v>
      </c>
      <c r="R6219" s="3">
        <v>11.490683229814</v>
      </c>
      <c r="S6219" s="8">
        <v>14.285714285714</v>
      </c>
    </row>
    <row r="6220" spans="3:19" x14ac:dyDescent="0.2">
      <c r="C6220" s="87"/>
      <c r="D6220" s="89"/>
      <c r="E6220" s="1" t="s">
        <v>25</v>
      </c>
      <c r="F6220" s="2"/>
      <c r="G6220" s="60">
        <v>1065</v>
      </c>
      <c r="H6220" s="72" t="str">
        <f t="shared" si="104"/>
        <v xml:space="preserve"> </v>
      </c>
      <c r="I6220" s="11">
        <v>42.253521126761001</v>
      </c>
      <c r="J6220" s="3">
        <v>18.87323943662</v>
      </c>
      <c r="K6220" s="3">
        <v>6.2910798122070002</v>
      </c>
      <c r="L6220" s="3">
        <v>34.835680751174003</v>
      </c>
      <c r="M6220" s="3">
        <v>8.2629107981220002</v>
      </c>
      <c r="N6220" s="3">
        <v>34.460093896714</v>
      </c>
      <c r="O6220" s="3">
        <v>46.572769953052003</v>
      </c>
      <c r="P6220" s="3">
        <v>68.450704225351998</v>
      </c>
      <c r="Q6220" s="3">
        <v>0.93896713615000005</v>
      </c>
      <c r="R6220" s="3">
        <v>8.9201877934270009</v>
      </c>
      <c r="S6220" s="8">
        <v>8.5446009389669992</v>
      </c>
    </row>
    <row r="6221" spans="3:19" x14ac:dyDescent="0.2">
      <c r="C6221" s="87"/>
      <c r="D6221" s="89"/>
      <c r="E6221" s="1" t="s">
        <v>26</v>
      </c>
      <c r="F6221" s="2"/>
      <c r="G6221" s="60">
        <v>520</v>
      </c>
      <c r="H6221" s="72" t="str">
        <f t="shared" si="104"/>
        <v xml:space="preserve"> </v>
      </c>
      <c r="I6221" s="11">
        <v>38.076923076923002</v>
      </c>
      <c r="J6221" s="3">
        <v>17.115384615385</v>
      </c>
      <c r="K6221" s="3">
        <v>3.4615384615379998</v>
      </c>
      <c r="L6221" s="3">
        <v>29.230769230768999</v>
      </c>
      <c r="M6221" s="3">
        <v>6.5384615384620002</v>
      </c>
      <c r="N6221" s="3">
        <v>23.269230769231001</v>
      </c>
      <c r="O6221" s="3">
        <v>39.038461538462002</v>
      </c>
      <c r="P6221" s="3">
        <v>63.076923076923002</v>
      </c>
      <c r="Q6221" s="3">
        <v>1.3461538461539999</v>
      </c>
      <c r="R6221" s="3">
        <v>10.961538461538</v>
      </c>
      <c r="S6221" s="8">
        <v>12.307692307691999</v>
      </c>
    </row>
    <row r="6222" spans="3:19" x14ac:dyDescent="0.2">
      <c r="C6222" s="88" t="s">
        <v>27</v>
      </c>
      <c r="D6222" s="88" t="s">
        <v>19</v>
      </c>
      <c r="E6222" s="6" t="s">
        <v>28</v>
      </c>
      <c r="F6222" s="5"/>
      <c r="G6222" s="59">
        <v>147</v>
      </c>
      <c r="H6222" s="71" t="str">
        <f t="shared" si="104"/>
        <v xml:space="preserve"> </v>
      </c>
      <c r="I6222" s="12">
        <v>37.414965986395003</v>
      </c>
      <c r="J6222" s="4">
        <v>14.285714285714</v>
      </c>
      <c r="K6222" s="4">
        <v>14.965986394558</v>
      </c>
      <c r="L6222" s="4">
        <v>33.333333333333002</v>
      </c>
      <c r="M6222" s="4">
        <v>14.285714285714</v>
      </c>
      <c r="N6222" s="4">
        <v>39.455782312925002</v>
      </c>
      <c r="O6222" s="4">
        <v>36.734693877551003</v>
      </c>
      <c r="P6222" s="4">
        <v>53.741496598639003</v>
      </c>
      <c r="Q6222" s="4">
        <v>1.360544217687</v>
      </c>
      <c r="R6222" s="4">
        <v>17.687074829932001</v>
      </c>
      <c r="S6222" s="13">
        <v>6.1224489795919999</v>
      </c>
    </row>
    <row r="6223" spans="3:19" ht="24" x14ac:dyDescent="0.2">
      <c r="C6223" s="87"/>
      <c r="D6223" s="89"/>
      <c r="E6223" s="1" t="s">
        <v>29</v>
      </c>
      <c r="F6223" s="2"/>
      <c r="G6223" s="60">
        <v>1706</v>
      </c>
      <c r="H6223" s="72" t="str">
        <f t="shared" si="104"/>
        <v xml:space="preserve"> </v>
      </c>
      <c r="I6223" s="11">
        <v>43.317702227433003</v>
      </c>
      <c r="J6223" s="3">
        <v>20.515826494725001</v>
      </c>
      <c r="K6223" s="3">
        <v>10.550996483001001</v>
      </c>
      <c r="L6223" s="3">
        <v>34.466588511136997</v>
      </c>
      <c r="M6223" s="3">
        <v>13.657678780774001</v>
      </c>
      <c r="N6223" s="3">
        <v>42.790152403283003</v>
      </c>
      <c r="O6223" s="3">
        <v>44.783118405627</v>
      </c>
      <c r="P6223" s="3">
        <v>70.164126611957997</v>
      </c>
      <c r="Q6223" s="3">
        <v>1.1723329425560001</v>
      </c>
      <c r="R6223" s="3">
        <v>7.7373974208679996</v>
      </c>
      <c r="S6223" s="8">
        <v>5.6271981242670002</v>
      </c>
    </row>
    <row r="6224" spans="3:19" ht="24" x14ac:dyDescent="0.2">
      <c r="C6224" s="87"/>
      <c r="D6224" s="89"/>
      <c r="E6224" s="1" t="s">
        <v>30</v>
      </c>
      <c r="F6224" s="2"/>
      <c r="G6224" s="60">
        <v>137</v>
      </c>
      <c r="H6224" s="72" t="str">
        <f t="shared" si="104"/>
        <v xml:space="preserve"> </v>
      </c>
      <c r="I6224" s="11">
        <v>34.306569343066002</v>
      </c>
      <c r="J6224" s="3">
        <v>17.518248175181999</v>
      </c>
      <c r="K6224" s="3">
        <v>17.518248175181999</v>
      </c>
      <c r="L6224" s="3">
        <v>29.197080291971002</v>
      </c>
      <c r="M6224" s="3">
        <v>13.868613138685999</v>
      </c>
      <c r="N6224" s="3">
        <v>35.036496350364999</v>
      </c>
      <c r="O6224" s="3">
        <v>37.956204379562003</v>
      </c>
      <c r="P6224" s="3">
        <v>64.233576642336004</v>
      </c>
      <c r="Q6224" s="3">
        <v>0.72992700729899995</v>
      </c>
      <c r="R6224" s="3">
        <v>11.678832116788</v>
      </c>
      <c r="S6224" s="8">
        <v>5.1094890510950002</v>
      </c>
    </row>
    <row r="6225" spans="3:19" ht="24" x14ac:dyDescent="0.2">
      <c r="C6225" s="87"/>
      <c r="D6225" s="89"/>
      <c r="E6225" s="1" t="s">
        <v>31</v>
      </c>
      <c r="F6225" s="2"/>
      <c r="G6225" s="60">
        <v>440</v>
      </c>
      <c r="H6225" s="72" t="str">
        <f t="shared" si="104"/>
        <v xml:space="preserve"> </v>
      </c>
      <c r="I6225" s="11">
        <v>42.272727272727003</v>
      </c>
      <c r="J6225" s="3">
        <v>20.227272727273</v>
      </c>
      <c r="K6225" s="3">
        <v>7.2727272727269998</v>
      </c>
      <c r="L6225" s="3">
        <v>32.5</v>
      </c>
      <c r="M6225" s="3">
        <v>9.7727272727269998</v>
      </c>
      <c r="N6225" s="3">
        <v>30</v>
      </c>
      <c r="O6225" s="3">
        <v>44.090909090909001</v>
      </c>
      <c r="P6225" s="3">
        <v>66.136363636363996</v>
      </c>
      <c r="Q6225" s="3">
        <v>1.136363636364</v>
      </c>
      <c r="R6225" s="3">
        <v>8.6363636363640008</v>
      </c>
      <c r="S6225" s="8">
        <v>8.8636363636359992</v>
      </c>
    </row>
    <row r="6226" spans="3:19" x14ac:dyDescent="0.2">
      <c r="C6226" s="87"/>
      <c r="D6226" s="89"/>
      <c r="E6226" s="1" t="s">
        <v>32</v>
      </c>
      <c r="F6226" s="2"/>
      <c r="G6226" s="60">
        <v>5</v>
      </c>
      <c r="H6226" s="72" t="str">
        <f t="shared" si="104"/>
        <v>*</v>
      </c>
      <c r="I6226" s="11">
        <v>60</v>
      </c>
      <c r="J6226" s="3">
        <v>20</v>
      </c>
      <c r="K6226" s="7">
        <v>0</v>
      </c>
      <c r="L6226" s="3">
        <v>20</v>
      </c>
      <c r="M6226" s="7">
        <v>0</v>
      </c>
      <c r="N6226" s="3">
        <v>20</v>
      </c>
      <c r="O6226" s="3">
        <v>20</v>
      </c>
      <c r="P6226" s="3">
        <v>60</v>
      </c>
      <c r="Q6226" s="7">
        <v>0</v>
      </c>
      <c r="R6226" s="3">
        <v>20</v>
      </c>
      <c r="S6226" s="14">
        <v>0</v>
      </c>
    </row>
    <row r="6227" spans="3:19" x14ac:dyDescent="0.2">
      <c r="C6227" s="87"/>
      <c r="D6227" s="88" t="s">
        <v>14</v>
      </c>
      <c r="E6227" s="6" t="s">
        <v>28</v>
      </c>
      <c r="F6227" s="5"/>
      <c r="G6227" s="59">
        <v>95</v>
      </c>
      <c r="H6227" s="71" t="str">
        <f t="shared" si="104"/>
        <v xml:space="preserve"> </v>
      </c>
      <c r="I6227" s="12">
        <v>36.842105263157997</v>
      </c>
      <c r="J6227" s="4">
        <v>14.736842105262999</v>
      </c>
      <c r="K6227" s="4">
        <v>18.947368421053</v>
      </c>
      <c r="L6227" s="4">
        <v>33.684210526316001</v>
      </c>
      <c r="M6227" s="4">
        <v>13.684210526316001</v>
      </c>
      <c r="N6227" s="4">
        <v>38.947368421053</v>
      </c>
      <c r="O6227" s="4">
        <v>34.736842105263001</v>
      </c>
      <c r="P6227" s="4">
        <v>51.578947368420998</v>
      </c>
      <c r="Q6227" s="4">
        <v>2.1052631578950001</v>
      </c>
      <c r="R6227" s="4">
        <v>16.842105263158</v>
      </c>
      <c r="S6227" s="13">
        <v>5.2631578947369997</v>
      </c>
    </row>
    <row r="6228" spans="3:19" ht="24" x14ac:dyDescent="0.2">
      <c r="C6228" s="87"/>
      <c r="D6228" s="89"/>
      <c r="E6228" s="1" t="s">
        <v>29</v>
      </c>
      <c r="F6228" s="2"/>
      <c r="G6228" s="60">
        <v>953</v>
      </c>
      <c r="H6228" s="72" t="str">
        <f t="shared" si="104"/>
        <v xml:space="preserve"> </v>
      </c>
      <c r="I6228" s="11">
        <v>42.707240293809001</v>
      </c>
      <c r="J6228" s="3">
        <v>20.776495278069</v>
      </c>
      <c r="K6228" s="3">
        <v>13.641133263379</v>
      </c>
      <c r="L6228" s="3">
        <v>32.109129066107002</v>
      </c>
      <c r="M6228" s="3">
        <v>17.313746065058002</v>
      </c>
      <c r="N6228" s="3">
        <v>43.546694648478002</v>
      </c>
      <c r="O6228" s="3">
        <v>40.713536201468997</v>
      </c>
      <c r="P6228" s="3">
        <v>69.674711437566003</v>
      </c>
      <c r="Q6228" s="3">
        <v>1.1542497376709999</v>
      </c>
      <c r="R6228" s="3">
        <v>8.0797481636939992</v>
      </c>
      <c r="S6228" s="8">
        <v>4.3022035676810004</v>
      </c>
    </row>
    <row r="6229" spans="3:19" ht="24" x14ac:dyDescent="0.2">
      <c r="C6229" s="87"/>
      <c r="D6229" s="89"/>
      <c r="E6229" s="1" t="s">
        <v>30</v>
      </c>
      <c r="F6229" s="2"/>
      <c r="G6229" s="60">
        <v>60</v>
      </c>
      <c r="H6229" s="72" t="str">
        <f t="shared" si="104"/>
        <v xml:space="preserve"> </v>
      </c>
      <c r="I6229" s="11">
        <v>36.666666666666998</v>
      </c>
      <c r="J6229" s="3">
        <v>16.666666666666998</v>
      </c>
      <c r="K6229" s="3">
        <v>20</v>
      </c>
      <c r="L6229" s="3">
        <v>23.333333333333002</v>
      </c>
      <c r="M6229" s="3">
        <v>21.666666666666998</v>
      </c>
      <c r="N6229" s="3">
        <v>35</v>
      </c>
      <c r="O6229" s="3">
        <v>33.333333333333002</v>
      </c>
      <c r="P6229" s="3">
        <v>60</v>
      </c>
      <c r="Q6229" s="3">
        <v>1.666666666667</v>
      </c>
      <c r="R6229" s="3">
        <v>15</v>
      </c>
      <c r="S6229" s="8">
        <v>5</v>
      </c>
    </row>
    <row r="6230" spans="3:19" ht="24" x14ac:dyDescent="0.2">
      <c r="C6230" s="87"/>
      <c r="D6230" s="89"/>
      <c r="E6230" s="1" t="s">
        <v>31</v>
      </c>
      <c r="F6230" s="2"/>
      <c r="G6230" s="60">
        <v>77</v>
      </c>
      <c r="H6230" s="72" t="str">
        <f t="shared" si="104"/>
        <v xml:space="preserve"> </v>
      </c>
      <c r="I6230" s="11">
        <v>41.558441558441999</v>
      </c>
      <c r="J6230" s="3">
        <v>22.077922077922</v>
      </c>
      <c r="K6230" s="3">
        <v>6.4935064935059996</v>
      </c>
      <c r="L6230" s="3">
        <v>23.376623376623002</v>
      </c>
      <c r="M6230" s="3">
        <v>22.077922077922</v>
      </c>
      <c r="N6230" s="3">
        <v>33.766233766234002</v>
      </c>
      <c r="O6230" s="3">
        <v>36.363636363635997</v>
      </c>
      <c r="P6230" s="3">
        <v>62.337662337662003</v>
      </c>
      <c r="Q6230" s="3">
        <v>1.298701298701</v>
      </c>
      <c r="R6230" s="3">
        <v>5.1948051948050002</v>
      </c>
      <c r="S6230" s="8">
        <v>9.0909090909089993</v>
      </c>
    </row>
    <row r="6231" spans="3:19" x14ac:dyDescent="0.2">
      <c r="C6231" s="87"/>
      <c r="D6231" s="89"/>
      <c r="E6231" s="1" t="s">
        <v>32</v>
      </c>
      <c r="F6231" s="2"/>
      <c r="G6231" s="60">
        <v>3</v>
      </c>
      <c r="H6231" s="72" t="str">
        <f t="shared" si="104"/>
        <v>*</v>
      </c>
      <c r="I6231" s="11">
        <v>33.333333333333002</v>
      </c>
      <c r="J6231" s="7">
        <v>0</v>
      </c>
      <c r="K6231" s="7">
        <v>0</v>
      </c>
      <c r="L6231" s="7">
        <v>0</v>
      </c>
      <c r="M6231" s="7">
        <v>0</v>
      </c>
      <c r="N6231" s="7">
        <v>0</v>
      </c>
      <c r="O6231" s="7">
        <v>0</v>
      </c>
      <c r="P6231" s="3">
        <v>66.666666666666998</v>
      </c>
      <c r="Q6231" s="7">
        <v>0</v>
      </c>
      <c r="R6231" s="3">
        <v>33.333333333333002</v>
      </c>
      <c r="S6231" s="14">
        <v>0</v>
      </c>
    </row>
    <row r="6232" spans="3:19" x14ac:dyDescent="0.2">
      <c r="C6232" s="87"/>
      <c r="D6232" s="88" t="s">
        <v>15</v>
      </c>
      <c r="E6232" s="6" t="s">
        <v>28</v>
      </c>
      <c r="F6232" s="5"/>
      <c r="G6232" s="59">
        <v>52</v>
      </c>
      <c r="H6232" s="71" t="str">
        <f t="shared" si="104"/>
        <v xml:space="preserve"> </v>
      </c>
      <c r="I6232" s="12">
        <v>38.461538461537998</v>
      </c>
      <c r="J6232" s="4">
        <v>13.461538461538</v>
      </c>
      <c r="K6232" s="4">
        <v>7.6923076923079998</v>
      </c>
      <c r="L6232" s="4">
        <v>32.692307692307999</v>
      </c>
      <c r="M6232" s="4">
        <v>15.384615384615</v>
      </c>
      <c r="N6232" s="4">
        <v>40.384615384615003</v>
      </c>
      <c r="O6232" s="4">
        <v>40.384615384615003</v>
      </c>
      <c r="P6232" s="4">
        <v>57.692307692307999</v>
      </c>
      <c r="Q6232" s="20">
        <v>0</v>
      </c>
      <c r="R6232" s="4">
        <v>19.230769230768999</v>
      </c>
      <c r="S6232" s="13">
        <v>7.6923076923079998</v>
      </c>
    </row>
    <row r="6233" spans="3:19" ht="24" x14ac:dyDescent="0.2">
      <c r="C6233" s="87"/>
      <c r="D6233" s="89"/>
      <c r="E6233" s="1" t="s">
        <v>29</v>
      </c>
      <c r="F6233" s="2"/>
      <c r="G6233" s="60">
        <v>753</v>
      </c>
      <c r="H6233" s="72" t="str">
        <f t="shared" si="104"/>
        <v xml:space="preserve"> </v>
      </c>
      <c r="I6233" s="11">
        <v>44.090305444887001</v>
      </c>
      <c r="J6233" s="3">
        <v>20.185922974768001</v>
      </c>
      <c r="K6233" s="3">
        <v>6.6401062416999999</v>
      </c>
      <c r="L6233" s="3">
        <v>37.450199203186997</v>
      </c>
      <c r="M6233" s="3">
        <v>9.0305444887119997</v>
      </c>
      <c r="N6233" s="3">
        <v>41.832669322709002</v>
      </c>
      <c r="O6233" s="3">
        <v>49.933598937583</v>
      </c>
      <c r="P6233" s="3">
        <v>70.783532536520994</v>
      </c>
      <c r="Q6233" s="3">
        <v>1.1952191235059999</v>
      </c>
      <c r="R6233" s="3">
        <v>7.3041168658700002</v>
      </c>
      <c r="S6233" s="8">
        <v>7.3041168658700002</v>
      </c>
    </row>
    <row r="6234" spans="3:19" ht="24" x14ac:dyDescent="0.2">
      <c r="C6234" s="87"/>
      <c r="D6234" s="89"/>
      <c r="E6234" s="1" t="s">
        <v>30</v>
      </c>
      <c r="F6234" s="2"/>
      <c r="G6234" s="60">
        <v>77</v>
      </c>
      <c r="H6234" s="72" t="str">
        <f t="shared" si="104"/>
        <v xml:space="preserve"> </v>
      </c>
      <c r="I6234" s="11">
        <v>32.467532467532003</v>
      </c>
      <c r="J6234" s="3">
        <v>18.181818181817999</v>
      </c>
      <c r="K6234" s="3">
        <v>15.584415584416</v>
      </c>
      <c r="L6234" s="3">
        <v>33.766233766234002</v>
      </c>
      <c r="M6234" s="3">
        <v>7.792207792208</v>
      </c>
      <c r="N6234" s="3">
        <v>35.064935064935</v>
      </c>
      <c r="O6234" s="3">
        <v>41.558441558441999</v>
      </c>
      <c r="P6234" s="3">
        <v>67.532467532468004</v>
      </c>
      <c r="Q6234" s="7">
        <v>0</v>
      </c>
      <c r="R6234" s="3">
        <v>9.0909090909089993</v>
      </c>
      <c r="S6234" s="8">
        <v>5.1948051948050002</v>
      </c>
    </row>
    <row r="6235" spans="3:19" ht="24" x14ac:dyDescent="0.2">
      <c r="C6235" s="87"/>
      <c r="D6235" s="89"/>
      <c r="E6235" s="1" t="s">
        <v>31</v>
      </c>
      <c r="F6235" s="2"/>
      <c r="G6235" s="60">
        <v>363</v>
      </c>
      <c r="H6235" s="72" t="str">
        <f t="shared" si="104"/>
        <v xml:space="preserve"> </v>
      </c>
      <c r="I6235" s="11">
        <v>42.424242424242003</v>
      </c>
      <c r="J6235" s="3">
        <v>19.834710743801999</v>
      </c>
      <c r="K6235" s="3">
        <v>7.4380165289260001</v>
      </c>
      <c r="L6235" s="3">
        <v>34.435261707989</v>
      </c>
      <c r="M6235" s="3">
        <v>7.1625344352619997</v>
      </c>
      <c r="N6235" s="3">
        <v>29.201101928375</v>
      </c>
      <c r="O6235" s="3">
        <v>45.730027548209002</v>
      </c>
      <c r="P6235" s="3">
        <v>66.942148760330994</v>
      </c>
      <c r="Q6235" s="3">
        <v>1.101928374656</v>
      </c>
      <c r="R6235" s="3">
        <v>9.3663911845730006</v>
      </c>
      <c r="S6235" s="8">
        <v>8.8154269972449999</v>
      </c>
    </row>
    <row r="6236" spans="3:19" x14ac:dyDescent="0.2">
      <c r="C6236" s="87"/>
      <c r="D6236" s="89"/>
      <c r="E6236" s="1" t="s">
        <v>32</v>
      </c>
      <c r="F6236" s="2"/>
      <c r="G6236" s="60">
        <v>2</v>
      </c>
      <c r="H6236" s="72" t="str">
        <f t="shared" si="104"/>
        <v>*</v>
      </c>
      <c r="I6236" s="11">
        <v>100</v>
      </c>
      <c r="J6236" s="3">
        <v>50</v>
      </c>
      <c r="K6236" s="7">
        <v>0</v>
      </c>
      <c r="L6236" s="3">
        <v>50</v>
      </c>
      <c r="M6236" s="7">
        <v>0</v>
      </c>
      <c r="N6236" s="3">
        <v>50</v>
      </c>
      <c r="O6236" s="3">
        <v>50</v>
      </c>
      <c r="P6236" s="3">
        <v>50</v>
      </c>
      <c r="Q6236" s="7">
        <v>0</v>
      </c>
      <c r="R6236" s="7">
        <v>0</v>
      </c>
      <c r="S6236" s="14">
        <v>0</v>
      </c>
    </row>
    <row r="6237" spans="3:19" x14ac:dyDescent="0.2">
      <c r="C6237" s="88" t="s">
        <v>33</v>
      </c>
      <c r="D6237" s="83" t="s">
        <v>17</v>
      </c>
      <c r="E6237" s="6" t="s">
        <v>34</v>
      </c>
      <c r="F6237" s="5"/>
      <c r="G6237" s="59">
        <v>341</v>
      </c>
      <c r="H6237" s="71" t="str">
        <f t="shared" si="104"/>
        <v xml:space="preserve"> </v>
      </c>
      <c r="I6237" s="12">
        <v>39.589442815249001</v>
      </c>
      <c r="J6237" s="4">
        <v>18.475073313783</v>
      </c>
      <c r="K6237" s="4">
        <v>10.263929618768</v>
      </c>
      <c r="L6237" s="4">
        <v>29.618768328445999</v>
      </c>
      <c r="M6237" s="4">
        <v>11.730205278592001</v>
      </c>
      <c r="N6237" s="4">
        <v>32.844574780058998</v>
      </c>
      <c r="O6237" s="4">
        <v>39.589442815249001</v>
      </c>
      <c r="P6237" s="4">
        <v>61.583577712610001</v>
      </c>
      <c r="Q6237" s="4">
        <v>0.87976539589400005</v>
      </c>
      <c r="R6237" s="4">
        <v>9.9706744868040005</v>
      </c>
      <c r="S6237" s="13">
        <v>9.9706744868040005</v>
      </c>
    </row>
    <row r="6238" spans="3:19" x14ac:dyDescent="0.2">
      <c r="C6238" s="87"/>
      <c r="D6238" s="84"/>
      <c r="E6238" s="1" t="s">
        <v>35</v>
      </c>
      <c r="F6238" s="2"/>
      <c r="G6238" s="60">
        <v>1149</v>
      </c>
      <c r="H6238" s="72" t="str">
        <f t="shared" si="104"/>
        <v xml:space="preserve"> </v>
      </c>
      <c r="I6238" s="11">
        <v>42.645778938207002</v>
      </c>
      <c r="J6238" s="3">
        <v>20.278503046127</v>
      </c>
      <c r="K6238" s="3">
        <v>9.9216710182769994</v>
      </c>
      <c r="L6238" s="3">
        <v>34.986945169713003</v>
      </c>
      <c r="M6238" s="3">
        <v>13.838120104439</v>
      </c>
      <c r="N6238" s="3">
        <v>41.775456919059998</v>
      </c>
      <c r="O6238" s="3">
        <v>47.258485639687002</v>
      </c>
      <c r="P6238" s="3">
        <v>71.627502175805006</v>
      </c>
      <c r="Q6238" s="3">
        <v>1.2184508268059999</v>
      </c>
      <c r="R6238" s="3">
        <v>7.3977371627500004</v>
      </c>
      <c r="S6238" s="8">
        <v>5.2219321148829998</v>
      </c>
    </row>
    <row r="6239" spans="3:19" ht="24" x14ac:dyDescent="0.2">
      <c r="C6239" s="87"/>
      <c r="D6239" s="84"/>
      <c r="E6239" s="1" t="s">
        <v>36</v>
      </c>
      <c r="F6239" s="2"/>
      <c r="G6239" s="60">
        <v>659</v>
      </c>
      <c r="H6239" s="72" t="str">
        <f t="shared" si="104"/>
        <v xml:space="preserve"> </v>
      </c>
      <c r="I6239" s="11">
        <v>46.282245827011003</v>
      </c>
      <c r="J6239" s="3">
        <v>20.940819423369</v>
      </c>
      <c r="K6239" s="3">
        <v>10.470409711684001</v>
      </c>
      <c r="L6239" s="3">
        <v>35.053110773900002</v>
      </c>
      <c r="M6239" s="3">
        <v>11.684370257967</v>
      </c>
      <c r="N6239" s="3">
        <v>38.998482549317004</v>
      </c>
      <c r="O6239" s="3">
        <v>41.274658573596</v>
      </c>
      <c r="P6239" s="3">
        <v>70.864946889226005</v>
      </c>
      <c r="Q6239" s="3">
        <v>1.0622154779969999</v>
      </c>
      <c r="R6239" s="3">
        <v>7.8907435508350003</v>
      </c>
      <c r="S6239" s="8">
        <v>5.9180576631259996</v>
      </c>
    </row>
    <row r="6240" spans="3:19" x14ac:dyDescent="0.2">
      <c r="C6240" s="87"/>
      <c r="D6240" s="84"/>
      <c r="E6240" s="1" t="s">
        <v>37</v>
      </c>
      <c r="F6240" s="2"/>
      <c r="G6240" s="60">
        <v>274</v>
      </c>
      <c r="H6240" s="72" t="str">
        <f t="shared" si="104"/>
        <v xml:space="preserve"> </v>
      </c>
      <c r="I6240" s="11">
        <v>34.671532846715003</v>
      </c>
      <c r="J6240" s="3">
        <v>17.518248175181999</v>
      </c>
      <c r="K6240" s="3">
        <v>14.233576642336001</v>
      </c>
      <c r="L6240" s="3">
        <v>31.021897810218999</v>
      </c>
      <c r="M6240" s="3">
        <v>13.868613138685999</v>
      </c>
      <c r="N6240" s="3">
        <v>43.065693430656999</v>
      </c>
      <c r="O6240" s="3">
        <v>39.78102189781</v>
      </c>
      <c r="P6240" s="3">
        <v>55.109489051094997</v>
      </c>
      <c r="Q6240" s="3">
        <v>1.459854014599</v>
      </c>
      <c r="R6240" s="3">
        <v>14.233576642336001</v>
      </c>
      <c r="S6240" s="8">
        <v>6.2043795620440001</v>
      </c>
    </row>
    <row r="6241" spans="3:19" x14ac:dyDescent="0.2">
      <c r="C6241" s="87"/>
      <c r="D6241" s="84"/>
      <c r="E6241" s="1" t="s">
        <v>32</v>
      </c>
      <c r="F6241" s="2"/>
      <c r="G6241" s="60">
        <v>12</v>
      </c>
      <c r="H6241" s="72" t="str">
        <f t="shared" si="104"/>
        <v>*</v>
      </c>
      <c r="I6241" s="11">
        <v>41.666666666666998</v>
      </c>
      <c r="J6241" s="3">
        <v>25</v>
      </c>
      <c r="K6241" s="3">
        <v>8.333333333333</v>
      </c>
      <c r="L6241" s="3">
        <v>16.666666666666998</v>
      </c>
      <c r="M6241" s="3">
        <v>16.666666666666998</v>
      </c>
      <c r="N6241" s="3">
        <v>16.666666666666998</v>
      </c>
      <c r="O6241" s="3">
        <v>50</v>
      </c>
      <c r="P6241" s="3">
        <v>58.333333333333002</v>
      </c>
      <c r="Q6241" s="7">
        <v>0</v>
      </c>
      <c r="R6241" s="3">
        <v>25</v>
      </c>
      <c r="S6241" s="8">
        <v>8.333333333333</v>
      </c>
    </row>
    <row r="6242" spans="3:19" x14ac:dyDescent="0.2">
      <c r="C6242" s="88" t="s">
        <v>38</v>
      </c>
      <c r="D6242" s="83" t="s">
        <v>17</v>
      </c>
      <c r="E6242" s="6" t="s">
        <v>39</v>
      </c>
      <c r="F6242" s="5"/>
      <c r="G6242" s="59">
        <v>368</v>
      </c>
      <c r="H6242" s="71" t="str">
        <f t="shared" si="104"/>
        <v xml:space="preserve"> </v>
      </c>
      <c r="I6242" s="12">
        <v>38.858695652173999</v>
      </c>
      <c r="J6242" s="4">
        <v>19.29347826087</v>
      </c>
      <c r="K6242" s="4">
        <v>13.586956521738999</v>
      </c>
      <c r="L6242" s="4">
        <v>31.79347826087</v>
      </c>
      <c r="M6242" s="4">
        <v>15.760869565217</v>
      </c>
      <c r="N6242" s="4">
        <v>34.239130434783</v>
      </c>
      <c r="O6242" s="4">
        <v>41.032608695652002</v>
      </c>
      <c r="P6242" s="4">
        <v>61.413043478261002</v>
      </c>
      <c r="Q6242" s="4">
        <v>1.630434782609</v>
      </c>
      <c r="R6242" s="4">
        <v>10.054347826087</v>
      </c>
      <c r="S6242" s="13">
        <v>8.1521739130430007</v>
      </c>
    </row>
    <row r="6243" spans="3:19" x14ac:dyDescent="0.2">
      <c r="C6243" s="87"/>
      <c r="D6243" s="84"/>
      <c r="E6243" s="1" t="s">
        <v>40</v>
      </c>
      <c r="F6243" s="2"/>
      <c r="G6243" s="60">
        <v>1591</v>
      </c>
      <c r="H6243" s="72" t="str">
        <f t="shared" si="104"/>
        <v xml:space="preserve"> </v>
      </c>
      <c r="I6243" s="11">
        <v>43.871778755500003</v>
      </c>
      <c r="J6243" s="3">
        <v>20.615964802011</v>
      </c>
      <c r="K6243" s="3">
        <v>10.496543054683</v>
      </c>
      <c r="L6243" s="3">
        <v>35.323695788812003</v>
      </c>
      <c r="M6243" s="3">
        <v>13.576367064738999</v>
      </c>
      <c r="N6243" s="3">
        <v>43.557510999370997</v>
      </c>
      <c r="O6243" s="3">
        <v>45.883092394720002</v>
      </c>
      <c r="P6243" s="3">
        <v>70.395977372722001</v>
      </c>
      <c r="Q6243" s="3">
        <v>1.1942174732869999</v>
      </c>
      <c r="R6243" s="3">
        <v>7.7938403519800001</v>
      </c>
      <c r="S6243" s="8">
        <v>5.4054054054050003</v>
      </c>
    </row>
    <row r="6244" spans="3:19" x14ac:dyDescent="0.2">
      <c r="C6244" s="87"/>
      <c r="D6244" s="84"/>
      <c r="E6244" s="1" t="s">
        <v>41</v>
      </c>
      <c r="F6244" s="2"/>
      <c r="G6244" s="60">
        <v>151</v>
      </c>
      <c r="H6244" s="72" t="str">
        <f t="shared" si="104"/>
        <v xml:space="preserve"> </v>
      </c>
      <c r="I6244" s="11">
        <v>50.993377483444</v>
      </c>
      <c r="J6244" s="3">
        <v>21.192052980132001</v>
      </c>
      <c r="K6244" s="3">
        <v>12.582781456954001</v>
      </c>
      <c r="L6244" s="3">
        <v>35.099337748343999</v>
      </c>
      <c r="M6244" s="3">
        <v>11.920529801324999</v>
      </c>
      <c r="N6244" s="3">
        <v>48.344370860927</v>
      </c>
      <c r="O6244" s="3">
        <v>47.682119205298001</v>
      </c>
      <c r="P6244" s="3">
        <v>71.523178807947005</v>
      </c>
      <c r="Q6244" s="3">
        <v>1.9867549668869999</v>
      </c>
      <c r="R6244" s="3">
        <v>6.622516556291</v>
      </c>
      <c r="S6244" s="8">
        <v>4.6357615894039998</v>
      </c>
    </row>
    <row r="6245" spans="3:19" x14ac:dyDescent="0.2">
      <c r="C6245" s="87"/>
      <c r="D6245" s="84"/>
      <c r="E6245" s="1" t="s">
        <v>42</v>
      </c>
      <c r="F6245" s="2"/>
      <c r="G6245" s="60">
        <v>884</v>
      </c>
      <c r="H6245" s="72" t="str">
        <f t="shared" si="104"/>
        <v xml:space="preserve"> </v>
      </c>
      <c r="I6245" s="11">
        <v>45.814479638008997</v>
      </c>
      <c r="J6245" s="3">
        <v>21.153846153846001</v>
      </c>
      <c r="K6245" s="3">
        <v>10.407239819005</v>
      </c>
      <c r="L6245" s="3">
        <v>35.407239819005</v>
      </c>
      <c r="M6245" s="3">
        <v>11.764705882353001</v>
      </c>
      <c r="N6245" s="3">
        <v>39.366515837103996</v>
      </c>
      <c r="O6245" s="3">
        <v>42.986425339367003</v>
      </c>
      <c r="P6245" s="3">
        <v>70.361990950226001</v>
      </c>
      <c r="Q6245" s="3">
        <v>1.018099547511</v>
      </c>
      <c r="R6245" s="3">
        <v>7.2398190045249997</v>
      </c>
      <c r="S6245" s="8">
        <v>6.7873303167419996</v>
      </c>
    </row>
    <row r="6246" spans="3:19" x14ac:dyDescent="0.2">
      <c r="C6246" s="87"/>
      <c r="D6246" s="84"/>
      <c r="E6246" s="1" t="s">
        <v>43</v>
      </c>
      <c r="F6246" s="2"/>
      <c r="G6246" s="60">
        <v>191</v>
      </c>
      <c r="H6246" s="72" t="str">
        <f t="shared" si="104"/>
        <v xml:space="preserve"> </v>
      </c>
      <c r="I6246" s="11">
        <v>44.502617801047002</v>
      </c>
      <c r="J6246" s="3">
        <v>19.371727748691001</v>
      </c>
      <c r="K6246" s="3">
        <v>7.3298429319369998</v>
      </c>
      <c r="L6246" s="3">
        <v>32.984293193717001</v>
      </c>
      <c r="M6246" s="3">
        <v>9.9476439790580002</v>
      </c>
      <c r="N6246" s="3">
        <v>34.554973821989996</v>
      </c>
      <c r="O6246" s="3">
        <v>45.026178010471</v>
      </c>
      <c r="P6246" s="3">
        <v>71.727748691098995</v>
      </c>
      <c r="Q6246" s="3">
        <v>1.5706806282720001</v>
      </c>
      <c r="R6246" s="3">
        <v>9.4240837696340005</v>
      </c>
      <c r="S6246" s="8">
        <v>5.235602094241</v>
      </c>
    </row>
    <row r="6247" spans="3:19" x14ac:dyDescent="0.2">
      <c r="C6247" s="87"/>
      <c r="D6247" s="84"/>
      <c r="E6247" s="1" t="s">
        <v>44</v>
      </c>
      <c r="F6247" s="2"/>
      <c r="G6247" s="60">
        <v>239</v>
      </c>
      <c r="H6247" s="72" t="str">
        <f t="shared" si="104"/>
        <v xml:space="preserve"> </v>
      </c>
      <c r="I6247" s="11">
        <v>46.443514644350998</v>
      </c>
      <c r="J6247" s="3">
        <v>20.083682008368001</v>
      </c>
      <c r="K6247" s="3">
        <v>8.3682008368199998</v>
      </c>
      <c r="L6247" s="3">
        <v>32.217573221757</v>
      </c>
      <c r="M6247" s="3">
        <v>11.297071129707</v>
      </c>
      <c r="N6247" s="3">
        <v>36.401673640166997</v>
      </c>
      <c r="O6247" s="3">
        <v>44.351464435145999</v>
      </c>
      <c r="P6247" s="3">
        <v>71.129707112971005</v>
      </c>
      <c r="Q6247" s="3">
        <v>0.836820083682</v>
      </c>
      <c r="R6247" s="3">
        <v>6.694560669456</v>
      </c>
      <c r="S6247" s="8">
        <v>7.1129707112969998</v>
      </c>
    </row>
    <row r="6248" spans="3:19" x14ac:dyDescent="0.2">
      <c r="C6248" s="87"/>
      <c r="D6248" s="84"/>
      <c r="E6248" s="1" t="s">
        <v>45</v>
      </c>
      <c r="F6248" s="2"/>
      <c r="G6248" s="60">
        <v>58</v>
      </c>
      <c r="H6248" s="72" t="str">
        <f t="shared" si="104"/>
        <v xml:space="preserve"> </v>
      </c>
      <c r="I6248" s="11">
        <v>41.379310344827999</v>
      </c>
      <c r="J6248" s="3">
        <v>15.517241379310001</v>
      </c>
      <c r="K6248" s="3">
        <v>15.517241379310001</v>
      </c>
      <c r="L6248" s="3">
        <v>36.206896551724</v>
      </c>
      <c r="M6248" s="3">
        <v>10.344827586207</v>
      </c>
      <c r="N6248" s="3">
        <v>39.655172413792997</v>
      </c>
      <c r="O6248" s="3">
        <v>46.551724137930997</v>
      </c>
      <c r="P6248" s="3">
        <v>60.344827586207003</v>
      </c>
      <c r="Q6248" s="7">
        <v>0</v>
      </c>
      <c r="R6248" s="3">
        <v>10.344827586207</v>
      </c>
      <c r="S6248" s="8">
        <v>3.4482758620689999</v>
      </c>
    </row>
    <row r="6249" spans="3:19" x14ac:dyDescent="0.2">
      <c r="C6249" s="87"/>
      <c r="D6249" s="84"/>
      <c r="E6249" s="1" t="s">
        <v>46</v>
      </c>
      <c r="F6249" s="2"/>
      <c r="G6249" s="60">
        <v>32</v>
      </c>
      <c r="H6249" s="72" t="str">
        <f t="shared" si="104"/>
        <v>*</v>
      </c>
      <c r="I6249" s="11">
        <v>40.625</v>
      </c>
      <c r="J6249" s="3">
        <v>9.375</v>
      </c>
      <c r="K6249" s="3">
        <v>9.375</v>
      </c>
      <c r="L6249" s="3">
        <v>25</v>
      </c>
      <c r="M6249" s="3">
        <v>6.25</v>
      </c>
      <c r="N6249" s="3">
        <v>25</v>
      </c>
      <c r="O6249" s="3">
        <v>34.375</v>
      </c>
      <c r="P6249" s="3">
        <v>50</v>
      </c>
      <c r="Q6249" s="7">
        <v>0</v>
      </c>
      <c r="R6249" s="3">
        <v>25</v>
      </c>
      <c r="S6249" s="8">
        <v>3.125</v>
      </c>
    </row>
    <row r="6250" spans="3:19" x14ac:dyDescent="0.2">
      <c r="C6250" s="87"/>
      <c r="D6250" s="84"/>
      <c r="E6250" s="1" t="s">
        <v>32</v>
      </c>
      <c r="F6250" s="2"/>
      <c r="G6250" s="60">
        <v>50</v>
      </c>
      <c r="H6250" s="72" t="str">
        <f t="shared" si="104"/>
        <v xml:space="preserve"> </v>
      </c>
      <c r="I6250" s="11">
        <v>30</v>
      </c>
      <c r="J6250" s="3">
        <v>22</v>
      </c>
      <c r="K6250" s="3">
        <v>6</v>
      </c>
      <c r="L6250" s="3">
        <v>30</v>
      </c>
      <c r="M6250" s="3">
        <v>4</v>
      </c>
      <c r="N6250" s="3">
        <v>24</v>
      </c>
      <c r="O6250" s="3">
        <v>34</v>
      </c>
      <c r="P6250" s="3">
        <v>66</v>
      </c>
      <c r="Q6250" s="7">
        <v>0</v>
      </c>
      <c r="R6250" s="3">
        <v>10</v>
      </c>
      <c r="S6250" s="8">
        <v>10</v>
      </c>
    </row>
    <row r="6251" spans="3:19" ht="24" x14ac:dyDescent="0.2">
      <c r="C6251" s="88" t="s">
        <v>47</v>
      </c>
      <c r="D6251" s="83" t="s">
        <v>17</v>
      </c>
      <c r="E6251" s="6" t="s">
        <v>48</v>
      </c>
      <c r="F6251" s="5"/>
      <c r="G6251" s="59">
        <v>93</v>
      </c>
      <c r="H6251" s="71" t="str">
        <f t="shared" si="104"/>
        <v xml:space="preserve"> </v>
      </c>
      <c r="I6251" s="12">
        <v>60.215053763440999</v>
      </c>
      <c r="J6251" s="4">
        <v>22.580645161290001</v>
      </c>
      <c r="K6251" s="4">
        <v>9.6774193548389995</v>
      </c>
      <c r="L6251" s="4">
        <v>35.483870967742</v>
      </c>
      <c r="M6251" s="4">
        <v>18.279569892472999</v>
      </c>
      <c r="N6251" s="4">
        <v>31.182795698924998</v>
      </c>
      <c r="O6251" s="4">
        <v>41.935483870968</v>
      </c>
      <c r="P6251" s="4">
        <v>74.193548387096996</v>
      </c>
      <c r="Q6251" s="4">
        <v>1.0752688172039999</v>
      </c>
      <c r="R6251" s="4">
        <v>8.6021505376339995</v>
      </c>
      <c r="S6251" s="13">
        <v>3.2258064516129998</v>
      </c>
    </row>
    <row r="6252" spans="3:19" ht="24" x14ac:dyDescent="0.2">
      <c r="C6252" s="87"/>
      <c r="D6252" s="84"/>
      <c r="E6252" s="1" t="s">
        <v>49</v>
      </c>
      <c r="F6252" s="2"/>
      <c r="G6252" s="60">
        <v>143</v>
      </c>
      <c r="H6252" s="72" t="str">
        <f t="shared" si="104"/>
        <v xml:space="preserve"> </v>
      </c>
      <c r="I6252" s="11">
        <v>44.755244755245002</v>
      </c>
      <c r="J6252" s="3">
        <v>24.475524475524001</v>
      </c>
      <c r="K6252" s="3">
        <v>11.888111888112</v>
      </c>
      <c r="L6252" s="3">
        <v>30.069930069929999</v>
      </c>
      <c r="M6252" s="3">
        <v>18.181818181817999</v>
      </c>
      <c r="N6252" s="3">
        <v>37.762237762238001</v>
      </c>
      <c r="O6252" s="3">
        <v>41.958041958042003</v>
      </c>
      <c r="P6252" s="3">
        <v>66.433566433566</v>
      </c>
      <c r="Q6252" s="3">
        <v>1.398601398601</v>
      </c>
      <c r="R6252" s="3">
        <v>8.3916083916080009</v>
      </c>
      <c r="S6252" s="8">
        <v>6.9930069930069996</v>
      </c>
    </row>
    <row r="6253" spans="3:19" x14ac:dyDescent="0.2">
      <c r="C6253" s="87"/>
      <c r="D6253" s="84"/>
      <c r="E6253" s="1" t="s">
        <v>50</v>
      </c>
      <c r="F6253" s="2"/>
      <c r="G6253" s="60">
        <v>148</v>
      </c>
      <c r="H6253" s="72" t="str">
        <f t="shared" si="104"/>
        <v xml:space="preserve"> </v>
      </c>
      <c r="I6253" s="11">
        <v>39.189189189189001</v>
      </c>
      <c r="J6253" s="3">
        <v>23.648648648649001</v>
      </c>
      <c r="K6253" s="3">
        <v>9.4594594594589996</v>
      </c>
      <c r="L6253" s="3">
        <v>22.297297297297</v>
      </c>
      <c r="M6253" s="3">
        <v>13.513513513514001</v>
      </c>
      <c r="N6253" s="3">
        <v>49.324324324324003</v>
      </c>
      <c r="O6253" s="3">
        <v>36.486486486486001</v>
      </c>
      <c r="P6253" s="3">
        <v>64.189189189188994</v>
      </c>
      <c r="Q6253" s="3">
        <v>1.351351351351</v>
      </c>
      <c r="R6253" s="3">
        <v>9.4594594594589996</v>
      </c>
      <c r="S6253" s="8">
        <v>6.0810810810809999</v>
      </c>
    </row>
    <row r="6254" spans="3:19" x14ac:dyDescent="0.2">
      <c r="C6254" s="87"/>
      <c r="D6254" s="84"/>
      <c r="E6254" s="1" t="s">
        <v>51</v>
      </c>
      <c r="F6254" s="2"/>
      <c r="G6254" s="60">
        <v>198</v>
      </c>
      <c r="H6254" s="72" t="str">
        <f t="shared" si="104"/>
        <v xml:space="preserve"> </v>
      </c>
      <c r="I6254" s="11">
        <v>45.454545454544999</v>
      </c>
      <c r="J6254" s="3">
        <v>20.202020202020002</v>
      </c>
      <c r="K6254" s="3">
        <v>17.676767676768002</v>
      </c>
      <c r="L6254" s="3">
        <v>34.848484848485</v>
      </c>
      <c r="M6254" s="3">
        <v>24.242424242424001</v>
      </c>
      <c r="N6254" s="3">
        <v>51.515151515151999</v>
      </c>
      <c r="O6254" s="3">
        <v>46.969696969696997</v>
      </c>
      <c r="P6254" s="3">
        <v>73.232323232322997</v>
      </c>
      <c r="Q6254" s="3">
        <v>0.50505050505100002</v>
      </c>
      <c r="R6254" s="3">
        <v>5.0505050505050004</v>
      </c>
      <c r="S6254" s="8">
        <v>3.0303030303030001</v>
      </c>
    </row>
    <row r="6255" spans="3:19" ht="24" x14ac:dyDescent="0.2">
      <c r="C6255" s="87"/>
      <c r="D6255" s="84"/>
      <c r="E6255" s="1" t="s">
        <v>52</v>
      </c>
      <c r="F6255" s="2"/>
      <c r="G6255" s="60">
        <v>318</v>
      </c>
      <c r="H6255" s="72" t="str">
        <f t="shared" si="104"/>
        <v xml:space="preserve"> </v>
      </c>
      <c r="I6255" s="11">
        <v>46.226415094339998</v>
      </c>
      <c r="J6255" s="3">
        <v>23.899371069181999</v>
      </c>
      <c r="K6255" s="3">
        <v>18.553459119496999</v>
      </c>
      <c r="L6255" s="3">
        <v>34.905660377357997</v>
      </c>
      <c r="M6255" s="3">
        <v>14.779874213836001</v>
      </c>
      <c r="N6255" s="3">
        <v>49.685534591195001</v>
      </c>
      <c r="O6255" s="3">
        <v>49.371069182390002</v>
      </c>
      <c r="P6255" s="3">
        <v>69.811320754717002</v>
      </c>
      <c r="Q6255" s="3">
        <v>0.62893081761000003</v>
      </c>
      <c r="R6255" s="3">
        <v>7.2327044025160001</v>
      </c>
      <c r="S6255" s="8">
        <v>4.0880503144649998</v>
      </c>
    </row>
    <row r="6256" spans="3:19" ht="24" x14ac:dyDescent="0.2">
      <c r="C6256" s="87"/>
      <c r="D6256" s="84"/>
      <c r="E6256" s="1" t="s">
        <v>53</v>
      </c>
      <c r="F6256" s="2"/>
      <c r="G6256" s="60">
        <v>900</v>
      </c>
      <c r="H6256" s="72" t="str">
        <f t="shared" si="104"/>
        <v xml:space="preserve"> </v>
      </c>
      <c r="I6256" s="11">
        <v>46.111111111111001</v>
      </c>
      <c r="J6256" s="3">
        <v>23</v>
      </c>
      <c r="K6256" s="3">
        <v>14.888888888888999</v>
      </c>
      <c r="L6256" s="3">
        <v>32.111111111111001</v>
      </c>
      <c r="M6256" s="3">
        <v>17.555555555556001</v>
      </c>
      <c r="N6256" s="3">
        <v>46.222222222222001</v>
      </c>
      <c r="O6256" s="3">
        <v>44.777777777777999</v>
      </c>
      <c r="P6256" s="3">
        <v>69.555555555555998</v>
      </c>
      <c r="Q6256" s="3">
        <v>0.88888888888899997</v>
      </c>
      <c r="R6256" s="3">
        <v>7.4444444444439997</v>
      </c>
      <c r="S6256" s="8">
        <v>4.5555555555560003</v>
      </c>
    </row>
    <row r="6257" spans="3:19" ht="24" x14ac:dyDescent="0.2">
      <c r="C6257" s="87"/>
      <c r="D6257" s="84"/>
      <c r="E6257" s="1" t="s">
        <v>54</v>
      </c>
      <c r="F6257" s="2"/>
      <c r="G6257" s="60">
        <v>1493</v>
      </c>
      <c r="H6257" s="72" t="str">
        <f t="shared" si="104"/>
        <v xml:space="preserve"> </v>
      </c>
      <c r="I6257" s="11">
        <v>40.053583389148997</v>
      </c>
      <c r="J6257" s="3">
        <v>18.28533154722</v>
      </c>
      <c r="K6257" s="3">
        <v>8.037508372405</v>
      </c>
      <c r="L6257" s="3">
        <v>35.365036838579996</v>
      </c>
      <c r="M6257" s="3">
        <v>10.314802411253</v>
      </c>
      <c r="N6257" s="3">
        <v>36.503683858004003</v>
      </c>
      <c r="O6257" s="3">
        <v>43.335565974547997</v>
      </c>
      <c r="P6257" s="3">
        <v>67.314132618887996</v>
      </c>
      <c r="Q6257" s="3">
        <v>1.205626255861</v>
      </c>
      <c r="R6257" s="3">
        <v>9.645010046885</v>
      </c>
      <c r="S6257" s="8">
        <v>6.8988613529810001</v>
      </c>
    </row>
    <row r="6258" spans="3:19" x14ac:dyDescent="0.2">
      <c r="C6258" s="87"/>
      <c r="D6258" s="84"/>
      <c r="E6258" s="1" t="s">
        <v>32</v>
      </c>
      <c r="F6258" s="2"/>
      <c r="G6258" s="60">
        <v>42</v>
      </c>
      <c r="H6258" s="72" t="str">
        <f t="shared" si="104"/>
        <v>*</v>
      </c>
      <c r="I6258" s="11">
        <v>40.476190476189998</v>
      </c>
      <c r="J6258" s="3">
        <v>11.904761904761999</v>
      </c>
      <c r="K6258" s="3">
        <v>9.5238095238099998</v>
      </c>
      <c r="L6258" s="3">
        <v>9.5238095238099998</v>
      </c>
      <c r="M6258" s="3">
        <v>9.5238095238099998</v>
      </c>
      <c r="N6258" s="3">
        <v>19.047619047619001</v>
      </c>
      <c r="O6258" s="3">
        <v>35.714285714286</v>
      </c>
      <c r="P6258" s="3">
        <v>64.285714285713993</v>
      </c>
      <c r="Q6258" s="3">
        <v>4.7619047619049999</v>
      </c>
      <c r="R6258" s="3">
        <v>4.7619047619049999</v>
      </c>
      <c r="S6258" s="8">
        <v>16.666666666666998</v>
      </c>
    </row>
    <row r="6259" spans="3:19" ht="24" x14ac:dyDescent="0.2">
      <c r="C6259" s="88" t="s">
        <v>55</v>
      </c>
      <c r="D6259" s="83" t="s">
        <v>17</v>
      </c>
      <c r="E6259" s="6" t="s">
        <v>48</v>
      </c>
      <c r="F6259" s="5"/>
      <c r="G6259" s="59">
        <v>118</v>
      </c>
      <c r="H6259" s="71" t="str">
        <f t="shared" si="104"/>
        <v xml:space="preserve"> </v>
      </c>
      <c r="I6259" s="12">
        <v>37.288135593219998</v>
      </c>
      <c r="J6259" s="4">
        <v>20.338983050846998</v>
      </c>
      <c r="K6259" s="4">
        <v>10.169491525424</v>
      </c>
      <c r="L6259" s="4">
        <v>25.423728813558998</v>
      </c>
      <c r="M6259" s="4">
        <v>12.71186440678</v>
      </c>
      <c r="N6259" s="4">
        <v>19.491525423729001</v>
      </c>
      <c r="O6259" s="4">
        <v>29.661016949153002</v>
      </c>
      <c r="P6259" s="4">
        <v>55.084745762711997</v>
      </c>
      <c r="Q6259" s="4">
        <v>0.84745762711899997</v>
      </c>
      <c r="R6259" s="4">
        <v>14.406779661017</v>
      </c>
      <c r="S6259" s="13">
        <v>15.254237288136</v>
      </c>
    </row>
    <row r="6260" spans="3:19" ht="24" x14ac:dyDescent="0.2">
      <c r="C6260" s="87"/>
      <c r="D6260" s="84"/>
      <c r="E6260" s="1" t="s">
        <v>49</v>
      </c>
      <c r="F6260" s="2"/>
      <c r="G6260" s="60">
        <v>262</v>
      </c>
      <c r="H6260" s="72" t="str">
        <f t="shared" si="104"/>
        <v xml:space="preserve"> </v>
      </c>
      <c r="I6260" s="11">
        <v>40.458015267176002</v>
      </c>
      <c r="J6260" s="3">
        <v>20.992366412214</v>
      </c>
      <c r="K6260" s="3">
        <v>11.068702290076001</v>
      </c>
      <c r="L6260" s="3">
        <v>31.297709923664002</v>
      </c>
      <c r="M6260" s="3">
        <v>13.358778625954001</v>
      </c>
      <c r="N6260" s="3">
        <v>33.587786259542</v>
      </c>
      <c r="O6260" s="3">
        <v>40.076335877863002</v>
      </c>
      <c r="P6260" s="3">
        <v>66.030534351144993</v>
      </c>
      <c r="Q6260" s="3">
        <v>0.76335877862599999</v>
      </c>
      <c r="R6260" s="3">
        <v>12.213740458015</v>
      </c>
      <c r="S6260" s="8">
        <v>8.0152671755729994</v>
      </c>
    </row>
    <row r="6261" spans="3:19" x14ac:dyDescent="0.2">
      <c r="C6261" s="87"/>
      <c r="D6261" s="84"/>
      <c r="E6261" s="1" t="s">
        <v>50</v>
      </c>
      <c r="F6261" s="2"/>
      <c r="G6261" s="60">
        <v>486</v>
      </c>
      <c r="H6261" s="72" t="str">
        <f t="shared" si="104"/>
        <v xml:space="preserve"> </v>
      </c>
      <c r="I6261" s="11">
        <v>43.209876543210001</v>
      </c>
      <c r="J6261" s="3">
        <v>18.724279835390998</v>
      </c>
      <c r="K6261" s="3">
        <v>12.757201646091</v>
      </c>
      <c r="L6261" s="3">
        <v>29.423868312757001</v>
      </c>
      <c r="M6261" s="3">
        <v>13.991769547324999</v>
      </c>
      <c r="N6261" s="3">
        <v>43.621399176955002</v>
      </c>
      <c r="O6261" s="3">
        <v>38.065843621398997</v>
      </c>
      <c r="P6261" s="3">
        <v>67.489711934156006</v>
      </c>
      <c r="Q6261" s="3">
        <v>1.440329218107</v>
      </c>
      <c r="R6261" s="3">
        <v>8.6419753086419995</v>
      </c>
      <c r="S6261" s="8">
        <v>4.9382716049380004</v>
      </c>
    </row>
    <row r="6262" spans="3:19" x14ac:dyDescent="0.2">
      <c r="C6262" s="87"/>
      <c r="D6262" s="84"/>
      <c r="E6262" s="1" t="s">
        <v>51</v>
      </c>
      <c r="F6262" s="2"/>
      <c r="G6262" s="60">
        <v>888</v>
      </c>
      <c r="H6262" s="72" t="str">
        <f t="shared" ref="H6262:H6309" si="105">IF(G6262&lt;49,"*"," ")</f>
        <v xml:space="preserve"> </v>
      </c>
      <c r="I6262" s="11">
        <v>45.608108108107999</v>
      </c>
      <c r="J6262" s="3">
        <v>22.972972972973</v>
      </c>
      <c r="K6262" s="3">
        <v>12.162162162162</v>
      </c>
      <c r="L6262" s="3">
        <v>37.049549549550001</v>
      </c>
      <c r="M6262" s="3">
        <v>16.779279279278999</v>
      </c>
      <c r="N6262" s="3">
        <v>46.171171171170997</v>
      </c>
      <c r="O6262" s="3">
        <v>47.860360360359998</v>
      </c>
      <c r="P6262" s="3">
        <v>72.184684684684996</v>
      </c>
      <c r="Q6262" s="3">
        <v>0.67567567567599995</v>
      </c>
      <c r="R6262" s="3">
        <v>6.3063063063060003</v>
      </c>
      <c r="S6262" s="8">
        <v>4.3918918918919996</v>
      </c>
    </row>
    <row r="6263" spans="3:19" ht="24" x14ac:dyDescent="0.2">
      <c r="C6263" s="87"/>
      <c r="D6263" s="84"/>
      <c r="E6263" s="1" t="s">
        <v>52</v>
      </c>
      <c r="F6263" s="2"/>
      <c r="G6263" s="60">
        <v>323</v>
      </c>
      <c r="H6263" s="72" t="str">
        <f t="shared" si="105"/>
        <v xml:space="preserve"> </v>
      </c>
      <c r="I6263" s="11">
        <v>43.653250773994003</v>
      </c>
      <c r="J6263" s="3">
        <v>20.743034055728</v>
      </c>
      <c r="K6263" s="3">
        <v>8.9783281733750009</v>
      </c>
      <c r="L6263" s="3">
        <v>36.842105263157997</v>
      </c>
      <c r="M6263" s="3">
        <v>9.5975232198140006</v>
      </c>
      <c r="N6263" s="3">
        <v>42.414860681115002</v>
      </c>
      <c r="O6263" s="3">
        <v>47.678018575850999</v>
      </c>
      <c r="P6263" s="3">
        <v>68.730650154798994</v>
      </c>
      <c r="Q6263" s="3">
        <v>1.8575851393189999</v>
      </c>
      <c r="R6263" s="3">
        <v>7.1207430340559998</v>
      </c>
      <c r="S6263" s="8">
        <v>5.8823529411760003</v>
      </c>
    </row>
    <row r="6264" spans="3:19" x14ac:dyDescent="0.2">
      <c r="C6264" s="87"/>
      <c r="D6264" s="84"/>
      <c r="E6264" s="1" t="s">
        <v>56</v>
      </c>
      <c r="F6264" s="2"/>
      <c r="G6264" s="60">
        <v>275</v>
      </c>
      <c r="H6264" s="72" t="str">
        <f t="shared" si="105"/>
        <v xml:space="preserve"> </v>
      </c>
      <c r="I6264" s="11">
        <v>38.909090909090999</v>
      </c>
      <c r="J6264" s="3">
        <v>13.454545454545</v>
      </c>
      <c r="K6264" s="3">
        <v>4.363636363636</v>
      </c>
      <c r="L6264" s="3">
        <v>36.727272727272997</v>
      </c>
      <c r="M6264" s="3">
        <v>5.0909090909090002</v>
      </c>
      <c r="N6264" s="3">
        <v>32.727272727272997</v>
      </c>
      <c r="O6264" s="3">
        <v>48.727272727272997</v>
      </c>
      <c r="P6264" s="3">
        <v>68.727272727273004</v>
      </c>
      <c r="Q6264" s="3">
        <v>1.090909090909</v>
      </c>
      <c r="R6264" s="3">
        <v>9.4545454545450003</v>
      </c>
      <c r="S6264" s="8">
        <v>6.9090909090909998</v>
      </c>
    </row>
    <row r="6265" spans="3:19" x14ac:dyDescent="0.2">
      <c r="C6265" s="87"/>
      <c r="D6265" s="84"/>
      <c r="E6265" s="1" t="s">
        <v>57</v>
      </c>
      <c r="F6265" s="2"/>
      <c r="G6265" s="60">
        <v>32</v>
      </c>
      <c r="H6265" s="72" t="str">
        <f t="shared" si="105"/>
        <v>*</v>
      </c>
      <c r="I6265" s="11">
        <v>15.625</v>
      </c>
      <c r="J6265" s="3">
        <v>9.375</v>
      </c>
      <c r="K6265" s="3">
        <v>6.25</v>
      </c>
      <c r="L6265" s="3">
        <v>15.625</v>
      </c>
      <c r="M6265" s="3">
        <v>3.125</v>
      </c>
      <c r="N6265" s="3">
        <v>9.375</v>
      </c>
      <c r="O6265" s="3">
        <v>18.75</v>
      </c>
      <c r="P6265" s="3">
        <v>28.125</v>
      </c>
      <c r="Q6265" s="3">
        <v>3.125</v>
      </c>
      <c r="R6265" s="3">
        <v>37.5</v>
      </c>
      <c r="S6265" s="8">
        <v>21.875</v>
      </c>
    </row>
    <row r="6266" spans="3:19" x14ac:dyDescent="0.2">
      <c r="C6266" s="87"/>
      <c r="D6266" s="84"/>
      <c r="E6266" s="1" t="s">
        <v>32</v>
      </c>
      <c r="F6266" s="2"/>
      <c r="G6266" s="60">
        <v>51</v>
      </c>
      <c r="H6266" s="72" t="str">
        <f t="shared" si="105"/>
        <v xml:space="preserve"> </v>
      </c>
      <c r="I6266" s="11">
        <v>23.529411764706001</v>
      </c>
      <c r="J6266" s="3">
        <v>7.8431372549020004</v>
      </c>
      <c r="K6266" s="3">
        <v>7.8431372549020004</v>
      </c>
      <c r="L6266" s="3">
        <v>23.529411764706001</v>
      </c>
      <c r="M6266" s="3">
        <v>5.8823529411760003</v>
      </c>
      <c r="N6266" s="3">
        <v>11.764705882353001</v>
      </c>
      <c r="O6266" s="3">
        <v>41.176470588234999</v>
      </c>
      <c r="P6266" s="3">
        <v>60.784313725490001</v>
      </c>
      <c r="Q6266" s="3">
        <v>3.9215686274510002</v>
      </c>
      <c r="R6266" s="3">
        <v>9.8039215686270005</v>
      </c>
      <c r="S6266" s="8">
        <v>7.8431372549020004</v>
      </c>
    </row>
    <row r="6267" spans="3:19" x14ac:dyDescent="0.2">
      <c r="C6267" s="88" t="s">
        <v>58</v>
      </c>
      <c r="D6267" s="83" t="s">
        <v>17</v>
      </c>
      <c r="E6267" s="6" t="s">
        <v>59</v>
      </c>
      <c r="F6267" s="5"/>
      <c r="G6267" s="59">
        <v>1814</v>
      </c>
      <c r="H6267" s="71" t="str">
        <f t="shared" si="105"/>
        <v xml:space="preserve"> </v>
      </c>
      <c r="I6267" s="12">
        <v>45.093715545755003</v>
      </c>
      <c r="J6267" s="4">
        <v>20.727673649393999</v>
      </c>
      <c r="K6267" s="4">
        <v>10.088202866593001</v>
      </c>
      <c r="L6267" s="4">
        <v>35.226019845644998</v>
      </c>
      <c r="M6267" s="4">
        <v>12.844542447629999</v>
      </c>
      <c r="N6267" s="4">
        <v>39.470782800441</v>
      </c>
      <c r="O6267" s="4">
        <v>43.825799338479001</v>
      </c>
      <c r="P6267" s="4">
        <v>69.735391400221005</v>
      </c>
      <c r="Q6267" s="4">
        <v>0.93715545755200003</v>
      </c>
      <c r="R6267" s="4">
        <v>7.8831312017639998</v>
      </c>
      <c r="S6267" s="13">
        <v>5.9536934950390004</v>
      </c>
    </row>
    <row r="6268" spans="3:19" ht="24" x14ac:dyDescent="0.2">
      <c r="C6268" s="87"/>
      <c r="D6268" s="84"/>
      <c r="E6268" s="1" t="s">
        <v>60</v>
      </c>
      <c r="F6268" s="2"/>
      <c r="G6268" s="60">
        <v>307</v>
      </c>
      <c r="H6268" s="72" t="str">
        <f t="shared" si="105"/>
        <v xml:space="preserve"> </v>
      </c>
      <c r="I6268" s="11">
        <v>33.876221498371002</v>
      </c>
      <c r="J6268" s="3">
        <v>19.869706840391</v>
      </c>
      <c r="K6268" s="3">
        <v>9.7719869706840008</v>
      </c>
      <c r="L6268" s="3">
        <v>29.967426710098</v>
      </c>
      <c r="M6268" s="3">
        <v>15.635179153094001</v>
      </c>
      <c r="N6268" s="3">
        <v>47.557003257329001</v>
      </c>
      <c r="O6268" s="3">
        <v>51.465798045603002</v>
      </c>
      <c r="P6268" s="3">
        <v>68.078175895765</v>
      </c>
      <c r="Q6268" s="3">
        <v>2.6058631921819999</v>
      </c>
      <c r="R6268" s="3">
        <v>8.1433224755700007</v>
      </c>
      <c r="S6268" s="8">
        <v>5.2117263843649999</v>
      </c>
    </row>
    <row r="6269" spans="3:19" x14ac:dyDescent="0.2">
      <c r="C6269" s="87"/>
      <c r="D6269" s="84"/>
      <c r="E6269" s="1" t="s">
        <v>61</v>
      </c>
      <c r="F6269" s="2"/>
      <c r="G6269" s="60">
        <v>49</v>
      </c>
      <c r="H6269" s="72" t="s">
        <v>680</v>
      </c>
      <c r="I6269" s="11">
        <v>30.612244897958998</v>
      </c>
      <c r="J6269" s="3">
        <v>14.285714285714</v>
      </c>
      <c r="K6269" s="3">
        <v>10.204081632653001</v>
      </c>
      <c r="L6269" s="3">
        <v>22.448979591836999</v>
      </c>
      <c r="M6269" s="3">
        <v>10.204081632653001</v>
      </c>
      <c r="N6269" s="3">
        <v>24.489795918367001</v>
      </c>
      <c r="O6269" s="3">
        <v>24.489795918367001</v>
      </c>
      <c r="P6269" s="3">
        <v>59.183673469387998</v>
      </c>
      <c r="Q6269" s="7">
        <v>0</v>
      </c>
      <c r="R6269" s="3">
        <v>20.408163265306001</v>
      </c>
      <c r="S6269" s="8">
        <v>16.326530612245001</v>
      </c>
    </row>
    <row r="6270" spans="3:19" ht="36" x14ac:dyDescent="0.2">
      <c r="C6270" s="87"/>
      <c r="D6270" s="84"/>
      <c r="E6270" s="1" t="s">
        <v>62</v>
      </c>
      <c r="F6270" s="2"/>
      <c r="G6270" s="60">
        <v>211</v>
      </c>
      <c r="H6270" s="72" t="str">
        <f t="shared" si="105"/>
        <v xml:space="preserve"> </v>
      </c>
      <c r="I6270" s="11">
        <v>36.492890995261</v>
      </c>
      <c r="J6270" s="3">
        <v>15.63981042654</v>
      </c>
      <c r="K6270" s="3">
        <v>16.587677725117999</v>
      </c>
      <c r="L6270" s="3">
        <v>32.227488151659003</v>
      </c>
      <c r="M6270" s="3">
        <v>11.374407582938</v>
      </c>
      <c r="N6270" s="3">
        <v>38.862559241706002</v>
      </c>
      <c r="O6270" s="3">
        <v>40.758293838862997</v>
      </c>
      <c r="P6270" s="3">
        <v>59.241706161137003</v>
      </c>
      <c r="Q6270" s="3">
        <v>0.94786729857800001</v>
      </c>
      <c r="R6270" s="3">
        <v>10.42654028436</v>
      </c>
      <c r="S6270" s="8">
        <v>7.5829383886260002</v>
      </c>
    </row>
    <row r="6271" spans="3:19" ht="24" x14ac:dyDescent="0.2">
      <c r="C6271" s="87"/>
      <c r="D6271" s="84"/>
      <c r="E6271" s="1" t="s">
        <v>63</v>
      </c>
      <c r="F6271" s="2"/>
      <c r="G6271" s="60">
        <v>8</v>
      </c>
      <c r="H6271" s="72" t="str">
        <f t="shared" si="105"/>
        <v>*</v>
      </c>
      <c r="I6271" s="11">
        <v>62.5</v>
      </c>
      <c r="J6271" s="3">
        <v>25</v>
      </c>
      <c r="K6271" s="3">
        <v>12.5</v>
      </c>
      <c r="L6271" s="7">
        <v>0</v>
      </c>
      <c r="M6271" s="3">
        <v>12.5</v>
      </c>
      <c r="N6271" s="3">
        <v>50</v>
      </c>
      <c r="O6271" s="3">
        <v>50</v>
      </c>
      <c r="P6271" s="3">
        <v>87.5</v>
      </c>
      <c r="Q6271" s="7">
        <v>0</v>
      </c>
      <c r="R6271" s="7">
        <v>0</v>
      </c>
      <c r="S6271" s="14">
        <v>0</v>
      </c>
    </row>
    <row r="6272" spans="3:19" x14ac:dyDescent="0.2">
      <c r="C6272" s="87"/>
      <c r="D6272" s="84"/>
      <c r="E6272" s="1" t="s">
        <v>64</v>
      </c>
      <c r="F6272" s="2"/>
      <c r="G6272" s="60">
        <v>24</v>
      </c>
      <c r="H6272" s="72" t="str">
        <f t="shared" si="105"/>
        <v>*</v>
      </c>
      <c r="I6272" s="11">
        <v>12.5</v>
      </c>
      <c r="J6272" s="3">
        <v>8.333333333333</v>
      </c>
      <c r="K6272" s="7">
        <v>0</v>
      </c>
      <c r="L6272" s="3">
        <v>12.5</v>
      </c>
      <c r="M6272" s="3">
        <v>8.333333333333</v>
      </c>
      <c r="N6272" s="3">
        <v>16.666666666666998</v>
      </c>
      <c r="O6272" s="3">
        <v>16.666666666666998</v>
      </c>
      <c r="P6272" s="3">
        <v>37.5</v>
      </c>
      <c r="Q6272" s="7">
        <v>0</v>
      </c>
      <c r="R6272" s="3">
        <v>41.666666666666998</v>
      </c>
      <c r="S6272" s="8">
        <v>8.333333333333</v>
      </c>
    </row>
    <row r="6273" spans="3:19" x14ac:dyDescent="0.2">
      <c r="C6273" s="87"/>
      <c r="D6273" s="84"/>
      <c r="E6273" s="1" t="s">
        <v>46</v>
      </c>
      <c r="F6273" s="2"/>
      <c r="G6273" s="60">
        <v>17</v>
      </c>
      <c r="H6273" s="72" t="str">
        <f t="shared" si="105"/>
        <v>*</v>
      </c>
      <c r="I6273" s="11">
        <v>35.294117647058997</v>
      </c>
      <c r="J6273" s="3">
        <v>11.764705882353001</v>
      </c>
      <c r="K6273" s="3">
        <v>23.529411764706001</v>
      </c>
      <c r="L6273" s="3">
        <v>35.294117647058997</v>
      </c>
      <c r="M6273" s="3">
        <v>17.647058823529001</v>
      </c>
      <c r="N6273" s="3">
        <v>23.529411764706001</v>
      </c>
      <c r="O6273" s="3">
        <v>29.411764705882</v>
      </c>
      <c r="P6273" s="3">
        <v>58.823529411765001</v>
      </c>
      <c r="Q6273" s="7">
        <v>0</v>
      </c>
      <c r="R6273" s="3">
        <v>17.647058823529001</v>
      </c>
      <c r="S6273" s="8">
        <v>5.8823529411760003</v>
      </c>
    </row>
    <row r="6274" spans="3:19" x14ac:dyDescent="0.2">
      <c r="C6274" s="87"/>
      <c r="D6274" s="84"/>
      <c r="E6274" s="1" t="s">
        <v>32</v>
      </c>
      <c r="F6274" s="2"/>
      <c r="G6274" s="60">
        <v>5</v>
      </c>
      <c r="H6274" s="72" t="str">
        <f t="shared" si="105"/>
        <v>*</v>
      </c>
      <c r="I6274" s="11">
        <v>40</v>
      </c>
      <c r="J6274" s="3">
        <v>40</v>
      </c>
      <c r="K6274" s="7">
        <v>0</v>
      </c>
      <c r="L6274" s="3">
        <v>40</v>
      </c>
      <c r="M6274" s="7">
        <v>0</v>
      </c>
      <c r="N6274" s="3">
        <v>20</v>
      </c>
      <c r="O6274" s="3">
        <v>20</v>
      </c>
      <c r="P6274" s="3">
        <v>80</v>
      </c>
      <c r="Q6274" s="3">
        <v>20</v>
      </c>
      <c r="R6274" s="7">
        <v>0</v>
      </c>
      <c r="S6274" s="14">
        <v>0</v>
      </c>
    </row>
    <row r="6275" spans="3:19" x14ac:dyDescent="0.2">
      <c r="C6275" s="87"/>
      <c r="D6275" s="84"/>
      <c r="E6275" s="1" t="s">
        <v>65</v>
      </c>
      <c r="F6275" s="2"/>
      <c r="G6275" s="60">
        <v>2121</v>
      </c>
      <c r="H6275" s="72" t="str">
        <f t="shared" si="105"/>
        <v xml:space="preserve"> </v>
      </c>
      <c r="I6275" s="11">
        <v>43.470061291843002</v>
      </c>
      <c r="J6275" s="3">
        <v>20.603488920320999</v>
      </c>
      <c r="K6275" s="3">
        <v>10.042432814710001</v>
      </c>
      <c r="L6275" s="3">
        <v>34.464875058933998</v>
      </c>
      <c r="M6275" s="3">
        <v>13.248467703913001</v>
      </c>
      <c r="N6275" s="3">
        <v>40.641206977841001</v>
      </c>
      <c r="O6275" s="3">
        <v>44.931636020745003</v>
      </c>
      <c r="P6275" s="3">
        <v>69.495520980668999</v>
      </c>
      <c r="Q6275" s="3">
        <v>1.1786892975009999</v>
      </c>
      <c r="R6275" s="3">
        <v>7.9207920792079998</v>
      </c>
      <c r="S6275" s="8">
        <v>5.8462989156059999</v>
      </c>
    </row>
    <row r="6276" spans="3:19" x14ac:dyDescent="0.2">
      <c r="C6276" s="87"/>
      <c r="D6276" s="84"/>
      <c r="E6276" s="1" t="s">
        <v>66</v>
      </c>
      <c r="F6276" s="2"/>
      <c r="G6276" s="60">
        <v>260</v>
      </c>
      <c r="H6276" s="72" t="str">
        <f t="shared" si="105"/>
        <v xml:space="preserve"> </v>
      </c>
      <c r="I6276" s="11">
        <v>35.384615384615003</v>
      </c>
      <c r="J6276" s="3">
        <v>15.384615384615</v>
      </c>
      <c r="K6276" s="3">
        <v>15.384615384615</v>
      </c>
      <c r="L6276" s="3">
        <v>30.384615384615</v>
      </c>
      <c r="M6276" s="3">
        <v>11.153846153846001</v>
      </c>
      <c r="N6276" s="3">
        <v>36.153846153845997</v>
      </c>
      <c r="O6276" s="3">
        <v>37.692307692307999</v>
      </c>
      <c r="P6276" s="3">
        <v>59.230769230768999</v>
      </c>
      <c r="Q6276" s="3">
        <v>0.76923076923099998</v>
      </c>
      <c r="R6276" s="3">
        <v>12.307692307691999</v>
      </c>
      <c r="S6276" s="8">
        <v>9.2307692307690008</v>
      </c>
    </row>
    <row r="6277" spans="3:19" ht="24" x14ac:dyDescent="0.2">
      <c r="C6277" s="88" t="s">
        <v>67</v>
      </c>
      <c r="D6277" s="83" t="s">
        <v>17</v>
      </c>
      <c r="E6277" s="6" t="s">
        <v>68</v>
      </c>
      <c r="F6277" s="5"/>
      <c r="G6277" s="59">
        <v>303</v>
      </c>
      <c r="H6277" s="71" t="str">
        <f t="shared" si="105"/>
        <v xml:space="preserve"> </v>
      </c>
      <c r="I6277" s="12">
        <v>39.603960396040002</v>
      </c>
      <c r="J6277" s="4">
        <v>23.432343234323</v>
      </c>
      <c r="K6277" s="4">
        <v>5.6105610561060004</v>
      </c>
      <c r="L6277" s="4">
        <v>31.683168316831999</v>
      </c>
      <c r="M6277" s="4">
        <v>13.861386138614</v>
      </c>
      <c r="N6277" s="4">
        <v>44.884488448844998</v>
      </c>
      <c r="O6277" s="4">
        <v>44.884488448844998</v>
      </c>
      <c r="P6277" s="4">
        <v>67.326732673267003</v>
      </c>
      <c r="Q6277" s="4">
        <v>2.3102310231019998</v>
      </c>
      <c r="R6277" s="4">
        <v>7.9207920792079998</v>
      </c>
      <c r="S6277" s="13">
        <v>7.5907590759080001</v>
      </c>
    </row>
    <row r="6278" spans="3:19" ht="36" x14ac:dyDescent="0.2">
      <c r="C6278" s="87"/>
      <c r="D6278" s="84"/>
      <c r="E6278" s="1" t="s">
        <v>69</v>
      </c>
      <c r="F6278" s="2"/>
      <c r="G6278" s="60">
        <v>1347</v>
      </c>
      <c r="H6278" s="72" t="str">
        <f t="shared" si="105"/>
        <v xml:space="preserve"> </v>
      </c>
      <c r="I6278" s="11">
        <v>45.36005939124</v>
      </c>
      <c r="J6278" s="3">
        <v>20.489977728285002</v>
      </c>
      <c r="K6278" s="3">
        <v>7.7951002227170001</v>
      </c>
      <c r="L6278" s="3">
        <v>34.446919079436</v>
      </c>
      <c r="M6278" s="3">
        <v>13.288789903489</v>
      </c>
      <c r="N6278" s="3">
        <v>40.68299925761</v>
      </c>
      <c r="O6278" s="3">
        <v>45.657015590199997</v>
      </c>
      <c r="P6278" s="3">
        <v>68.968077208612002</v>
      </c>
      <c r="Q6278" s="3">
        <v>1.113585746102</v>
      </c>
      <c r="R6278" s="3">
        <v>7.9435783221970002</v>
      </c>
      <c r="S6278" s="8">
        <v>5.7164068299929998</v>
      </c>
    </row>
    <row r="6279" spans="3:19" ht="24" x14ac:dyDescent="0.2">
      <c r="C6279" s="87"/>
      <c r="D6279" s="84"/>
      <c r="E6279" s="1" t="s">
        <v>70</v>
      </c>
      <c r="F6279" s="2"/>
      <c r="G6279" s="60">
        <v>596</v>
      </c>
      <c r="H6279" s="72" t="str">
        <f t="shared" si="105"/>
        <v xml:space="preserve"> </v>
      </c>
      <c r="I6279" s="11">
        <v>41.610738255034001</v>
      </c>
      <c r="J6279" s="3">
        <v>19.96644295302</v>
      </c>
      <c r="K6279" s="3">
        <v>17.114093959731999</v>
      </c>
      <c r="L6279" s="3">
        <v>35.906040268456003</v>
      </c>
      <c r="M6279" s="3">
        <v>11.912751677852</v>
      </c>
      <c r="N6279" s="3">
        <v>39.429530201341997</v>
      </c>
      <c r="O6279" s="3">
        <v>42.114093959732003</v>
      </c>
      <c r="P6279" s="3">
        <v>68.791946308725002</v>
      </c>
      <c r="Q6279" s="3">
        <v>0.67114093959700005</v>
      </c>
      <c r="R6279" s="3">
        <v>9.7315436241610005</v>
      </c>
      <c r="S6279" s="8">
        <v>6.2080536912750004</v>
      </c>
    </row>
    <row r="6280" spans="3:19" ht="24" x14ac:dyDescent="0.2">
      <c r="C6280" s="87"/>
      <c r="D6280" s="84"/>
      <c r="E6280" s="1" t="s">
        <v>71</v>
      </c>
      <c r="F6280" s="2"/>
      <c r="G6280" s="60">
        <v>181</v>
      </c>
      <c r="H6280" s="72" t="str">
        <f t="shared" si="105"/>
        <v xml:space="preserve"> </v>
      </c>
      <c r="I6280" s="11">
        <v>27.071823204419999</v>
      </c>
      <c r="J6280" s="3">
        <v>10.497237569060999</v>
      </c>
      <c r="K6280" s="3">
        <v>18.784530386739998</v>
      </c>
      <c r="L6280" s="3">
        <v>25.966850828729001</v>
      </c>
      <c r="M6280" s="3">
        <v>13.259668508287</v>
      </c>
      <c r="N6280" s="3">
        <v>27.624309392265001</v>
      </c>
      <c r="O6280" s="3">
        <v>33.701657458564</v>
      </c>
      <c r="P6280" s="3">
        <v>60.773480662982998</v>
      </c>
      <c r="Q6280" s="3">
        <v>0.55248618784500003</v>
      </c>
      <c r="R6280" s="3">
        <v>12.707182320442</v>
      </c>
      <c r="S6280" s="8">
        <v>7.7348066298339999</v>
      </c>
    </row>
    <row r="6281" spans="3:19" x14ac:dyDescent="0.2">
      <c r="C6281" s="87"/>
      <c r="D6281" s="84"/>
      <c r="E6281" s="1" t="s">
        <v>32</v>
      </c>
      <c r="F6281" s="2"/>
      <c r="G6281" s="60">
        <v>8</v>
      </c>
      <c r="H6281" s="72" t="str">
        <f t="shared" si="105"/>
        <v>*</v>
      </c>
      <c r="I6281" s="11">
        <v>25</v>
      </c>
      <c r="J6281" s="7">
        <v>0</v>
      </c>
      <c r="K6281" s="7">
        <v>0</v>
      </c>
      <c r="L6281" s="7">
        <v>0</v>
      </c>
      <c r="M6281" s="7">
        <v>0</v>
      </c>
      <c r="N6281" s="7">
        <v>0</v>
      </c>
      <c r="O6281" s="3">
        <v>25</v>
      </c>
      <c r="P6281" s="3">
        <v>62.5</v>
      </c>
      <c r="Q6281" s="3">
        <v>12.5</v>
      </c>
      <c r="R6281" s="3">
        <v>12.5</v>
      </c>
      <c r="S6281" s="14">
        <v>0</v>
      </c>
    </row>
    <row r="6282" spans="3:19" ht="24" x14ac:dyDescent="0.2">
      <c r="C6282" s="88" t="s">
        <v>72</v>
      </c>
      <c r="D6282" s="83" t="s">
        <v>17</v>
      </c>
      <c r="E6282" s="6" t="s">
        <v>73</v>
      </c>
      <c r="F6282" s="5"/>
      <c r="G6282" s="59">
        <v>52</v>
      </c>
      <c r="H6282" s="71" t="str">
        <f t="shared" si="105"/>
        <v xml:space="preserve"> </v>
      </c>
      <c r="I6282" s="12">
        <v>26.923076923077002</v>
      </c>
      <c r="J6282" s="4">
        <v>11.538461538462</v>
      </c>
      <c r="K6282" s="4">
        <v>11.538461538462</v>
      </c>
      <c r="L6282" s="4">
        <v>17.307692307692001</v>
      </c>
      <c r="M6282" s="4">
        <v>7.6923076923079998</v>
      </c>
      <c r="N6282" s="4">
        <v>23.076923076922998</v>
      </c>
      <c r="O6282" s="4">
        <v>34.615384615384997</v>
      </c>
      <c r="P6282" s="4">
        <v>44.230769230768999</v>
      </c>
      <c r="Q6282" s="20">
        <v>0</v>
      </c>
      <c r="R6282" s="4">
        <v>13.461538461538</v>
      </c>
      <c r="S6282" s="13">
        <v>15.384615384615</v>
      </c>
    </row>
    <row r="6283" spans="3:19" ht="36" x14ac:dyDescent="0.2">
      <c r="C6283" s="87"/>
      <c r="D6283" s="84"/>
      <c r="E6283" s="1" t="s">
        <v>74</v>
      </c>
      <c r="F6283" s="2"/>
      <c r="G6283" s="60">
        <v>186</v>
      </c>
      <c r="H6283" s="72" t="str">
        <f t="shared" si="105"/>
        <v xml:space="preserve"> </v>
      </c>
      <c r="I6283" s="11">
        <v>31.720430107527001</v>
      </c>
      <c r="J6283" s="3">
        <v>12.365591397849</v>
      </c>
      <c r="K6283" s="3">
        <v>7.5268817204299996</v>
      </c>
      <c r="L6283" s="3">
        <v>25.806451612903</v>
      </c>
      <c r="M6283" s="3">
        <v>9.6774193548389995</v>
      </c>
      <c r="N6283" s="3">
        <v>22.580645161290001</v>
      </c>
      <c r="O6283" s="3">
        <v>33.870967741934997</v>
      </c>
      <c r="P6283" s="3">
        <v>61.827956989246999</v>
      </c>
      <c r="Q6283" s="3">
        <v>1.0752688172039999</v>
      </c>
      <c r="R6283" s="3">
        <v>15.053763440859999</v>
      </c>
      <c r="S6283" s="8">
        <v>8.6021505376339995</v>
      </c>
    </row>
    <row r="6284" spans="3:19" ht="36" x14ac:dyDescent="0.2">
      <c r="C6284" s="87"/>
      <c r="D6284" s="84"/>
      <c r="E6284" s="1" t="s">
        <v>75</v>
      </c>
      <c r="F6284" s="2"/>
      <c r="G6284" s="60">
        <v>336</v>
      </c>
      <c r="H6284" s="72" t="str">
        <f t="shared" si="105"/>
        <v xml:space="preserve"> </v>
      </c>
      <c r="I6284" s="11">
        <v>41.666666666666998</v>
      </c>
      <c r="J6284" s="3">
        <v>14.583333333333</v>
      </c>
      <c r="K6284" s="3">
        <v>9.8214285714289993</v>
      </c>
      <c r="L6284" s="3">
        <v>35.714285714286</v>
      </c>
      <c r="M6284" s="3">
        <v>8.9285714285710007</v>
      </c>
      <c r="N6284" s="3">
        <v>32.142857142856997</v>
      </c>
      <c r="O6284" s="3">
        <v>40.178571428570997</v>
      </c>
      <c r="P6284" s="3">
        <v>66.071428571428996</v>
      </c>
      <c r="Q6284" s="3">
        <v>0.89285714285700002</v>
      </c>
      <c r="R6284" s="3">
        <v>11.607142857143</v>
      </c>
      <c r="S6284" s="8">
        <v>6.25</v>
      </c>
    </row>
    <row r="6285" spans="3:19" ht="36" x14ac:dyDescent="0.2">
      <c r="C6285" s="87"/>
      <c r="D6285" s="84"/>
      <c r="E6285" s="1" t="s">
        <v>76</v>
      </c>
      <c r="F6285" s="2"/>
      <c r="G6285" s="60">
        <v>411</v>
      </c>
      <c r="H6285" s="72" t="str">
        <f t="shared" si="105"/>
        <v xml:space="preserve"> </v>
      </c>
      <c r="I6285" s="11">
        <v>43.552311435523002</v>
      </c>
      <c r="J6285" s="3">
        <v>20.681265206812999</v>
      </c>
      <c r="K6285" s="3">
        <v>12.895377128953999</v>
      </c>
      <c r="L6285" s="3">
        <v>33.576642335766003</v>
      </c>
      <c r="M6285" s="3">
        <v>11.922141119220999</v>
      </c>
      <c r="N6285" s="3">
        <v>38.199513381994997</v>
      </c>
      <c r="O6285" s="3">
        <v>38.199513381994997</v>
      </c>
      <c r="P6285" s="3">
        <v>67.396593673965995</v>
      </c>
      <c r="Q6285" s="3">
        <v>1.2165450121650001</v>
      </c>
      <c r="R6285" s="3">
        <v>9.0024330900240006</v>
      </c>
      <c r="S6285" s="8">
        <v>5.5961070559610002</v>
      </c>
    </row>
    <row r="6286" spans="3:19" ht="36" x14ac:dyDescent="0.2">
      <c r="C6286" s="87"/>
      <c r="D6286" s="84"/>
      <c r="E6286" s="1" t="s">
        <v>77</v>
      </c>
      <c r="F6286" s="2"/>
      <c r="G6286" s="60">
        <v>425</v>
      </c>
      <c r="H6286" s="72" t="str">
        <f t="shared" si="105"/>
        <v xml:space="preserve"> </v>
      </c>
      <c r="I6286" s="11">
        <v>45.647058823529001</v>
      </c>
      <c r="J6286" s="3">
        <v>21.647058823529001</v>
      </c>
      <c r="K6286" s="3">
        <v>11.764705882353001</v>
      </c>
      <c r="L6286" s="3">
        <v>36.235294117647001</v>
      </c>
      <c r="M6286" s="3">
        <v>13.176470588235</v>
      </c>
      <c r="N6286" s="3">
        <v>40.235294117647001</v>
      </c>
      <c r="O6286" s="3">
        <v>45.882352941176002</v>
      </c>
      <c r="P6286" s="3">
        <v>68.705882352941003</v>
      </c>
      <c r="Q6286" s="3">
        <v>0.47058823529400001</v>
      </c>
      <c r="R6286" s="3">
        <v>7.7647058823529997</v>
      </c>
      <c r="S6286" s="8">
        <v>5.647058823529</v>
      </c>
    </row>
    <row r="6287" spans="3:19" ht="36" x14ac:dyDescent="0.2">
      <c r="C6287" s="87"/>
      <c r="D6287" s="84"/>
      <c r="E6287" s="1" t="s">
        <v>78</v>
      </c>
      <c r="F6287" s="2"/>
      <c r="G6287" s="60">
        <v>328</v>
      </c>
      <c r="H6287" s="72" t="str">
        <f t="shared" si="105"/>
        <v xml:space="preserve"> </v>
      </c>
      <c r="I6287" s="11">
        <v>45.121951219511999</v>
      </c>
      <c r="J6287" s="3">
        <v>22.560975609755999</v>
      </c>
      <c r="K6287" s="3">
        <v>12.195121951220001</v>
      </c>
      <c r="L6287" s="3">
        <v>38.109756097560997</v>
      </c>
      <c r="M6287" s="3">
        <v>16.768292682927001</v>
      </c>
      <c r="N6287" s="3">
        <v>48.475609756098002</v>
      </c>
      <c r="O6287" s="3">
        <v>51.829268292682997</v>
      </c>
      <c r="P6287" s="3">
        <v>71.951219512194996</v>
      </c>
      <c r="Q6287" s="3">
        <v>1.5243902439020001</v>
      </c>
      <c r="R6287" s="3">
        <v>5.1829268292680002</v>
      </c>
      <c r="S6287" s="8">
        <v>5.1829268292680002</v>
      </c>
    </row>
    <row r="6288" spans="3:19" ht="36" x14ac:dyDescent="0.2">
      <c r="C6288" s="87"/>
      <c r="D6288" s="84"/>
      <c r="E6288" s="1" t="s">
        <v>79</v>
      </c>
      <c r="F6288" s="2"/>
      <c r="G6288" s="60">
        <v>294</v>
      </c>
      <c r="H6288" s="72" t="str">
        <f t="shared" si="105"/>
        <v xml:space="preserve"> </v>
      </c>
      <c r="I6288" s="11">
        <v>45.918367346939</v>
      </c>
      <c r="J6288" s="3">
        <v>22.108843537415002</v>
      </c>
      <c r="K6288" s="3">
        <v>7.4829931972789998</v>
      </c>
      <c r="L6288" s="3">
        <v>34.013605442177003</v>
      </c>
      <c r="M6288" s="3">
        <v>15.30612244898</v>
      </c>
      <c r="N6288" s="3">
        <v>52.721088435374</v>
      </c>
      <c r="O6288" s="3">
        <v>51.020408163265003</v>
      </c>
      <c r="P6288" s="3">
        <v>74.489795918366994</v>
      </c>
      <c r="Q6288" s="3">
        <v>2.040816326531</v>
      </c>
      <c r="R6288" s="3">
        <v>6.8027210884349998</v>
      </c>
      <c r="S6288" s="8">
        <v>1.700680272109</v>
      </c>
    </row>
    <row r="6289" spans="3:19" ht="36" x14ac:dyDescent="0.2">
      <c r="C6289" s="87"/>
      <c r="D6289" s="84"/>
      <c r="E6289" s="1" t="s">
        <v>80</v>
      </c>
      <c r="F6289" s="2"/>
      <c r="G6289" s="60">
        <v>194</v>
      </c>
      <c r="H6289" s="72" t="str">
        <f t="shared" si="105"/>
        <v xml:space="preserve"> </v>
      </c>
      <c r="I6289" s="11">
        <v>42.783505154639002</v>
      </c>
      <c r="J6289" s="3">
        <v>23.195876288659999</v>
      </c>
      <c r="K6289" s="3">
        <v>10.824742268041</v>
      </c>
      <c r="L6289" s="3">
        <v>36.082474226804003</v>
      </c>
      <c r="M6289" s="3">
        <v>18.556701030928</v>
      </c>
      <c r="N6289" s="3">
        <v>46.391752577319998</v>
      </c>
      <c r="O6289" s="3">
        <v>49.484536082474001</v>
      </c>
      <c r="P6289" s="3">
        <v>73.711340206185994</v>
      </c>
      <c r="Q6289" s="3">
        <v>1.5463917525769999</v>
      </c>
      <c r="R6289" s="3">
        <v>7.2164948453609998</v>
      </c>
      <c r="S6289" s="8">
        <v>4.639175257732</v>
      </c>
    </row>
    <row r="6290" spans="3:19" ht="36" x14ac:dyDescent="0.2">
      <c r="C6290" s="87"/>
      <c r="D6290" s="84"/>
      <c r="E6290" s="1" t="s">
        <v>81</v>
      </c>
      <c r="F6290" s="2"/>
      <c r="G6290" s="60">
        <v>50</v>
      </c>
      <c r="H6290" s="72" t="str">
        <f t="shared" si="105"/>
        <v xml:space="preserve"> </v>
      </c>
      <c r="I6290" s="11">
        <v>42</v>
      </c>
      <c r="J6290" s="3">
        <v>30</v>
      </c>
      <c r="K6290" s="3">
        <v>12</v>
      </c>
      <c r="L6290" s="3">
        <v>30</v>
      </c>
      <c r="M6290" s="3">
        <v>12</v>
      </c>
      <c r="N6290" s="3">
        <v>46</v>
      </c>
      <c r="O6290" s="3">
        <v>52</v>
      </c>
      <c r="P6290" s="3">
        <v>64</v>
      </c>
      <c r="Q6290" s="3">
        <v>2</v>
      </c>
      <c r="R6290" s="3">
        <v>4</v>
      </c>
      <c r="S6290" s="8">
        <v>6</v>
      </c>
    </row>
    <row r="6291" spans="3:19" ht="24" x14ac:dyDescent="0.2">
      <c r="C6291" s="87"/>
      <c r="D6291" s="84"/>
      <c r="E6291" s="1" t="s">
        <v>82</v>
      </c>
      <c r="F6291" s="2"/>
      <c r="G6291" s="60">
        <v>48</v>
      </c>
      <c r="H6291" s="72" t="str">
        <f t="shared" si="105"/>
        <v>*</v>
      </c>
      <c r="I6291" s="11">
        <v>56.25</v>
      </c>
      <c r="J6291" s="3">
        <v>27.083333333333002</v>
      </c>
      <c r="K6291" s="3">
        <v>6.25</v>
      </c>
      <c r="L6291" s="3">
        <v>33.333333333333002</v>
      </c>
      <c r="M6291" s="3">
        <v>16.666666666666998</v>
      </c>
      <c r="N6291" s="3">
        <v>54.166666666666998</v>
      </c>
      <c r="O6291" s="3">
        <v>43.75</v>
      </c>
      <c r="P6291" s="3">
        <v>70.833333333333002</v>
      </c>
      <c r="Q6291" s="7">
        <v>0</v>
      </c>
      <c r="R6291" s="3">
        <v>6.25</v>
      </c>
      <c r="S6291" s="8">
        <v>4.166666666667</v>
      </c>
    </row>
    <row r="6292" spans="3:19" x14ac:dyDescent="0.2">
      <c r="C6292" s="87"/>
      <c r="D6292" s="84"/>
      <c r="E6292" s="1" t="s">
        <v>83</v>
      </c>
      <c r="F6292" s="2"/>
      <c r="G6292" s="60">
        <v>46</v>
      </c>
      <c r="H6292" s="72" t="str">
        <f t="shared" si="105"/>
        <v>*</v>
      </c>
      <c r="I6292" s="11">
        <v>21.739130434783</v>
      </c>
      <c r="J6292" s="3">
        <v>19.565217391304</v>
      </c>
      <c r="K6292" s="3">
        <v>13.04347826087</v>
      </c>
      <c r="L6292" s="3">
        <v>19.565217391304</v>
      </c>
      <c r="M6292" s="3">
        <v>6.5217391304349999</v>
      </c>
      <c r="N6292" s="3">
        <v>21.739130434783</v>
      </c>
      <c r="O6292" s="3">
        <v>34.782608695652002</v>
      </c>
      <c r="P6292" s="3">
        <v>63.043478260870003</v>
      </c>
      <c r="Q6292" s="3">
        <v>2.1739130434780001</v>
      </c>
      <c r="R6292" s="3">
        <v>17.391304347826001</v>
      </c>
      <c r="S6292" s="8">
        <v>15.217391304348</v>
      </c>
    </row>
    <row r="6293" spans="3:19" x14ac:dyDescent="0.2">
      <c r="C6293" s="87"/>
      <c r="D6293" s="84"/>
      <c r="E6293" s="1" t="s">
        <v>32</v>
      </c>
      <c r="F6293" s="2"/>
      <c r="G6293" s="60">
        <v>65</v>
      </c>
      <c r="H6293" s="72" t="str">
        <f t="shared" si="105"/>
        <v xml:space="preserve"> </v>
      </c>
      <c r="I6293" s="11">
        <v>30.769230769231001</v>
      </c>
      <c r="J6293" s="3">
        <v>13.846153846153999</v>
      </c>
      <c r="K6293" s="3">
        <v>6.1538461538459996</v>
      </c>
      <c r="L6293" s="3">
        <v>26.153846153846001</v>
      </c>
      <c r="M6293" s="3">
        <v>9.2307692307690008</v>
      </c>
      <c r="N6293" s="3">
        <v>24.615384615385</v>
      </c>
      <c r="O6293" s="3">
        <v>27.692307692307999</v>
      </c>
      <c r="P6293" s="3">
        <v>55.384615384615003</v>
      </c>
      <c r="Q6293" s="7">
        <v>0</v>
      </c>
      <c r="R6293" s="3">
        <v>7.6923076923079998</v>
      </c>
      <c r="S6293" s="8">
        <v>24.615384615385</v>
      </c>
    </row>
    <row r="6294" spans="3:19" x14ac:dyDescent="0.2">
      <c r="C6294" s="88" t="s">
        <v>84</v>
      </c>
      <c r="D6294" s="83" t="s">
        <v>17</v>
      </c>
      <c r="E6294" s="6" t="s">
        <v>85</v>
      </c>
      <c r="F6294" s="5"/>
      <c r="G6294" s="59">
        <v>315</v>
      </c>
      <c r="H6294" s="71" t="str">
        <f t="shared" si="105"/>
        <v xml:space="preserve"> </v>
      </c>
      <c r="I6294" s="12">
        <v>45.714285714286</v>
      </c>
      <c r="J6294" s="4">
        <v>20.634920634920999</v>
      </c>
      <c r="K6294" s="4">
        <v>11.428571428571001</v>
      </c>
      <c r="L6294" s="4">
        <v>28.253968253968001</v>
      </c>
      <c r="M6294" s="4">
        <v>17.460317460317</v>
      </c>
      <c r="N6294" s="4">
        <v>45.396825396825001</v>
      </c>
      <c r="O6294" s="4">
        <v>49.206349206349003</v>
      </c>
      <c r="P6294" s="4">
        <v>66.349206349206</v>
      </c>
      <c r="Q6294" s="4">
        <v>0.63492063492100004</v>
      </c>
      <c r="R6294" s="4">
        <v>7.3015873015870003</v>
      </c>
      <c r="S6294" s="13">
        <v>4.7619047619049999</v>
      </c>
    </row>
    <row r="6295" spans="3:19" x14ac:dyDescent="0.2">
      <c r="C6295" s="87"/>
      <c r="D6295" s="84"/>
      <c r="E6295" s="1" t="s">
        <v>86</v>
      </c>
      <c r="F6295" s="2"/>
      <c r="G6295" s="60">
        <v>493</v>
      </c>
      <c r="H6295" s="72" t="str">
        <f t="shared" si="105"/>
        <v xml:space="preserve"> </v>
      </c>
      <c r="I6295" s="11">
        <v>47.058823529412003</v>
      </c>
      <c r="J6295" s="3">
        <v>25.557809330628999</v>
      </c>
      <c r="K6295" s="3">
        <v>10.141987829614999</v>
      </c>
      <c r="L6295" s="3">
        <v>34.077079107505</v>
      </c>
      <c r="M6295" s="3">
        <v>14.807302231236999</v>
      </c>
      <c r="N6295" s="3">
        <v>44.016227180526997</v>
      </c>
      <c r="O6295" s="3">
        <v>50.507099391480999</v>
      </c>
      <c r="P6295" s="3">
        <v>70.993914807302005</v>
      </c>
      <c r="Q6295" s="3">
        <v>1.6227180527380001</v>
      </c>
      <c r="R6295" s="3">
        <v>6.6937119675460002</v>
      </c>
      <c r="S6295" s="8">
        <v>5.2738336714000003</v>
      </c>
    </row>
    <row r="6296" spans="3:19" x14ac:dyDescent="0.2">
      <c r="C6296" s="87"/>
      <c r="D6296" s="84"/>
      <c r="E6296" s="1" t="s">
        <v>87</v>
      </c>
      <c r="F6296" s="2"/>
      <c r="G6296" s="60">
        <v>981</v>
      </c>
      <c r="H6296" s="72" t="str">
        <f t="shared" si="105"/>
        <v xml:space="preserve"> </v>
      </c>
      <c r="I6296" s="11">
        <v>44.240570846075002</v>
      </c>
      <c r="J6296" s="3">
        <v>20.591233435269999</v>
      </c>
      <c r="K6296" s="3">
        <v>9.4801223241589998</v>
      </c>
      <c r="L6296" s="3">
        <v>35.677879714577003</v>
      </c>
      <c r="M6296" s="3">
        <v>13.965341488277</v>
      </c>
      <c r="N6296" s="3">
        <v>41.794087665646998</v>
      </c>
      <c r="O6296" s="3">
        <v>44.954128440367001</v>
      </c>
      <c r="P6296" s="3">
        <v>68.705402650357001</v>
      </c>
      <c r="Q6296" s="3">
        <v>0.61162079510699996</v>
      </c>
      <c r="R6296" s="3">
        <v>9.0723751274209992</v>
      </c>
      <c r="S6296" s="8">
        <v>5.4026503567789996</v>
      </c>
    </row>
    <row r="6297" spans="3:19" x14ac:dyDescent="0.2">
      <c r="C6297" s="87"/>
      <c r="D6297" s="84"/>
      <c r="E6297" s="1" t="s">
        <v>88</v>
      </c>
      <c r="F6297" s="2"/>
      <c r="G6297" s="60">
        <v>525</v>
      </c>
      <c r="H6297" s="72" t="str">
        <f t="shared" si="105"/>
        <v xml:space="preserve"> </v>
      </c>
      <c r="I6297" s="11">
        <v>36.380952380952003</v>
      </c>
      <c r="J6297" s="3">
        <v>15.238095238094999</v>
      </c>
      <c r="K6297" s="3">
        <v>12.380952380951999</v>
      </c>
      <c r="L6297" s="3">
        <v>35.428571428570997</v>
      </c>
      <c r="M6297" s="3">
        <v>8.1904761904759997</v>
      </c>
      <c r="N6297" s="3">
        <v>32.952380952380999</v>
      </c>
      <c r="O6297" s="3">
        <v>36.571428571429003</v>
      </c>
      <c r="P6297" s="3">
        <v>67.238095238094999</v>
      </c>
      <c r="Q6297" s="3">
        <v>1.52380952381</v>
      </c>
      <c r="R6297" s="3">
        <v>9.5238095238099998</v>
      </c>
      <c r="S6297" s="8">
        <v>8.1904761904759997</v>
      </c>
    </row>
    <row r="6298" spans="3:19" x14ac:dyDescent="0.2">
      <c r="C6298" s="87"/>
      <c r="D6298" s="84"/>
      <c r="E6298" s="1" t="s">
        <v>89</v>
      </c>
      <c r="F6298" s="2"/>
      <c r="G6298" s="60">
        <v>113</v>
      </c>
      <c r="H6298" s="72" t="str">
        <f t="shared" si="105"/>
        <v xml:space="preserve"> </v>
      </c>
      <c r="I6298" s="11">
        <v>21.238938053097002</v>
      </c>
      <c r="J6298" s="3">
        <v>8.8495575221239999</v>
      </c>
      <c r="K6298" s="3">
        <v>10.619469026549</v>
      </c>
      <c r="L6298" s="3">
        <v>23.893805309735001</v>
      </c>
      <c r="M6298" s="3">
        <v>5.3097345132739999</v>
      </c>
      <c r="N6298" s="3">
        <v>20.353982300885001</v>
      </c>
      <c r="O6298" s="3">
        <v>23.008849557522002</v>
      </c>
      <c r="P6298" s="3">
        <v>59.292035398229999</v>
      </c>
      <c r="Q6298" s="3">
        <v>3.53982300885</v>
      </c>
      <c r="R6298" s="3">
        <v>15.929203539823</v>
      </c>
      <c r="S6298" s="8">
        <v>11.504424778761001</v>
      </c>
    </row>
    <row r="6299" spans="3:19" x14ac:dyDescent="0.2">
      <c r="C6299" s="87"/>
      <c r="D6299" s="84"/>
      <c r="E6299" s="1" t="s">
        <v>32</v>
      </c>
      <c r="F6299" s="2"/>
      <c r="G6299" s="60">
        <v>8</v>
      </c>
      <c r="H6299" s="72" t="str">
        <f t="shared" si="105"/>
        <v>*</v>
      </c>
      <c r="I6299" s="11">
        <v>62.5</v>
      </c>
      <c r="J6299" s="3">
        <v>25</v>
      </c>
      <c r="K6299" s="3">
        <v>25</v>
      </c>
      <c r="L6299" s="3">
        <v>12.5</v>
      </c>
      <c r="M6299" s="3">
        <v>25</v>
      </c>
      <c r="N6299" s="3">
        <v>37.5</v>
      </c>
      <c r="O6299" s="3">
        <v>25</v>
      </c>
      <c r="P6299" s="3">
        <v>62.5</v>
      </c>
      <c r="Q6299" s="7">
        <v>0</v>
      </c>
      <c r="R6299" s="7">
        <v>0</v>
      </c>
      <c r="S6299" s="8">
        <v>12.5</v>
      </c>
    </row>
    <row r="6300" spans="3:19" ht="24" x14ac:dyDescent="0.2">
      <c r="C6300" s="88" t="s">
        <v>90</v>
      </c>
      <c r="D6300" s="83" t="s">
        <v>17</v>
      </c>
      <c r="E6300" s="6" t="s">
        <v>91</v>
      </c>
      <c r="F6300" s="5"/>
      <c r="G6300" s="59">
        <v>608</v>
      </c>
      <c r="H6300" s="71" t="str">
        <f t="shared" si="105"/>
        <v xml:space="preserve"> </v>
      </c>
      <c r="I6300" s="12">
        <v>35.032894736842003</v>
      </c>
      <c r="J6300" s="4">
        <v>19.078947368421002</v>
      </c>
      <c r="K6300" s="4">
        <v>12.171052631579</v>
      </c>
      <c r="L6300" s="4">
        <v>29.605263157894999</v>
      </c>
      <c r="M6300" s="4">
        <v>12.828947368421</v>
      </c>
      <c r="N6300" s="4">
        <v>40.460526315788996</v>
      </c>
      <c r="O6300" s="4">
        <v>44.736842105263001</v>
      </c>
      <c r="P6300" s="4">
        <v>66.447368421053</v>
      </c>
      <c r="Q6300" s="4">
        <v>1.973684210526</v>
      </c>
      <c r="R6300" s="4">
        <v>10.032894736842</v>
      </c>
      <c r="S6300" s="13">
        <v>6.5789473684209998</v>
      </c>
    </row>
    <row r="6301" spans="3:19" ht="24" x14ac:dyDescent="0.2">
      <c r="C6301" s="87"/>
      <c r="D6301" s="84"/>
      <c r="E6301" s="1" t="s">
        <v>92</v>
      </c>
      <c r="F6301" s="2"/>
      <c r="G6301" s="60">
        <v>1036</v>
      </c>
      <c r="H6301" s="72" t="str">
        <f t="shared" si="105"/>
        <v xml:space="preserve"> </v>
      </c>
      <c r="I6301" s="11">
        <v>42.181467181466999</v>
      </c>
      <c r="J6301" s="3">
        <v>19.498069498069</v>
      </c>
      <c r="K6301" s="3">
        <v>9.5559845559850007</v>
      </c>
      <c r="L6301" s="3">
        <v>34.942084942085003</v>
      </c>
      <c r="M6301" s="3">
        <v>12.258687258687001</v>
      </c>
      <c r="N6301" s="3">
        <v>41.312741312740997</v>
      </c>
      <c r="O6301" s="3">
        <v>45.945945945946001</v>
      </c>
      <c r="P6301" s="3">
        <v>70.270270270270004</v>
      </c>
      <c r="Q6301" s="3">
        <v>0.86872586872599999</v>
      </c>
      <c r="R6301" s="3">
        <v>8.1081081081080004</v>
      </c>
      <c r="S6301" s="8">
        <v>5.694980694981</v>
      </c>
    </row>
    <row r="6302" spans="3:19" ht="24" x14ac:dyDescent="0.2">
      <c r="C6302" s="87"/>
      <c r="D6302" s="84"/>
      <c r="E6302" s="1" t="s">
        <v>93</v>
      </c>
      <c r="F6302" s="2"/>
      <c r="G6302" s="60">
        <v>567</v>
      </c>
      <c r="H6302" s="72" t="str">
        <f t="shared" si="105"/>
        <v xml:space="preserve"> </v>
      </c>
      <c r="I6302" s="11">
        <v>49.206349206349003</v>
      </c>
      <c r="J6302" s="3">
        <v>19.929453262787</v>
      </c>
      <c r="K6302" s="3">
        <v>10.934744268077999</v>
      </c>
      <c r="L6302" s="3">
        <v>36.860670194004001</v>
      </c>
      <c r="M6302" s="3">
        <v>14.638447971781</v>
      </c>
      <c r="N6302" s="3">
        <v>38.271604938271999</v>
      </c>
      <c r="O6302" s="3">
        <v>40.917107583773998</v>
      </c>
      <c r="P6302" s="3">
        <v>67.019400352733996</v>
      </c>
      <c r="Q6302" s="3">
        <v>1.058201058201</v>
      </c>
      <c r="R6302" s="3">
        <v>8.1128747795410003</v>
      </c>
      <c r="S6302" s="8">
        <v>5.2910052910049998</v>
      </c>
    </row>
    <row r="6303" spans="3:19" x14ac:dyDescent="0.2">
      <c r="C6303" s="87"/>
      <c r="D6303" s="84"/>
      <c r="E6303" s="1" t="s">
        <v>94</v>
      </c>
      <c r="F6303" s="2"/>
      <c r="G6303" s="60">
        <v>224</v>
      </c>
      <c r="H6303" s="72" t="str">
        <f t="shared" si="105"/>
        <v xml:space="preserve"> </v>
      </c>
      <c r="I6303" s="11">
        <v>45.089285714286</v>
      </c>
      <c r="J6303" s="3">
        <v>24.107142857143</v>
      </c>
      <c r="K6303" s="3">
        <v>10.267857142857</v>
      </c>
      <c r="L6303" s="3">
        <v>31.25</v>
      </c>
      <c r="M6303" s="3">
        <v>12.5</v>
      </c>
      <c r="N6303" s="3">
        <v>34.821428571429003</v>
      </c>
      <c r="O6303" s="3">
        <v>37.946428571429003</v>
      </c>
      <c r="P6303" s="3">
        <v>65.178571428571004</v>
      </c>
      <c r="Q6303" s="3">
        <v>0.446428571429</v>
      </c>
      <c r="R6303" s="3">
        <v>9.8214285714289993</v>
      </c>
      <c r="S6303" s="8">
        <v>9.8214285714289993</v>
      </c>
    </row>
    <row r="6304" spans="3:19" x14ac:dyDescent="0.2">
      <c r="C6304" s="88" t="s">
        <v>95</v>
      </c>
      <c r="D6304" s="83" t="s">
        <v>17</v>
      </c>
      <c r="E6304" s="6" t="s">
        <v>96</v>
      </c>
      <c r="F6304" s="5"/>
      <c r="G6304" s="59">
        <v>308</v>
      </c>
      <c r="H6304" s="71" t="str">
        <f t="shared" si="105"/>
        <v xml:space="preserve"> </v>
      </c>
      <c r="I6304" s="12">
        <v>45.779220779220999</v>
      </c>
      <c r="J6304" s="4">
        <v>19.805194805195001</v>
      </c>
      <c r="K6304" s="4">
        <v>8.7662337662340004</v>
      </c>
      <c r="L6304" s="4">
        <v>32.467532467532003</v>
      </c>
      <c r="M6304" s="4">
        <v>13.961038961039</v>
      </c>
      <c r="N6304" s="4">
        <v>37.662337662337997</v>
      </c>
      <c r="O6304" s="4">
        <v>44.805194805195001</v>
      </c>
      <c r="P6304" s="4">
        <v>68.506493506493996</v>
      </c>
      <c r="Q6304" s="4">
        <v>0.974025974026</v>
      </c>
      <c r="R6304" s="4">
        <v>10.714285714286</v>
      </c>
      <c r="S6304" s="13">
        <v>4.8701298701300004</v>
      </c>
    </row>
    <row r="6305" spans="2:19" x14ac:dyDescent="0.2">
      <c r="C6305" s="89"/>
      <c r="D6305" s="84"/>
      <c r="E6305" s="1" t="s">
        <v>97</v>
      </c>
      <c r="F6305" s="2"/>
      <c r="G6305" s="60">
        <v>728</v>
      </c>
      <c r="H6305" s="72" t="str">
        <f t="shared" si="105"/>
        <v xml:space="preserve"> </v>
      </c>
      <c r="I6305" s="11">
        <v>41.758241758242001</v>
      </c>
      <c r="J6305" s="3">
        <v>19.642857142857</v>
      </c>
      <c r="K6305" s="3">
        <v>10.714285714286</v>
      </c>
      <c r="L6305" s="3">
        <v>31.593406593407</v>
      </c>
      <c r="M6305" s="3">
        <v>13.736263736264</v>
      </c>
      <c r="N6305" s="3">
        <v>41.208791208790998</v>
      </c>
      <c r="O6305" s="3">
        <v>44.505494505495001</v>
      </c>
      <c r="P6305" s="3">
        <v>67.445054945055006</v>
      </c>
      <c r="Q6305" s="3">
        <v>1.2362637362640001</v>
      </c>
      <c r="R6305" s="3">
        <v>8.3791208791210003</v>
      </c>
      <c r="S6305" s="8">
        <v>6.5934065934069999</v>
      </c>
    </row>
    <row r="6306" spans="2:19" ht="24" x14ac:dyDescent="0.2">
      <c r="C6306" s="89"/>
      <c r="D6306" s="84"/>
      <c r="E6306" s="1" t="s">
        <v>98</v>
      </c>
      <c r="F6306" s="2"/>
      <c r="G6306" s="60">
        <v>474</v>
      </c>
      <c r="H6306" s="72" t="str">
        <f t="shared" si="105"/>
        <v xml:space="preserve"> </v>
      </c>
      <c r="I6306" s="11">
        <v>42.616033755274003</v>
      </c>
      <c r="J6306" s="3">
        <v>21.518987341772</v>
      </c>
      <c r="K6306" s="3">
        <v>10.126582278480999</v>
      </c>
      <c r="L6306" s="3">
        <v>37.341772151899001</v>
      </c>
      <c r="M6306" s="3">
        <v>11.814345991561</v>
      </c>
      <c r="N6306" s="3">
        <v>42.616033755274003</v>
      </c>
      <c r="O6306" s="3">
        <v>41.983122362868997</v>
      </c>
      <c r="P6306" s="3">
        <v>67.510548523207007</v>
      </c>
      <c r="Q6306" s="3">
        <v>1.2658227848100001</v>
      </c>
      <c r="R6306" s="3">
        <v>6.540084388186</v>
      </c>
      <c r="S6306" s="8">
        <v>7.3839662447260004</v>
      </c>
    </row>
    <row r="6307" spans="2:19" x14ac:dyDescent="0.2">
      <c r="C6307" s="89"/>
      <c r="D6307" s="84"/>
      <c r="E6307" s="1" t="s">
        <v>99</v>
      </c>
      <c r="F6307" s="2"/>
      <c r="G6307" s="60">
        <v>402</v>
      </c>
      <c r="H6307" s="72" t="str">
        <f t="shared" si="105"/>
        <v xml:space="preserve"> </v>
      </c>
      <c r="I6307" s="11">
        <v>39.054726368159002</v>
      </c>
      <c r="J6307" s="3">
        <v>18.159203980099999</v>
      </c>
      <c r="K6307" s="3">
        <v>13.18407960199</v>
      </c>
      <c r="L6307" s="3">
        <v>33.084577114428001</v>
      </c>
      <c r="M6307" s="3">
        <v>12.935323383085001</v>
      </c>
      <c r="N6307" s="3">
        <v>39.552238805969999</v>
      </c>
      <c r="O6307" s="3">
        <v>44.776119402985003</v>
      </c>
      <c r="P6307" s="3">
        <v>67.910447761194007</v>
      </c>
      <c r="Q6307" s="3">
        <v>0.49751243781100002</v>
      </c>
      <c r="R6307" s="3">
        <v>9.2039800995019991</v>
      </c>
      <c r="S6307" s="8">
        <v>5.4726368159199996</v>
      </c>
    </row>
    <row r="6308" spans="2:19" x14ac:dyDescent="0.2">
      <c r="C6308" s="89"/>
      <c r="D6308" s="84"/>
      <c r="E6308" s="1" t="s">
        <v>100</v>
      </c>
      <c r="F6308" s="2"/>
      <c r="G6308" s="60">
        <v>231</v>
      </c>
      <c r="H6308" s="72" t="str">
        <f t="shared" si="105"/>
        <v xml:space="preserve"> </v>
      </c>
      <c r="I6308" s="11">
        <v>41.558441558441999</v>
      </c>
      <c r="J6308" s="3">
        <v>21.212121212121001</v>
      </c>
      <c r="K6308" s="3">
        <v>9.5238095238099998</v>
      </c>
      <c r="L6308" s="3">
        <v>35.497835497834998</v>
      </c>
      <c r="M6308" s="3">
        <v>12.554112554113001</v>
      </c>
      <c r="N6308" s="3">
        <v>36.796536796536998</v>
      </c>
      <c r="O6308" s="3">
        <v>42.857142857143003</v>
      </c>
      <c r="P6308" s="3">
        <v>72.294372294371996</v>
      </c>
      <c r="Q6308" s="3">
        <v>0.86580086580100002</v>
      </c>
      <c r="R6308" s="3">
        <v>9.0909090909089993</v>
      </c>
      <c r="S6308" s="8">
        <v>6.0606060606060002</v>
      </c>
    </row>
    <row r="6309" spans="2:19" x14ac:dyDescent="0.2">
      <c r="C6309" s="90"/>
      <c r="D6309" s="85"/>
      <c r="E6309" s="29" t="s">
        <v>101</v>
      </c>
      <c r="F6309" s="28"/>
      <c r="G6309" s="61">
        <v>292</v>
      </c>
      <c r="H6309" s="73" t="str">
        <f t="shared" si="105"/>
        <v xml:space="preserve"> </v>
      </c>
      <c r="I6309" s="35">
        <v>44.520547945205003</v>
      </c>
      <c r="J6309" s="16">
        <v>19.520547945204999</v>
      </c>
      <c r="K6309" s="16">
        <v>10.273972602740001</v>
      </c>
      <c r="L6309" s="16">
        <v>33.904109589040999</v>
      </c>
      <c r="M6309" s="16">
        <v>12.328767123287999</v>
      </c>
      <c r="N6309" s="16">
        <v>36.643835616437997</v>
      </c>
      <c r="O6309" s="16">
        <v>42.808219178081998</v>
      </c>
      <c r="P6309" s="16">
        <v>67.123287671233001</v>
      </c>
      <c r="Q6309" s="16">
        <v>2.054794520548</v>
      </c>
      <c r="R6309" s="16">
        <v>10.273972602740001</v>
      </c>
      <c r="S6309" s="36">
        <v>5.8219178082190002</v>
      </c>
    </row>
    <row r="6310" spans="2:19" x14ac:dyDescent="0.2">
      <c r="G6310" s="62"/>
      <c r="H6310" s="74"/>
    </row>
    <row r="6311" spans="2:19" x14ac:dyDescent="0.2">
      <c r="B6311" s="25" t="str">
        <f xml:space="preserve"> HYPERLINK("#'目次'!B60", "[54]")</f>
        <v>[54]</v>
      </c>
      <c r="C6311" s="17" t="s">
        <v>524</v>
      </c>
      <c r="G6311" s="62"/>
      <c r="H6311" s="74"/>
    </row>
    <row r="6312" spans="2:19" x14ac:dyDescent="0.2">
      <c r="G6312" s="62"/>
      <c r="H6312" s="74"/>
    </row>
    <row r="6313" spans="2:19" x14ac:dyDescent="0.2">
      <c r="G6313" s="62"/>
      <c r="H6313" s="74"/>
    </row>
    <row r="6314" spans="2:19" x14ac:dyDescent="0.2">
      <c r="C6314" s="17" t="s">
        <v>12</v>
      </c>
      <c r="G6314" s="62"/>
      <c r="H6314" s="74"/>
    </row>
    <row r="6315" spans="2:19" ht="72" x14ac:dyDescent="0.2">
      <c r="C6315" s="91"/>
      <c r="D6315" s="92"/>
      <c r="E6315" s="92"/>
      <c r="F6315" s="92"/>
      <c r="G6315" s="56" t="s">
        <v>13</v>
      </c>
      <c r="H6315" s="68"/>
      <c r="I6315" s="22" t="s">
        <v>525</v>
      </c>
      <c r="J6315" s="10" t="s">
        <v>526</v>
      </c>
      <c r="K6315" s="10" t="s">
        <v>527</v>
      </c>
      <c r="L6315" s="10" t="s">
        <v>46</v>
      </c>
      <c r="M6315" s="23" t="s">
        <v>32</v>
      </c>
    </row>
    <row r="6316" spans="2:19" x14ac:dyDescent="0.2">
      <c r="C6316" s="93"/>
      <c r="D6316" s="94"/>
      <c r="E6316" s="94"/>
      <c r="F6316" s="94"/>
      <c r="G6316" s="57"/>
      <c r="H6316" s="69"/>
      <c r="I6316" s="26"/>
      <c r="J6316" s="9"/>
      <c r="K6316" s="9"/>
      <c r="L6316" s="9"/>
      <c r="M6316" s="24"/>
    </row>
    <row r="6317" spans="2:19" x14ac:dyDescent="0.2">
      <c r="C6317" s="31"/>
      <c r="D6317" s="33"/>
      <c r="E6317" s="32" t="s">
        <v>13</v>
      </c>
      <c r="F6317" s="30"/>
      <c r="G6317" s="58">
        <v>2435</v>
      </c>
      <c r="H6317" s="70" t="str">
        <f t="shared" ref="H6317:H6380" si="106">IF(G6317&lt;49,"*"," ")</f>
        <v xml:space="preserve"> </v>
      </c>
      <c r="I6317" s="15">
        <v>35.195071868583</v>
      </c>
      <c r="J6317" s="15">
        <v>42.751540041067997</v>
      </c>
      <c r="K6317" s="15">
        <v>10.431211498972999</v>
      </c>
      <c r="L6317" s="15">
        <v>2.0944558521559999</v>
      </c>
      <c r="M6317" s="34">
        <v>9.5277207392199994</v>
      </c>
    </row>
    <row r="6318" spans="2:19" x14ac:dyDescent="0.2">
      <c r="C6318" s="86" t="s">
        <v>16</v>
      </c>
      <c r="D6318" s="83" t="s">
        <v>17</v>
      </c>
      <c r="E6318" s="6" t="s">
        <v>14</v>
      </c>
      <c r="F6318" s="5"/>
      <c r="G6318" s="59">
        <v>1188</v>
      </c>
      <c r="H6318" s="71" t="str">
        <f t="shared" si="106"/>
        <v xml:space="preserve"> </v>
      </c>
      <c r="I6318" s="12">
        <v>34.343434343433998</v>
      </c>
      <c r="J6318" s="4">
        <v>43.518518518519002</v>
      </c>
      <c r="K6318" s="4">
        <v>13.383838383838</v>
      </c>
      <c r="L6318" s="4">
        <v>1.683501683502</v>
      </c>
      <c r="M6318" s="13">
        <v>7.0707070707069999</v>
      </c>
    </row>
    <row r="6319" spans="2:19" x14ac:dyDescent="0.2">
      <c r="C6319" s="87"/>
      <c r="D6319" s="84"/>
      <c r="E6319" s="1" t="s">
        <v>15</v>
      </c>
      <c r="F6319" s="2"/>
      <c r="G6319" s="60">
        <v>1247</v>
      </c>
      <c r="H6319" s="72" t="str">
        <f t="shared" si="106"/>
        <v xml:space="preserve"> </v>
      </c>
      <c r="I6319" s="11">
        <v>36.006415396953003</v>
      </c>
      <c r="J6319" s="3">
        <v>42.020850040096001</v>
      </c>
      <c r="K6319" s="3">
        <v>7.6182838813149996</v>
      </c>
      <c r="L6319" s="3">
        <v>2.4859663191660002</v>
      </c>
      <c r="M6319" s="8">
        <v>11.868484362469999</v>
      </c>
    </row>
    <row r="6320" spans="2:19" x14ac:dyDescent="0.2">
      <c r="C6320" s="88" t="s">
        <v>18</v>
      </c>
      <c r="D6320" s="88" t="s">
        <v>19</v>
      </c>
      <c r="E6320" s="6" t="s">
        <v>20</v>
      </c>
      <c r="F6320" s="5"/>
      <c r="G6320" s="59">
        <v>386</v>
      </c>
      <c r="H6320" s="71" t="str">
        <f t="shared" si="106"/>
        <v xml:space="preserve"> </v>
      </c>
      <c r="I6320" s="12">
        <v>28.756476683938001</v>
      </c>
      <c r="J6320" s="4">
        <v>50.259067357512997</v>
      </c>
      <c r="K6320" s="4">
        <v>15.80310880829</v>
      </c>
      <c r="L6320" s="4">
        <v>1.0362694300519999</v>
      </c>
      <c r="M6320" s="13">
        <v>4.1450777202070004</v>
      </c>
    </row>
    <row r="6321" spans="3:13" x14ac:dyDescent="0.2">
      <c r="C6321" s="87"/>
      <c r="D6321" s="89"/>
      <c r="E6321" s="1" t="s">
        <v>21</v>
      </c>
      <c r="F6321" s="2"/>
      <c r="G6321" s="60">
        <v>484</v>
      </c>
      <c r="H6321" s="72" t="str">
        <f t="shared" si="106"/>
        <v xml:space="preserve"> </v>
      </c>
      <c r="I6321" s="11">
        <v>32.644628099174</v>
      </c>
      <c r="J6321" s="3">
        <v>46.694214876033001</v>
      </c>
      <c r="K6321" s="3">
        <v>14.462809917355001</v>
      </c>
      <c r="L6321" s="3">
        <v>2.0661157024789998</v>
      </c>
      <c r="M6321" s="8">
        <v>4.1322314049589997</v>
      </c>
    </row>
    <row r="6322" spans="3:13" x14ac:dyDescent="0.2">
      <c r="C6322" s="87"/>
      <c r="D6322" s="89"/>
      <c r="E6322" s="1" t="s">
        <v>22</v>
      </c>
      <c r="F6322" s="2"/>
      <c r="G6322" s="60">
        <v>626</v>
      </c>
      <c r="H6322" s="72" t="str">
        <f t="shared" si="106"/>
        <v xml:space="preserve"> </v>
      </c>
      <c r="I6322" s="11">
        <v>32.268370607028999</v>
      </c>
      <c r="J6322" s="3">
        <v>48.242811501596996</v>
      </c>
      <c r="K6322" s="3">
        <v>10.702875399361</v>
      </c>
      <c r="L6322" s="3">
        <v>1.5974440894569999</v>
      </c>
      <c r="M6322" s="8">
        <v>7.1884984025560001</v>
      </c>
    </row>
    <row r="6323" spans="3:13" x14ac:dyDescent="0.2">
      <c r="C6323" s="87"/>
      <c r="D6323" s="89"/>
      <c r="E6323" s="1" t="s">
        <v>23</v>
      </c>
      <c r="F6323" s="2"/>
      <c r="G6323" s="60">
        <v>400</v>
      </c>
      <c r="H6323" s="72" t="str">
        <f t="shared" si="106"/>
        <v xml:space="preserve"> </v>
      </c>
      <c r="I6323" s="11">
        <v>39.75</v>
      </c>
      <c r="J6323" s="3">
        <v>39.75</v>
      </c>
      <c r="K6323" s="3">
        <v>6</v>
      </c>
      <c r="L6323" s="3">
        <v>3.75</v>
      </c>
      <c r="M6323" s="8">
        <v>10.75</v>
      </c>
    </row>
    <row r="6324" spans="3:13" x14ac:dyDescent="0.2">
      <c r="C6324" s="87"/>
      <c r="D6324" s="89"/>
      <c r="E6324" s="1" t="s">
        <v>24</v>
      </c>
      <c r="F6324" s="2"/>
      <c r="G6324" s="60">
        <v>539</v>
      </c>
      <c r="H6324" s="72" t="str">
        <f t="shared" si="106"/>
        <v xml:space="preserve"> </v>
      </c>
      <c r="I6324" s="11">
        <v>42.115027829314002</v>
      </c>
      <c r="J6324" s="3">
        <v>29.684601113172999</v>
      </c>
      <c r="K6324" s="3">
        <v>5.936920222635</v>
      </c>
      <c r="L6324" s="3">
        <v>2.2263450834879999</v>
      </c>
      <c r="M6324" s="8">
        <v>20.037105751391</v>
      </c>
    </row>
    <row r="6325" spans="3:13" x14ac:dyDescent="0.2">
      <c r="C6325" s="87"/>
      <c r="D6325" s="89"/>
      <c r="E6325" s="1" t="s">
        <v>25</v>
      </c>
      <c r="F6325" s="2"/>
      <c r="G6325" s="60">
        <v>2049</v>
      </c>
      <c r="H6325" s="72" t="str">
        <f t="shared" si="106"/>
        <v xml:space="preserve"> </v>
      </c>
      <c r="I6325" s="11">
        <v>36.408003904344</v>
      </c>
      <c r="J6325" s="3">
        <v>41.337237676915997</v>
      </c>
      <c r="K6325" s="3">
        <v>9.4192288921429999</v>
      </c>
      <c r="L6325" s="3">
        <v>2.2938018545630001</v>
      </c>
      <c r="M6325" s="8">
        <v>10.541727672035</v>
      </c>
    </row>
    <row r="6326" spans="3:13" x14ac:dyDescent="0.2">
      <c r="C6326" s="87"/>
      <c r="D6326" s="89"/>
      <c r="E6326" s="1" t="s">
        <v>26</v>
      </c>
      <c r="F6326" s="2"/>
      <c r="G6326" s="60">
        <v>939</v>
      </c>
      <c r="H6326" s="72" t="str">
        <f t="shared" si="106"/>
        <v xml:space="preserve"> </v>
      </c>
      <c r="I6326" s="11">
        <v>41.107561235356997</v>
      </c>
      <c r="J6326" s="3">
        <v>33.972310969116002</v>
      </c>
      <c r="K6326" s="3">
        <v>5.9637912673060001</v>
      </c>
      <c r="L6326" s="3">
        <v>2.8753993610220001</v>
      </c>
      <c r="M6326" s="8">
        <v>16.080937167199</v>
      </c>
    </row>
    <row r="6327" spans="3:13" x14ac:dyDescent="0.2">
      <c r="C6327" s="87"/>
      <c r="D6327" s="88" t="s">
        <v>14</v>
      </c>
      <c r="E6327" s="6" t="s">
        <v>20</v>
      </c>
      <c r="F6327" s="5"/>
      <c r="G6327" s="59">
        <v>204</v>
      </c>
      <c r="H6327" s="71" t="str">
        <f t="shared" si="106"/>
        <v xml:space="preserve"> </v>
      </c>
      <c r="I6327" s="12">
        <v>27.450980392157</v>
      </c>
      <c r="J6327" s="4">
        <v>49.019607843137003</v>
      </c>
      <c r="K6327" s="4">
        <v>18.627450980391998</v>
      </c>
      <c r="L6327" s="20">
        <v>0</v>
      </c>
      <c r="M6327" s="13">
        <v>4.9019607843140003</v>
      </c>
    </row>
    <row r="6328" spans="3:13" x14ac:dyDescent="0.2">
      <c r="C6328" s="87"/>
      <c r="D6328" s="89"/>
      <c r="E6328" s="1" t="s">
        <v>21</v>
      </c>
      <c r="F6328" s="2"/>
      <c r="G6328" s="60">
        <v>254</v>
      </c>
      <c r="H6328" s="72" t="str">
        <f t="shared" si="106"/>
        <v xml:space="preserve"> </v>
      </c>
      <c r="I6328" s="11">
        <v>30.708661417323</v>
      </c>
      <c r="J6328" s="3">
        <v>44.881889763780002</v>
      </c>
      <c r="K6328" s="3">
        <v>19.291338582677</v>
      </c>
      <c r="L6328" s="3">
        <v>1.574803149606</v>
      </c>
      <c r="M6328" s="8">
        <v>3.543307086614</v>
      </c>
    </row>
    <row r="6329" spans="3:13" x14ac:dyDescent="0.2">
      <c r="C6329" s="87"/>
      <c r="D6329" s="89"/>
      <c r="E6329" s="1" t="s">
        <v>22</v>
      </c>
      <c r="F6329" s="2"/>
      <c r="G6329" s="60">
        <v>311</v>
      </c>
      <c r="H6329" s="72" t="str">
        <f t="shared" si="106"/>
        <v xml:space="preserve"> </v>
      </c>
      <c r="I6329" s="11">
        <v>31.832797427652999</v>
      </c>
      <c r="J6329" s="3">
        <v>47.266881028938997</v>
      </c>
      <c r="K6329" s="3">
        <v>13.183279742765</v>
      </c>
      <c r="L6329" s="3">
        <v>1.929260450161</v>
      </c>
      <c r="M6329" s="8">
        <v>5.7877813504819997</v>
      </c>
    </row>
    <row r="6330" spans="3:13" x14ac:dyDescent="0.2">
      <c r="C6330" s="87"/>
      <c r="D6330" s="89"/>
      <c r="E6330" s="1" t="s">
        <v>23</v>
      </c>
      <c r="F6330" s="2"/>
      <c r="G6330" s="60">
        <v>202</v>
      </c>
      <c r="H6330" s="72" t="str">
        <f t="shared" si="106"/>
        <v xml:space="preserve"> </v>
      </c>
      <c r="I6330" s="11">
        <v>40.594059405941003</v>
      </c>
      <c r="J6330" s="3">
        <v>42.574257425742999</v>
      </c>
      <c r="K6330" s="3">
        <v>8.4158415841580005</v>
      </c>
      <c r="L6330" s="3">
        <v>2.970297029703</v>
      </c>
      <c r="M6330" s="8">
        <v>5.4455445544550001</v>
      </c>
    </row>
    <row r="6331" spans="3:13" x14ac:dyDescent="0.2">
      <c r="C6331" s="87"/>
      <c r="D6331" s="89"/>
      <c r="E6331" s="1" t="s">
        <v>24</v>
      </c>
      <c r="F6331" s="2"/>
      <c r="G6331" s="60">
        <v>217</v>
      </c>
      <c r="H6331" s="72" t="str">
        <f t="shared" si="106"/>
        <v xml:space="preserve"> </v>
      </c>
      <c r="I6331" s="11">
        <v>42.857142857143003</v>
      </c>
      <c r="J6331" s="3">
        <v>32.258064516128997</v>
      </c>
      <c r="K6331" s="3">
        <v>6.4516129032259997</v>
      </c>
      <c r="L6331" s="3">
        <v>1.8433179723499999</v>
      </c>
      <c r="M6331" s="8">
        <v>16.589861751152</v>
      </c>
    </row>
    <row r="6332" spans="3:13" x14ac:dyDescent="0.2">
      <c r="C6332" s="87"/>
      <c r="D6332" s="89"/>
      <c r="E6332" s="1" t="s">
        <v>25</v>
      </c>
      <c r="F6332" s="2"/>
      <c r="G6332" s="60">
        <v>984</v>
      </c>
      <c r="H6332" s="72" t="str">
        <f t="shared" si="106"/>
        <v xml:space="preserve"> </v>
      </c>
      <c r="I6332" s="11">
        <v>35.772357723577002</v>
      </c>
      <c r="J6332" s="3">
        <v>42.378048780488001</v>
      </c>
      <c r="K6332" s="3">
        <v>12.29674796748</v>
      </c>
      <c r="L6332" s="3">
        <v>2.032520325203</v>
      </c>
      <c r="M6332" s="8">
        <v>7.5203252032519998</v>
      </c>
    </row>
    <row r="6333" spans="3:13" x14ac:dyDescent="0.2">
      <c r="C6333" s="87"/>
      <c r="D6333" s="89"/>
      <c r="E6333" s="1" t="s">
        <v>26</v>
      </c>
      <c r="F6333" s="2"/>
      <c r="G6333" s="60">
        <v>419</v>
      </c>
      <c r="H6333" s="72" t="str">
        <f t="shared" si="106"/>
        <v xml:space="preserve"> </v>
      </c>
      <c r="I6333" s="11">
        <v>41.766109785203</v>
      </c>
      <c r="J6333" s="3">
        <v>37.231503579951998</v>
      </c>
      <c r="K6333" s="3">
        <v>7.3985680190930001</v>
      </c>
      <c r="L6333" s="3">
        <v>2.386634844869</v>
      </c>
      <c r="M6333" s="8">
        <v>11.217183770883</v>
      </c>
    </row>
    <row r="6334" spans="3:13" x14ac:dyDescent="0.2">
      <c r="C6334" s="87"/>
      <c r="D6334" s="88" t="s">
        <v>15</v>
      </c>
      <c r="E6334" s="6" t="s">
        <v>20</v>
      </c>
      <c r="F6334" s="5"/>
      <c r="G6334" s="59">
        <v>182</v>
      </c>
      <c r="H6334" s="71" t="str">
        <f t="shared" si="106"/>
        <v xml:space="preserve"> </v>
      </c>
      <c r="I6334" s="12">
        <v>30.219780219779999</v>
      </c>
      <c r="J6334" s="4">
        <v>51.648351648351998</v>
      </c>
      <c r="K6334" s="4">
        <v>12.637362637362999</v>
      </c>
      <c r="L6334" s="4">
        <v>2.1978021978019999</v>
      </c>
      <c r="M6334" s="13">
        <v>3.2967032967029999</v>
      </c>
    </row>
    <row r="6335" spans="3:13" x14ac:dyDescent="0.2">
      <c r="C6335" s="87"/>
      <c r="D6335" s="89"/>
      <c r="E6335" s="1" t="s">
        <v>21</v>
      </c>
      <c r="F6335" s="2"/>
      <c r="G6335" s="60">
        <v>230</v>
      </c>
      <c r="H6335" s="72" t="str">
        <f t="shared" si="106"/>
        <v xml:space="preserve"> </v>
      </c>
      <c r="I6335" s="11">
        <v>34.782608695652002</v>
      </c>
      <c r="J6335" s="3">
        <v>48.695652173912997</v>
      </c>
      <c r="K6335" s="3">
        <v>9.1304347826090009</v>
      </c>
      <c r="L6335" s="3">
        <v>2.6086956521740001</v>
      </c>
      <c r="M6335" s="8">
        <v>4.7826086956519998</v>
      </c>
    </row>
    <row r="6336" spans="3:13" x14ac:dyDescent="0.2">
      <c r="C6336" s="87"/>
      <c r="D6336" s="89"/>
      <c r="E6336" s="1" t="s">
        <v>22</v>
      </c>
      <c r="F6336" s="2"/>
      <c r="G6336" s="60">
        <v>315</v>
      </c>
      <c r="H6336" s="72" t="str">
        <f t="shared" si="106"/>
        <v xml:space="preserve"> </v>
      </c>
      <c r="I6336" s="11">
        <v>32.698412698413001</v>
      </c>
      <c r="J6336" s="3">
        <v>49.206349206349003</v>
      </c>
      <c r="K6336" s="3">
        <v>8.2539682539680008</v>
      </c>
      <c r="L6336" s="3">
        <v>1.269841269841</v>
      </c>
      <c r="M6336" s="8">
        <v>8.5714285714289993</v>
      </c>
    </row>
    <row r="6337" spans="3:13" x14ac:dyDescent="0.2">
      <c r="C6337" s="87"/>
      <c r="D6337" s="89"/>
      <c r="E6337" s="1" t="s">
        <v>23</v>
      </c>
      <c r="F6337" s="2"/>
      <c r="G6337" s="60">
        <v>198</v>
      </c>
      <c r="H6337" s="72" t="str">
        <f t="shared" si="106"/>
        <v xml:space="preserve"> </v>
      </c>
      <c r="I6337" s="11">
        <v>38.888888888888999</v>
      </c>
      <c r="J6337" s="3">
        <v>36.868686868687</v>
      </c>
      <c r="K6337" s="3">
        <v>3.535353535354</v>
      </c>
      <c r="L6337" s="3">
        <v>4.5454545454549997</v>
      </c>
      <c r="M6337" s="8">
        <v>16.161616161615999</v>
      </c>
    </row>
    <row r="6338" spans="3:13" x14ac:dyDescent="0.2">
      <c r="C6338" s="87"/>
      <c r="D6338" s="89"/>
      <c r="E6338" s="1" t="s">
        <v>24</v>
      </c>
      <c r="F6338" s="2"/>
      <c r="G6338" s="60">
        <v>322</v>
      </c>
      <c r="H6338" s="72" t="str">
        <f t="shared" si="106"/>
        <v xml:space="preserve"> </v>
      </c>
      <c r="I6338" s="11">
        <v>41.614906832297997</v>
      </c>
      <c r="J6338" s="3">
        <v>27.950310559005999</v>
      </c>
      <c r="K6338" s="3">
        <v>5.5900621118010001</v>
      </c>
      <c r="L6338" s="3">
        <v>2.4844720496889998</v>
      </c>
      <c r="M6338" s="8">
        <v>22.360248447204999</v>
      </c>
    </row>
    <row r="6339" spans="3:13" x14ac:dyDescent="0.2">
      <c r="C6339" s="87"/>
      <c r="D6339" s="89"/>
      <c r="E6339" s="1" t="s">
        <v>25</v>
      </c>
      <c r="F6339" s="2"/>
      <c r="G6339" s="60">
        <v>1065</v>
      </c>
      <c r="H6339" s="72" t="str">
        <f t="shared" si="106"/>
        <v xml:space="preserve"> </v>
      </c>
      <c r="I6339" s="11">
        <v>36.995305164318999</v>
      </c>
      <c r="J6339" s="3">
        <v>40.375586854460003</v>
      </c>
      <c r="K6339" s="3">
        <v>6.760563380282</v>
      </c>
      <c r="L6339" s="3">
        <v>2.5352112676059999</v>
      </c>
      <c r="M6339" s="8">
        <v>13.333333333333</v>
      </c>
    </row>
    <row r="6340" spans="3:13" x14ac:dyDescent="0.2">
      <c r="C6340" s="87"/>
      <c r="D6340" s="89"/>
      <c r="E6340" s="1" t="s">
        <v>26</v>
      </c>
      <c r="F6340" s="2"/>
      <c r="G6340" s="60">
        <v>520</v>
      </c>
      <c r="H6340" s="72" t="str">
        <f t="shared" si="106"/>
        <v xml:space="preserve"> </v>
      </c>
      <c r="I6340" s="11">
        <v>40.576923076923002</v>
      </c>
      <c r="J6340" s="3">
        <v>31.346153846153999</v>
      </c>
      <c r="K6340" s="3">
        <v>4.8076923076920002</v>
      </c>
      <c r="L6340" s="3">
        <v>3.2692307692310001</v>
      </c>
      <c r="M6340" s="8">
        <v>20</v>
      </c>
    </row>
    <row r="6341" spans="3:13" x14ac:dyDescent="0.2">
      <c r="C6341" s="88" t="s">
        <v>27</v>
      </c>
      <c r="D6341" s="88" t="s">
        <v>19</v>
      </c>
      <c r="E6341" s="6" t="s">
        <v>28</v>
      </c>
      <c r="F6341" s="5"/>
      <c r="G6341" s="59">
        <v>147</v>
      </c>
      <c r="H6341" s="71" t="str">
        <f t="shared" si="106"/>
        <v xml:space="preserve"> </v>
      </c>
      <c r="I6341" s="12">
        <v>32.653061224490003</v>
      </c>
      <c r="J6341" s="4">
        <v>42.857142857143003</v>
      </c>
      <c r="K6341" s="4">
        <v>10.884353741497</v>
      </c>
      <c r="L6341" s="4">
        <v>4.0816326530609999</v>
      </c>
      <c r="M6341" s="13">
        <v>9.5238095238099998</v>
      </c>
    </row>
    <row r="6342" spans="3:13" ht="24" x14ac:dyDescent="0.2">
      <c r="C6342" s="87"/>
      <c r="D6342" s="89"/>
      <c r="E6342" s="1" t="s">
        <v>29</v>
      </c>
      <c r="F6342" s="2"/>
      <c r="G6342" s="60">
        <v>1706</v>
      </c>
      <c r="H6342" s="72" t="str">
        <f t="shared" si="106"/>
        <v xml:space="preserve"> </v>
      </c>
      <c r="I6342" s="11">
        <v>34.759671746776</v>
      </c>
      <c r="J6342" s="3">
        <v>44.665885111371999</v>
      </c>
      <c r="K6342" s="3">
        <v>10.961313012895999</v>
      </c>
      <c r="L6342" s="3">
        <v>1.348182883939</v>
      </c>
      <c r="M6342" s="8">
        <v>8.2649472450179999</v>
      </c>
    </row>
    <row r="6343" spans="3:13" ht="24" x14ac:dyDescent="0.2">
      <c r="C6343" s="87"/>
      <c r="D6343" s="89"/>
      <c r="E6343" s="1" t="s">
        <v>30</v>
      </c>
      <c r="F6343" s="2"/>
      <c r="G6343" s="60">
        <v>137</v>
      </c>
      <c r="H6343" s="72" t="str">
        <f t="shared" si="106"/>
        <v xml:space="preserve"> </v>
      </c>
      <c r="I6343" s="11">
        <v>26.277372262774001</v>
      </c>
      <c r="J6343" s="3">
        <v>46.715328467153</v>
      </c>
      <c r="K6343" s="3">
        <v>13.868613138685999</v>
      </c>
      <c r="L6343" s="3">
        <v>5.1094890510950002</v>
      </c>
      <c r="M6343" s="8">
        <v>8.0291970802920005</v>
      </c>
    </row>
    <row r="6344" spans="3:13" ht="24" x14ac:dyDescent="0.2">
      <c r="C6344" s="87"/>
      <c r="D6344" s="89"/>
      <c r="E6344" s="1" t="s">
        <v>31</v>
      </c>
      <c r="F6344" s="2"/>
      <c r="G6344" s="60">
        <v>440</v>
      </c>
      <c r="H6344" s="72" t="str">
        <f t="shared" si="106"/>
        <v xml:space="preserve"> </v>
      </c>
      <c r="I6344" s="11">
        <v>40.227272727272997</v>
      </c>
      <c r="J6344" s="3">
        <v>34.318181818181998</v>
      </c>
      <c r="K6344" s="3">
        <v>7.2727272727269998</v>
      </c>
      <c r="L6344" s="3">
        <v>3.4090909090910002</v>
      </c>
      <c r="M6344" s="8">
        <v>14.772727272727</v>
      </c>
    </row>
    <row r="6345" spans="3:13" x14ac:dyDescent="0.2">
      <c r="C6345" s="87"/>
      <c r="D6345" s="89"/>
      <c r="E6345" s="1" t="s">
        <v>32</v>
      </c>
      <c r="F6345" s="2"/>
      <c r="G6345" s="60">
        <v>5</v>
      </c>
      <c r="H6345" s="72" t="str">
        <f t="shared" si="106"/>
        <v>*</v>
      </c>
      <c r="I6345" s="11">
        <v>60</v>
      </c>
      <c r="J6345" s="3">
        <v>20</v>
      </c>
      <c r="K6345" s="7">
        <v>0</v>
      </c>
      <c r="L6345" s="7">
        <v>0</v>
      </c>
      <c r="M6345" s="8">
        <v>20</v>
      </c>
    </row>
    <row r="6346" spans="3:13" x14ac:dyDescent="0.2">
      <c r="C6346" s="87"/>
      <c r="D6346" s="88" t="s">
        <v>14</v>
      </c>
      <c r="E6346" s="6" t="s">
        <v>28</v>
      </c>
      <c r="F6346" s="5"/>
      <c r="G6346" s="59">
        <v>95</v>
      </c>
      <c r="H6346" s="71" t="str">
        <f t="shared" si="106"/>
        <v xml:space="preserve"> </v>
      </c>
      <c r="I6346" s="12">
        <v>29.473684210525999</v>
      </c>
      <c r="J6346" s="4">
        <v>40</v>
      </c>
      <c r="K6346" s="4">
        <v>15.789473684211</v>
      </c>
      <c r="L6346" s="4">
        <v>3.1578947368420001</v>
      </c>
      <c r="M6346" s="13">
        <v>11.578947368421</v>
      </c>
    </row>
    <row r="6347" spans="3:13" ht="24" x14ac:dyDescent="0.2">
      <c r="C6347" s="87"/>
      <c r="D6347" s="89"/>
      <c r="E6347" s="1" t="s">
        <v>29</v>
      </c>
      <c r="F6347" s="2"/>
      <c r="G6347" s="60">
        <v>953</v>
      </c>
      <c r="H6347" s="72" t="str">
        <f t="shared" si="106"/>
        <v xml:space="preserve"> </v>
      </c>
      <c r="I6347" s="11">
        <v>34.837355718783002</v>
      </c>
      <c r="J6347" s="3">
        <v>44.281217208813999</v>
      </c>
      <c r="K6347" s="3">
        <v>13.536201469045</v>
      </c>
      <c r="L6347" s="3">
        <v>1.0493179433369999</v>
      </c>
      <c r="M6347" s="8">
        <v>6.2959076600210002</v>
      </c>
    </row>
    <row r="6348" spans="3:13" ht="24" x14ac:dyDescent="0.2">
      <c r="C6348" s="87"/>
      <c r="D6348" s="89"/>
      <c r="E6348" s="1" t="s">
        <v>30</v>
      </c>
      <c r="F6348" s="2"/>
      <c r="G6348" s="60">
        <v>60</v>
      </c>
      <c r="H6348" s="72" t="str">
        <f t="shared" si="106"/>
        <v xml:space="preserve"> </v>
      </c>
      <c r="I6348" s="11">
        <v>23.333333333333002</v>
      </c>
      <c r="J6348" s="3">
        <v>46.666666666666998</v>
      </c>
      <c r="K6348" s="3">
        <v>15</v>
      </c>
      <c r="L6348" s="3">
        <v>6.666666666667</v>
      </c>
      <c r="M6348" s="8">
        <v>8.333333333333</v>
      </c>
    </row>
    <row r="6349" spans="3:13" ht="24" x14ac:dyDescent="0.2">
      <c r="C6349" s="87"/>
      <c r="D6349" s="89"/>
      <c r="E6349" s="1" t="s">
        <v>31</v>
      </c>
      <c r="F6349" s="2"/>
      <c r="G6349" s="60">
        <v>77</v>
      </c>
      <c r="H6349" s="72" t="str">
        <f t="shared" si="106"/>
        <v xml:space="preserve"> </v>
      </c>
      <c r="I6349" s="11">
        <v>41.558441558441999</v>
      </c>
      <c r="J6349" s="3">
        <v>36.363636363635997</v>
      </c>
      <c r="K6349" s="3">
        <v>7.792207792208</v>
      </c>
      <c r="L6349" s="3">
        <v>3.896103896104</v>
      </c>
      <c r="M6349" s="8">
        <v>10.38961038961</v>
      </c>
    </row>
    <row r="6350" spans="3:13" x14ac:dyDescent="0.2">
      <c r="C6350" s="87"/>
      <c r="D6350" s="89"/>
      <c r="E6350" s="1" t="s">
        <v>32</v>
      </c>
      <c r="F6350" s="2"/>
      <c r="G6350" s="60">
        <v>3</v>
      </c>
      <c r="H6350" s="72" t="str">
        <f t="shared" si="106"/>
        <v>*</v>
      </c>
      <c r="I6350" s="11">
        <v>66.666666666666998</v>
      </c>
      <c r="J6350" s="3">
        <v>33.333333333333002</v>
      </c>
      <c r="K6350" s="7">
        <v>0</v>
      </c>
      <c r="L6350" s="7">
        <v>0</v>
      </c>
      <c r="M6350" s="14">
        <v>0</v>
      </c>
    </row>
    <row r="6351" spans="3:13" x14ac:dyDescent="0.2">
      <c r="C6351" s="87"/>
      <c r="D6351" s="88" t="s">
        <v>15</v>
      </c>
      <c r="E6351" s="6" t="s">
        <v>28</v>
      </c>
      <c r="F6351" s="5"/>
      <c r="G6351" s="59">
        <v>52</v>
      </c>
      <c r="H6351" s="71" t="str">
        <f t="shared" si="106"/>
        <v xml:space="preserve"> </v>
      </c>
      <c r="I6351" s="12">
        <v>38.461538461537998</v>
      </c>
      <c r="J6351" s="4">
        <v>48.076923076923002</v>
      </c>
      <c r="K6351" s="4">
        <v>1.923076923077</v>
      </c>
      <c r="L6351" s="4">
        <v>5.7692307692310001</v>
      </c>
      <c r="M6351" s="13">
        <v>5.7692307692310001</v>
      </c>
    </row>
    <row r="6352" spans="3:13" ht="24" x14ac:dyDescent="0.2">
      <c r="C6352" s="87"/>
      <c r="D6352" s="89"/>
      <c r="E6352" s="1" t="s">
        <v>29</v>
      </c>
      <c r="F6352" s="2"/>
      <c r="G6352" s="60">
        <v>753</v>
      </c>
      <c r="H6352" s="72" t="str">
        <f t="shared" si="106"/>
        <v xml:space="preserve"> </v>
      </c>
      <c r="I6352" s="11">
        <v>34.661354581673002</v>
      </c>
      <c r="J6352" s="3">
        <v>45.152722443559</v>
      </c>
      <c r="K6352" s="3">
        <v>7.7025232403719999</v>
      </c>
      <c r="L6352" s="3">
        <v>1.7264276228419999</v>
      </c>
      <c r="M6352" s="8">
        <v>10.756972111553999</v>
      </c>
    </row>
    <row r="6353" spans="3:13" ht="24" x14ac:dyDescent="0.2">
      <c r="C6353" s="87"/>
      <c r="D6353" s="89"/>
      <c r="E6353" s="1" t="s">
        <v>30</v>
      </c>
      <c r="F6353" s="2"/>
      <c r="G6353" s="60">
        <v>77</v>
      </c>
      <c r="H6353" s="72" t="str">
        <f t="shared" si="106"/>
        <v xml:space="preserve"> </v>
      </c>
      <c r="I6353" s="11">
        <v>28.571428571428999</v>
      </c>
      <c r="J6353" s="3">
        <v>46.753246753246998</v>
      </c>
      <c r="K6353" s="3">
        <v>12.987012987012999</v>
      </c>
      <c r="L6353" s="3">
        <v>3.896103896104</v>
      </c>
      <c r="M6353" s="8">
        <v>7.792207792208</v>
      </c>
    </row>
    <row r="6354" spans="3:13" ht="24" x14ac:dyDescent="0.2">
      <c r="C6354" s="87"/>
      <c r="D6354" s="89"/>
      <c r="E6354" s="1" t="s">
        <v>31</v>
      </c>
      <c r="F6354" s="2"/>
      <c r="G6354" s="60">
        <v>363</v>
      </c>
      <c r="H6354" s="72" t="str">
        <f t="shared" si="106"/>
        <v xml:space="preserve"> </v>
      </c>
      <c r="I6354" s="11">
        <v>39.944903581266999</v>
      </c>
      <c r="J6354" s="3">
        <v>33.884297520661001</v>
      </c>
      <c r="K6354" s="3">
        <v>7.1625344352619997</v>
      </c>
      <c r="L6354" s="3">
        <v>3.305785123967</v>
      </c>
      <c r="M6354" s="8">
        <v>15.702479338843</v>
      </c>
    </row>
    <row r="6355" spans="3:13" x14ac:dyDescent="0.2">
      <c r="C6355" s="87"/>
      <c r="D6355" s="89"/>
      <c r="E6355" s="1" t="s">
        <v>32</v>
      </c>
      <c r="F6355" s="2"/>
      <c r="G6355" s="60">
        <v>2</v>
      </c>
      <c r="H6355" s="72" t="str">
        <f t="shared" si="106"/>
        <v>*</v>
      </c>
      <c r="I6355" s="11">
        <v>50</v>
      </c>
      <c r="J6355" s="7">
        <v>0</v>
      </c>
      <c r="K6355" s="7">
        <v>0</v>
      </c>
      <c r="L6355" s="7">
        <v>0</v>
      </c>
      <c r="M6355" s="8">
        <v>50</v>
      </c>
    </row>
    <row r="6356" spans="3:13" x14ac:dyDescent="0.2">
      <c r="C6356" s="88" t="s">
        <v>33</v>
      </c>
      <c r="D6356" s="83" t="s">
        <v>17</v>
      </c>
      <c r="E6356" s="6" t="s">
        <v>34</v>
      </c>
      <c r="F6356" s="5"/>
      <c r="G6356" s="59">
        <v>341</v>
      </c>
      <c r="H6356" s="71" t="str">
        <f t="shared" si="106"/>
        <v xml:space="preserve"> </v>
      </c>
      <c r="I6356" s="12">
        <v>43.695014662757004</v>
      </c>
      <c r="J6356" s="4">
        <v>34.604105571848002</v>
      </c>
      <c r="K6356" s="4">
        <v>7.0381231671549997</v>
      </c>
      <c r="L6356" s="4">
        <v>1.173020527859</v>
      </c>
      <c r="M6356" s="13">
        <v>13.489736070380999</v>
      </c>
    </row>
    <row r="6357" spans="3:13" x14ac:dyDescent="0.2">
      <c r="C6357" s="87"/>
      <c r="D6357" s="84"/>
      <c r="E6357" s="1" t="s">
        <v>35</v>
      </c>
      <c r="F6357" s="2"/>
      <c r="G6357" s="60">
        <v>1149</v>
      </c>
      <c r="H6357" s="72" t="str">
        <f t="shared" si="106"/>
        <v xml:space="preserve"> </v>
      </c>
      <c r="I6357" s="11">
        <v>31.679721496953999</v>
      </c>
      <c r="J6357" s="3">
        <v>46.736292428197999</v>
      </c>
      <c r="K6357" s="3">
        <v>10.617928633594</v>
      </c>
      <c r="L6357" s="3">
        <v>2.0017406440380001</v>
      </c>
      <c r="M6357" s="8">
        <v>8.964316797215</v>
      </c>
    </row>
    <row r="6358" spans="3:13" ht="24" x14ac:dyDescent="0.2">
      <c r="C6358" s="87"/>
      <c r="D6358" s="84"/>
      <c r="E6358" s="1" t="s">
        <v>36</v>
      </c>
      <c r="F6358" s="2"/>
      <c r="G6358" s="60">
        <v>659</v>
      </c>
      <c r="H6358" s="72" t="str">
        <f t="shared" si="106"/>
        <v xml:space="preserve"> </v>
      </c>
      <c r="I6358" s="11">
        <v>37.481031866464001</v>
      </c>
      <c r="J6358" s="3">
        <v>40.515933232169999</v>
      </c>
      <c r="K6358" s="3">
        <v>11.987860394537</v>
      </c>
      <c r="L6358" s="3">
        <v>1.9726858877090001</v>
      </c>
      <c r="M6358" s="8">
        <v>8.0424886191200002</v>
      </c>
    </row>
    <row r="6359" spans="3:13" x14ac:dyDescent="0.2">
      <c r="C6359" s="87"/>
      <c r="D6359" s="84"/>
      <c r="E6359" s="1" t="s">
        <v>37</v>
      </c>
      <c r="F6359" s="2"/>
      <c r="G6359" s="60">
        <v>274</v>
      </c>
      <c r="H6359" s="72" t="str">
        <f t="shared" si="106"/>
        <v xml:space="preserve"> </v>
      </c>
      <c r="I6359" s="11">
        <v>32.846715328466999</v>
      </c>
      <c r="J6359" s="3">
        <v>42.335766423358002</v>
      </c>
      <c r="K6359" s="3">
        <v>10.21897810219</v>
      </c>
      <c r="L6359" s="3">
        <v>4.0145985401460003</v>
      </c>
      <c r="M6359" s="8">
        <v>10.583941605839</v>
      </c>
    </row>
    <row r="6360" spans="3:13" x14ac:dyDescent="0.2">
      <c r="C6360" s="87"/>
      <c r="D6360" s="84"/>
      <c r="E6360" s="1" t="s">
        <v>32</v>
      </c>
      <c r="F6360" s="2"/>
      <c r="G6360" s="60">
        <v>12</v>
      </c>
      <c r="H6360" s="72" t="str">
        <f t="shared" si="106"/>
        <v>*</v>
      </c>
      <c r="I6360" s="11">
        <v>58.333333333333002</v>
      </c>
      <c r="J6360" s="3">
        <v>25</v>
      </c>
      <c r="K6360" s="3">
        <v>8.333333333333</v>
      </c>
      <c r="L6360" s="7">
        <v>0</v>
      </c>
      <c r="M6360" s="8">
        <v>8.333333333333</v>
      </c>
    </row>
    <row r="6361" spans="3:13" x14ac:dyDescent="0.2">
      <c r="C6361" s="88" t="s">
        <v>38</v>
      </c>
      <c r="D6361" s="83" t="s">
        <v>17</v>
      </c>
      <c r="E6361" s="6" t="s">
        <v>39</v>
      </c>
      <c r="F6361" s="5"/>
      <c r="G6361" s="59">
        <v>368</v>
      </c>
      <c r="H6361" s="71" t="str">
        <f t="shared" si="106"/>
        <v xml:space="preserve"> </v>
      </c>
      <c r="I6361" s="12">
        <v>32.608695652173999</v>
      </c>
      <c r="J6361" s="4">
        <v>39.130434782609001</v>
      </c>
      <c r="K6361" s="4">
        <v>10.869565217390999</v>
      </c>
      <c r="L6361" s="4">
        <v>4.3478260869570002</v>
      </c>
      <c r="M6361" s="13">
        <v>13.04347826087</v>
      </c>
    </row>
    <row r="6362" spans="3:13" x14ac:dyDescent="0.2">
      <c r="C6362" s="87"/>
      <c r="D6362" s="84"/>
      <c r="E6362" s="1" t="s">
        <v>40</v>
      </c>
      <c r="F6362" s="2"/>
      <c r="G6362" s="60">
        <v>1591</v>
      </c>
      <c r="H6362" s="72" t="str">
        <f t="shared" si="106"/>
        <v xml:space="preserve"> </v>
      </c>
      <c r="I6362" s="11">
        <v>34.758013827780999</v>
      </c>
      <c r="J6362" s="3">
        <v>45.31741043369</v>
      </c>
      <c r="K6362" s="3">
        <v>10.622250157133999</v>
      </c>
      <c r="L6362" s="3">
        <v>1.2570710245129999</v>
      </c>
      <c r="M6362" s="8">
        <v>8.045254556882</v>
      </c>
    </row>
    <row r="6363" spans="3:13" x14ac:dyDescent="0.2">
      <c r="C6363" s="87"/>
      <c r="D6363" s="84"/>
      <c r="E6363" s="1" t="s">
        <v>41</v>
      </c>
      <c r="F6363" s="2"/>
      <c r="G6363" s="60">
        <v>151</v>
      </c>
      <c r="H6363" s="72" t="str">
        <f t="shared" si="106"/>
        <v xml:space="preserve"> </v>
      </c>
      <c r="I6363" s="11">
        <v>35.761589403974</v>
      </c>
      <c r="J6363" s="3">
        <v>47.019867549669002</v>
      </c>
      <c r="K6363" s="3">
        <v>9.2715231788079997</v>
      </c>
      <c r="L6363" s="3">
        <v>1.9867549668869999</v>
      </c>
      <c r="M6363" s="8">
        <v>5.9602649006619997</v>
      </c>
    </row>
    <row r="6364" spans="3:13" x14ac:dyDescent="0.2">
      <c r="C6364" s="87"/>
      <c r="D6364" s="84"/>
      <c r="E6364" s="1" t="s">
        <v>42</v>
      </c>
      <c r="F6364" s="2"/>
      <c r="G6364" s="60">
        <v>884</v>
      </c>
      <c r="H6364" s="72" t="str">
        <f t="shared" si="106"/>
        <v xml:space="preserve"> </v>
      </c>
      <c r="I6364" s="11">
        <v>39.366515837103996</v>
      </c>
      <c r="J6364" s="3">
        <v>40.497737556560999</v>
      </c>
      <c r="K6364" s="3">
        <v>10.180995475113001</v>
      </c>
      <c r="L6364" s="3">
        <v>1.4705882352940001</v>
      </c>
      <c r="M6364" s="8">
        <v>8.4841628959279998</v>
      </c>
    </row>
    <row r="6365" spans="3:13" x14ac:dyDescent="0.2">
      <c r="C6365" s="87"/>
      <c r="D6365" s="84"/>
      <c r="E6365" s="1" t="s">
        <v>43</v>
      </c>
      <c r="F6365" s="2"/>
      <c r="G6365" s="60">
        <v>191</v>
      </c>
      <c r="H6365" s="72" t="str">
        <f t="shared" si="106"/>
        <v xml:space="preserve"> </v>
      </c>
      <c r="I6365" s="11">
        <v>45.549738219894998</v>
      </c>
      <c r="J6365" s="3">
        <v>34.554973821989996</v>
      </c>
      <c r="K6365" s="3">
        <v>7.3298429319369998</v>
      </c>
      <c r="L6365" s="3">
        <v>1.5706806282720001</v>
      </c>
      <c r="M6365" s="8">
        <v>10.994764397906</v>
      </c>
    </row>
    <row r="6366" spans="3:13" x14ac:dyDescent="0.2">
      <c r="C6366" s="87"/>
      <c r="D6366" s="84"/>
      <c r="E6366" s="1" t="s">
        <v>44</v>
      </c>
      <c r="F6366" s="2"/>
      <c r="G6366" s="60">
        <v>239</v>
      </c>
      <c r="H6366" s="72" t="str">
        <f t="shared" si="106"/>
        <v xml:space="preserve"> </v>
      </c>
      <c r="I6366" s="11">
        <v>42.259414225941001</v>
      </c>
      <c r="J6366" s="3">
        <v>36.820083682007997</v>
      </c>
      <c r="K6366" s="3">
        <v>9.2050209205019993</v>
      </c>
      <c r="L6366" s="3">
        <v>1.673640167364</v>
      </c>
      <c r="M6366" s="8">
        <v>10.041841004184</v>
      </c>
    </row>
    <row r="6367" spans="3:13" x14ac:dyDescent="0.2">
      <c r="C6367" s="87"/>
      <c r="D6367" s="84"/>
      <c r="E6367" s="1" t="s">
        <v>45</v>
      </c>
      <c r="F6367" s="2"/>
      <c r="G6367" s="60">
        <v>58</v>
      </c>
      <c r="H6367" s="72" t="str">
        <f t="shared" si="106"/>
        <v xml:space="preserve"> </v>
      </c>
      <c r="I6367" s="11">
        <v>44.827586206897003</v>
      </c>
      <c r="J6367" s="3">
        <v>36.206896551724</v>
      </c>
      <c r="K6367" s="3">
        <v>6.8965517241379999</v>
      </c>
      <c r="L6367" s="3">
        <v>3.4482758620689999</v>
      </c>
      <c r="M6367" s="8">
        <v>8.6206896551720007</v>
      </c>
    </row>
    <row r="6368" spans="3:13" x14ac:dyDescent="0.2">
      <c r="C6368" s="87"/>
      <c r="D6368" s="84"/>
      <c r="E6368" s="1" t="s">
        <v>46</v>
      </c>
      <c r="F6368" s="2"/>
      <c r="G6368" s="60">
        <v>32</v>
      </c>
      <c r="H6368" s="72" t="str">
        <f t="shared" si="106"/>
        <v>*</v>
      </c>
      <c r="I6368" s="11">
        <v>28.125</v>
      </c>
      <c r="J6368" s="3">
        <v>43.75</v>
      </c>
      <c r="K6368" s="3">
        <v>15.625</v>
      </c>
      <c r="L6368" s="3">
        <v>3.125</v>
      </c>
      <c r="M6368" s="8">
        <v>9.375</v>
      </c>
    </row>
    <row r="6369" spans="3:13" x14ac:dyDescent="0.2">
      <c r="C6369" s="87"/>
      <c r="D6369" s="84"/>
      <c r="E6369" s="1" t="s">
        <v>32</v>
      </c>
      <c r="F6369" s="2"/>
      <c r="G6369" s="60">
        <v>50</v>
      </c>
      <c r="H6369" s="72" t="str">
        <f t="shared" si="106"/>
        <v xml:space="preserve"> </v>
      </c>
      <c r="I6369" s="11">
        <v>24</v>
      </c>
      <c r="J6369" s="3">
        <v>44</v>
      </c>
      <c r="K6369" s="3">
        <v>12</v>
      </c>
      <c r="L6369" s="3">
        <v>2</v>
      </c>
      <c r="M6369" s="8">
        <v>18</v>
      </c>
    </row>
    <row r="6370" spans="3:13" ht="24" x14ac:dyDescent="0.2">
      <c r="C6370" s="88" t="s">
        <v>47</v>
      </c>
      <c r="D6370" s="83" t="s">
        <v>17</v>
      </c>
      <c r="E6370" s="6" t="s">
        <v>48</v>
      </c>
      <c r="F6370" s="5"/>
      <c r="G6370" s="59">
        <v>93</v>
      </c>
      <c r="H6370" s="71" t="str">
        <f t="shared" si="106"/>
        <v xml:space="preserve"> </v>
      </c>
      <c r="I6370" s="12">
        <v>53.763440860214999</v>
      </c>
      <c r="J6370" s="4">
        <v>33.333333333333002</v>
      </c>
      <c r="K6370" s="4">
        <v>7.5268817204299996</v>
      </c>
      <c r="L6370" s="20">
        <v>0</v>
      </c>
      <c r="M6370" s="13">
        <v>5.3763440860219998</v>
      </c>
    </row>
    <row r="6371" spans="3:13" ht="24" x14ac:dyDescent="0.2">
      <c r="C6371" s="87"/>
      <c r="D6371" s="84"/>
      <c r="E6371" s="1" t="s">
        <v>49</v>
      </c>
      <c r="F6371" s="2"/>
      <c r="G6371" s="60">
        <v>143</v>
      </c>
      <c r="H6371" s="72" t="str">
        <f t="shared" si="106"/>
        <v xml:space="preserve"> </v>
      </c>
      <c r="I6371" s="11">
        <v>34.965034965035002</v>
      </c>
      <c r="J6371" s="3">
        <v>42.657342657343001</v>
      </c>
      <c r="K6371" s="3">
        <v>12.587412587413001</v>
      </c>
      <c r="L6371" s="3">
        <v>2.0979020979020002</v>
      </c>
      <c r="M6371" s="8">
        <v>7.6923076923079998</v>
      </c>
    </row>
    <row r="6372" spans="3:13" x14ac:dyDescent="0.2">
      <c r="C6372" s="87"/>
      <c r="D6372" s="84"/>
      <c r="E6372" s="1" t="s">
        <v>50</v>
      </c>
      <c r="F6372" s="2"/>
      <c r="G6372" s="60">
        <v>148</v>
      </c>
      <c r="H6372" s="72" t="str">
        <f t="shared" si="106"/>
        <v xml:space="preserve"> </v>
      </c>
      <c r="I6372" s="11">
        <v>36.486486486486001</v>
      </c>
      <c r="J6372" s="3">
        <v>42.567567567567998</v>
      </c>
      <c r="K6372" s="3">
        <v>12.837837837838</v>
      </c>
      <c r="L6372" s="3">
        <v>0.67567567567599995</v>
      </c>
      <c r="M6372" s="8">
        <v>7.4324324324319999</v>
      </c>
    </row>
    <row r="6373" spans="3:13" x14ac:dyDescent="0.2">
      <c r="C6373" s="87"/>
      <c r="D6373" s="84"/>
      <c r="E6373" s="1" t="s">
        <v>51</v>
      </c>
      <c r="F6373" s="2"/>
      <c r="G6373" s="60">
        <v>198</v>
      </c>
      <c r="H6373" s="72" t="str">
        <f t="shared" si="106"/>
        <v xml:space="preserve"> </v>
      </c>
      <c r="I6373" s="11">
        <v>26.262626262626</v>
      </c>
      <c r="J6373" s="3">
        <v>57.070707070707002</v>
      </c>
      <c r="K6373" s="3">
        <v>12.626262626262999</v>
      </c>
      <c r="L6373" s="3">
        <v>0.50505050505100002</v>
      </c>
      <c r="M6373" s="8">
        <v>3.535353535354</v>
      </c>
    </row>
    <row r="6374" spans="3:13" ht="24" x14ac:dyDescent="0.2">
      <c r="C6374" s="87"/>
      <c r="D6374" s="84"/>
      <c r="E6374" s="1" t="s">
        <v>52</v>
      </c>
      <c r="F6374" s="2"/>
      <c r="G6374" s="60">
        <v>318</v>
      </c>
      <c r="H6374" s="72" t="str">
        <f t="shared" si="106"/>
        <v xml:space="preserve"> </v>
      </c>
      <c r="I6374" s="11">
        <v>26.729559748427999</v>
      </c>
      <c r="J6374" s="3">
        <v>51.572327044025002</v>
      </c>
      <c r="K6374" s="3">
        <v>13.836477987421</v>
      </c>
      <c r="L6374" s="3">
        <v>1.5723270440249999</v>
      </c>
      <c r="M6374" s="8">
        <v>6.2893081761009997</v>
      </c>
    </row>
    <row r="6375" spans="3:13" ht="24" x14ac:dyDescent="0.2">
      <c r="C6375" s="87"/>
      <c r="D6375" s="84"/>
      <c r="E6375" s="1" t="s">
        <v>53</v>
      </c>
      <c r="F6375" s="2"/>
      <c r="G6375" s="60">
        <v>900</v>
      </c>
      <c r="H6375" s="72" t="str">
        <f t="shared" si="106"/>
        <v xml:space="preserve"> </v>
      </c>
      <c r="I6375" s="11">
        <v>32.333333333333002</v>
      </c>
      <c r="J6375" s="3">
        <v>48</v>
      </c>
      <c r="K6375" s="3">
        <v>12.555555555555999</v>
      </c>
      <c r="L6375" s="3">
        <v>1.1111111111109999</v>
      </c>
      <c r="M6375" s="8">
        <v>6</v>
      </c>
    </row>
    <row r="6376" spans="3:13" ht="24" x14ac:dyDescent="0.2">
      <c r="C6376" s="87"/>
      <c r="D6376" s="84"/>
      <c r="E6376" s="1" t="s">
        <v>54</v>
      </c>
      <c r="F6376" s="2"/>
      <c r="G6376" s="60">
        <v>1493</v>
      </c>
      <c r="H6376" s="72" t="str">
        <f t="shared" si="106"/>
        <v xml:space="preserve"> </v>
      </c>
      <c r="I6376" s="11">
        <v>37.039517749498003</v>
      </c>
      <c r="J6376" s="3">
        <v>39.919624916276</v>
      </c>
      <c r="K6376" s="3">
        <v>9.3101138647020001</v>
      </c>
      <c r="L6376" s="3">
        <v>2.6121902210310002</v>
      </c>
      <c r="M6376" s="8">
        <v>11.118553248493001</v>
      </c>
    </row>
    <row r="6377" spans="3:13" x14ac:dyDescent="0.2">
      <c r="C6377" s="87"/>
      <c r="D6377" s="84"/>
      <c r="E6377" s="1" t="s">
        <v>32</v>
      </c>
      <c r="F6377" s="2"/>
      <c r="G6377" s="60">
        <v>42</v>
      </c>
      <c r="H6377" s="72" t="str">
        <f t="shared" si="106"/>
        <v>*</v>
      </c>
      <c r="I6377" s="11">
        <v>30.952380952380999</v>
      </c>
      <c r="J6377" s="3">
        <v>30.952380952380999</v>
      </c>
      <c r="K6377" s="3">
        <v>4.7619047619049999</v>
      </c>
      <c r="L6377" s="3">
        <v>4.7619047619049999</v>
      </c>
      <c r="M6377" s="8">
        <v>28.571428571428999</v>
      </c>
    </row>
    <row r="6378" spans="3:13" ht="24" x14ac:dyDescent="0.2">
      <c r="C6378" s="88" t="s">
        <v>55</v>
      </c>
      <c r="D6378" s="83" t="s">
        <v>17</v>
      </c>
      <c r="E6378" s="6" t="s">
        <v>48</v>
      </c>
      <c r="F6378" s="5"/>
      <c r="G6378" s="59">
        <v>118</v>
      </c>
      <c r="H6378" s="71" t="str">
        <f t="shared" si="106"/>
        <v xml:space="preserve"> </v>
      </c>
      <c r="I6378" s="12">
        <v>45.762711864407002</v>
      </c>
      <c r="J6378" s="4">
        <v>31.355932203390001</v>
      </c>
      <c r="K6378" s="4">
        <v>4.2372881355930003</v>
      </c>
      <c r="L6378" s="4">
        <v>3.3898305084749998</v>
      </c>
      <c r="M6378" s="13">
        <v>15.254237288136</v>
      </c>
    </row>
    <row r="6379" spans="3:13" ht="24" x14ac:dyDescent="0.2">
      <c r="C6379" s="87"/>
      <c r="D6379" s="84"/>
      <c r="E6379" s="1" t="s">
        <v>49</v>
      </c>
      <c r="F6379" s="2"/>
      <c r="G6379" s="60">
        <v>262</v>
      </c>
      <c r="H6379" s="72" t="str">
        <f t="shared" si="106"/>
        <v xml:space="preserve"> </v>
      </c>
      <c r="I6379" s="11">
        <v>38.549618320611003</v>
      </c>
      <c r="J6379" s="3">
        <v>38.167938931298004</v>
      </c>
      <c r="K6379" s="3">
        <v>10.305343511449999</v>
      </c>
      <c r="L6379" s="3">
        <v>1.526717557252</v>
      </c>
      <c r="M6379" s="8">
        <v>11.450381679389</v>
      </c>
    </row>
    <row r="6380" spans="3:13" x14ac:dyDescent="0.2">
      <c r="C6380" s="87"/>
      <c r="D6380" s="84"/>
      <c r="E6380" s="1" t="s">
        <v>50</v>
      </c>
      <c r="F6380" s="2"/>
      <c r="G6380" s="60">
        <v>486</v>
      </c>
      <c r="H6380" s="72" t="str">
        <f t="shared" si="106"/>
        <v xml:space="preserve"> </v>
      </c>
      <c r="I6380" s="11">
        <v>37.448559670781997</v>
      </c>
      <c r="J6380" s="3">
        <v>40.123456790123001</v>
      </c>
      <c r="K6380" s="3">
        <v>12.551440329218</v>
      </c>
      <c r="L6380" s="3">
        <v>2.4691358024690002</v>
      </c>
      <c r="M6380" s="8">
        <v>7.4074074074069998</v>
      </c>
    </row>
    <row r="6381" spans="3:13" x14ac:dyDescent="0.2">
      <c r="C6381" s="87"/>
      <c r="D6381" s="84"/>
      <c r="E6381" s="1" t="s">
        <v>51</v>
      </c>
      <c r="F6381" s="2"/>
      <c r="G6381" s="60">
        <v>888</v>
      </c>
      <c r="H6381" s="72" t="str">
        <f t="shared" ref="H6381:H6428" si="107">IF(G6381&lt;49,"*"," ")</f>
        <v xml:space="preserve"> </v>
      </c>
      <c r="I6381" s="11">
        <v>33.783783783784003</v>
      </c>
      <c r="J6381" s="3">
        <v>48.085585585586003</v>
      </c>
      <c r="K6381" s="3">
        <v>10.923423423422999</v>
      </c>
      <c r="L6381" s="3">
        <v>1.0135135135140001</v>
      </c>
      <c r="M6381" s="8">
        <v>6.1936936936939997</v>
      </c>
    </row>
    <row r="6382" spans="3:13" ht="24" x14ac:dyDescent="0.2">
      <c r="C6382" s="87"/>
      <c r="D6382" s="84"/>
      <c r="E6382" s="1" t="s">
        <v>52</v>
      </c>
      <c r="F6382" s="2"/>
      <c r="G6382" s="60">
        <v>323</v>
      </c>
      <c r="H6382" s="72" t="str">
        <f t="shared" si="107"/>
        <v xml:space="preserve"> </v>
      </c>
      <c r="I6382" s="11">
        <v>31.578947368421002</v>
      </c>
      <c r="J6382" s="3">
        <v>43.653250773994003</v>
      </c>
      <c r="K6382" s="3">
        <v>10.526315789473999</v>
      </c>
      <c r="L6382" s="3">
        <v>3.405572755418</v>
      </c>
      <c r="M6382" s="8">
        <v>10.835913312693</v>
      </c>
    </row>
    <row r="6383" spans="3:13" x14ac:dyDescent="0.2">
      <c r="C6383" s="87"/>
      <c r="D6383" s="84"/>
      <c r="E6383" s="1" t="s">
        <v>56</v>
      </c>
      <c r="F6383" s="2"/>
      <c r="G6383" s="60">
        <v>275</v>
      </c>
      <c r="H6383" s="72" t="str">
        <f t="shared" si="107"/>
        <v xml:space="preserve"> </v>
      </c>
      <c r="I6383" s="11">
        <v>35.272727272727003</v>
      </c>
      <c r="J6383" s="3">
        <v>41.090909090909001</v>
      </c>
      <c r="K6383" s="3">
        <v>9.4545454545450003</v>
      </c>
      <c r="L6383" s="3">
        <v>1.818181818182</v>
      </c>
      <c r="M6383" s="8">
        <v>12.363636363635999</v>
      </c>
    </row>
    <row r="6384" spans="3:13" x14ac:dyDescent="0.2">
      <c r="C6384" s="87"/>
      <c r="D6384" s="84"/>
      <c r="E6384" s="1" t="s">
        <v>57</v>
      </c>
      <c r="F6384" s="2"/>
      <c r="G6384" s="60">
        <v>32</v>
      </c>
      <c r="H6384" s="72" t="str">
        <f t="shared" si="107"/>
        <v>*</v>
      </c>
      <c r="I6384" s="11">
        <v>25</v>
      </c>
      <c r="J6384" s="3">
        <v>25</v>
      </c>
      <c r="K6384" s="3">
        <v>6.25</v>
      </c>
      <c r="L6384" s="3">
        <v>12.5</v>
      </c>
      <c r="M6384" s="8">
        <v>31.25</v>
      </c>
    </row>
    <row r="6385" spans="3:13" x14ac:dyDescent="0.2">
      <c r="C6385" s="87"/>
      <c r="D6385" s="84"/>
      <c r="E6385" s="1" t="s">
        <v>32</v>
      </c>
      <c r="F6385" s="2"/>
      <c r="G6385" s="60">
        <v>51</v>
      </c>
      <c r="H6385" s="72" t="str">
        <f t="shared" si="107"/>
        <v xml:space="preserve"> </v>
      </c>
      <c r="I6385" s="11">
        <v>25.490196078431001</v>
      </c>
      <c r="J6385" s="3">
        <v>39.215686274509999</v>
      </c>
      <c r="K6385" s="3">
        <v>3.9215686274510002</v>
      </c>
      <c r="L6385" s="3">
        <v>3.9215686274510002</v>
      </c>
      <c r="M6385" s="8">
        <v>27.450980392157</v>
      </c>
    </row>
    <row r="6386" spans="3:13" x14ac:dyDescent="0.2">
      <c r="C6386" s="88" t="s">
        <v>58</v>
      </c>
      <c r="D6386" s="83" t="s">
        <v>17</v>
      </c>
      <c r="E6386" s="6" t="s">
        <v>59</v>
      </c>
      <c r="F6386" s="5"/>
      <c r="G6386" s="59">
        <v>1814</v>
      </c>
      <c r="H6386" s="71" t="str">
        <f t="shared" si="107"/>
        <v xml:space="preserve"> </v>
      </c>
      <c r="I6386" s="12">
        <v>38.478500551267999</v>
      </c>
      <c r="J6386" s="4">
        <v>41.345093715546</v>
      </c>
      <c r="K6386" s="4">
        <v>8.8754134509369997</v>
      </c>
      <c r="L6386" s="4">
        <v>1.9294377067249999</v>
      </c>
      <c r="M6386" s="13">
        <v>9.3715545755239997</v>
      </c>
    </row>
    <row r="6387" spans="3:13" ht="24" x14ac:dyDescent="0.2">
      <c r="C6387" s="87"/>
      <c r="D6387" s="84"/>
      <c r="E6387" s="1" t="s">
        <v>60</v>
      </c>
      <c r="F6387" s="2"/>
      <c r="G6387" s="60">
        <v>307</v>
      </c>
      <c r="H6387" s="72" t="str">
        <f t="shared" si="107"/>
        <v xml:space="preserve"> </v>
      </c>
      <c r="I6387" s="11">
        <v>23.778501628663999</v>
      </c>
      <c r="J6387" s="3">
        <v>51.791530944625002</v>
      </c>
      <c r="K6387" s="3">
        <v>16.938110749185999</v>
      </c>
      <c r="L6387" s="3">
        <v>0.65146579804600002</v>
      </c>
      <c r="M6387" s="8">
        <v>6.840390879479</v>
      </c>
    </row>
    <row r="6388" spans="3:13" x14ac:dyDescent="0.2">
      <c r="C6388" s="87"/>
      <c r="D6388" s="84"/>
      <c r="E6388" s="1" t="s">
        <v>61</v>
      </c>
      <c r="F6388" s="2"/>
      <c r="G6388" s="60">
        <v>49</v>
      </c>
      <c r="H6388" s="72" t="s">
        <v>678</v>
      </c>
      <c r="I6388" s="11">
        <v>22.448979591836999</v>
      </c>
      <c r="J6388" s="3">
        <v>38.775510204082003</v>
      </c>
      <c r="K6388" s="3">
        <v>8.1632653061219997</v>
      </c>
      <c r="L6388" s="3">
        <v>6.1224489795919999</v>
      </c>
      <c r="M6388" s="8">
        <v>24.489795918367001</v>
      </c>
    </row>
    <row r="6389" spans="3:13" ht="36" x14ac:dyDescent="0.2">
      <c r="C6389" s="87"/>
      <c r="D6389" s="84"/>
      <c r="E6389" s="1" t="s">
        <v>62</v>
      </c>
      <c r="F6389" s="2"/>
      <c r="G6389" s="60">
        <v>211</v>
      </c>
      <c r="H6389" s="72" t="str">
        <f t="shared" si="107"/>
        <v xml:space="preserve"> </v>
      </c>
      <c r="I6389" s="11">
        <v>26.54028436019</v>
      </c>
      <c r="J6389" s="3">
        <v>43.127962085307999</v>
      </c>
      <c r="K6389" s="3">
        <v>14.691943127962</v>
      </c>
      <c r="L6389" s="3">
        <v>3.7914691943130001</v>
      </c>
      <c r="M6389" s="8">
        <v>11.848341232227</v>
      </c>
    </row>
    <row r="6390" spans="3:13" ht="24" x14ac:dyDescent="0.2">
      <c r="C6390" s="87"/>
      <c r="D6390" s="84"/>
      <c r="E6390" s="1" t="s">
        <v>63</v>
      </c>
      <c r="F6390" s="2"/>
      <c r="G6390" s="60">
        <v>8</v>
      </c>
      <c r="H6390" s="72" t="str">
        <f t="shared" si="107"/>
        <v>*</v>
      </c>
      <c r="I6390" s="11">
        <v>37.5</v>
      </c>
      <c r="J6390" s="3">
        <v>37.5</v>
      </c>
      <c r="K6390" s="3">
        <v>25</v>
      </c>
      <c r="L6390" s="7">
        <v>0</v>
      </c>
      <c r="M6390" s="14">
        <v>0</v>
      </c>
    </row>
    <row r="6391" spans="3:13" x14ac:dyDescent="0.2">
      <c r="C6391" s="87"/>
      <c r="D6391" s="84"/>
      <c r="E6391" s="1" t="s">
        <v>64</v>
      </c>
      <c r="F6391" s="2"/>
      <c r="G6391" s="60">
        <v>24</v>
      </c>
      <c r="H6391" s="72" t="str">
        <f t="shared" si="107"/>
        <v>*</v>
      </c>
      <c r="I6391" s="11">
        <v>25</v>
      </c>
      <c r="J6391" s="3">
        <v>50</v>
      </c>
      <c r="K6391" s="3">
        <v>8.333333333333</v>
      </c>
      <c r="L6391" s="3">
        <v>4.166666666667</v>
      </c>
      <c r="M6391" s="8">
        <v>12.5</v>
      </c>
    </row>
    <row r="6392" spans="3:13" x14ac:dyDescent="0.2">
      <c r="C6392" s="87"/>
      <c r="D6392" s="84"/>
      <c r="E6392" s="1" t="s">
        <v>46</v>
      </c>
      <c r="F6392" s="2"/>
      <c r="G6392" s="60">
        <v>17</v>
      </c>
      <c r="H6392" s="72" t="str">
        <f t="shared" si="107"/>
        <v>*</v>
      </c>
      <c r="I6392" s="11">
        <v>47.058823529412003</v>
      </c>
      <c r="J6392" s="3">
        <v>23.529411764706001</v>
      </c>
      <c r="K6392" s="3">
        <v>11.764705882353001</v>
      </c>
      <c r="L6392" s="3">
        <v>11.764705882353001</v>
      </c>
      <c r="M6392" s="8">
        <v>5.8823529411760003</v>
      </c>
    </row>
    <row r="6393" spans="3:13" x14ac:dyDescent="0.2">
      <c r="C6393" s="87"/>
      <c r="D6393" s="84"/>
      <c r="E6393" s="1" t="s">
        <v>32</v>
      </c>
      <c r="F6393" s="2"/>
      <c r="G6393" s="60">
        <v>5</v>
      </c>
      <c r="H6393" s="72" t="str">
        <f t="shared" si="107"/>
        <v>*</v>
      </c>
      <c r="I6393" s="11">
        <v>40</v>
      </c>
      <c r="J6393" s="3">
        <v>60</v>
      </c>
      <c r="K6393" s="7">
        <v>0</v>
      </c>
      <c r="L6393" s="7">
        <v>0</v>
      </c>
      <c r="M6393" s="14">
        <v>0</v>
      </c>
    </row>
    <row r="6394" spans="3:13" x14ac:dyDescent="0.2">
      <c r="C6394" s="87"/>
      <c r="D6394" s="84"/>
      <c r="E6394" s="1" t="s">
        <v>65</v>
      </c>
      <c r="F6394" s="2"/>
      <c r="G6394" s="60">
        <v>2121</v>
      </c>
      <c r="H6394" s="72" t="str">
        <f t="shared" si="107"/>
        <v xml:space="preserve"> </v>
      </c>
      <c r="I6394" s="11">
        <v>36.350777934935998</v>
      </c>
      <c r="J6394" s="3">
        <v>42.857142857143003</v>
      </c>
      <c r="K6394" s="3">
        <v>10.042432814710001</v>
      </c>
      <c r="L6394" s="3">
        <v>1.744460160302</v>
      </c>
      <c r="M6394" s="8">
        <v>9.0051862329090007</v>
      </c>
    </row>
    <row r="6395" spans="3:13" x14ac:dyDescent="0.2">
      <c r="C6395" s="87"/>
      <c r="D6395" s="84"/>
      <c r="E6395" s="1" t="s">
        <v>66</v>
      </c>
      <c r="F6395" s="2"/>
      <c r="G6395" s="60">
        <v>260</v>
      </c>
      <c r="H6395" s="72" t="str">
        <f t="shared" si="107"/>
        <v xml:space="preserve"> </v>
      </c>
      <c r="I6395" s="11">
        <v>25.769230769231001</v>
      </c>
      <c r="J6395" s="3">
        <v>42.307692307692001</v>
      </c>
      <c r="K6395" s="3">
        <v>13.461538461538</v>
      </c>
      <c r="L6395" s="3">
        <v>4.2307692307689999</v>
      </c>
      <c r="M6395" s="8">
        <v>14.230769230769001</v>
      </c>
    </row>
    <row r="6396" spans="3:13" ht="24" x14ac:dyDescent="0.2">
      <c r="C6396" s="88" t="s">
        <v>67</v>
      </c>
      <c r="D6396" s="83" t="s">
        <v>17</v>
      </c>
      <c r="E6396" s="6" t="s">
        <v>68</v>
      </c>
      <c r="F6396" s="5"/>
      <c r="G6396" s="59">
        <v>303</v>
      </c>
      <c r="H6396" s="71" t="str">
        <f t="shared" si="107"/>
        <v xml:space="preserve"> </v>
      </c>
      <c r="I6396" s="12">
        <v>37.623762376237998</v>
      </c>
      <c r="J6396" s="4">
        <v>44.224422442243998</v>
      </c>
      <c r="K6396" s="4">
        <v>5.2805280528049998</v>
      </c>
      <c r="L6396" s="4">
        <v>1.9801980198019999</v>
      </c>
      <c r="M6396" s="13">
        <v>10.891089108911</v>
      </c>
    </row>
    <row r="6397" spans="3:13" ht="36" x14ac:dyDescent="0.2">
      <c r="C6397" s="87"/>
      <c r="D6397" s="84"/>
      <c r="E6397" s="1" t="s">
        <v>69</v>
      </c>
      <c r="F6397" s="2"/>
      <c r="G6397" s="60">
        <v>1347</v>
      </c>
      <c r="H6397" s="72" t="str">
        <f t="shared" si="107"/>
        <v xml:space="preserve"> </v>
      </c>
      <c r="I6397" s="11">
        <v>37.193763919821997</v>
      </c>
      <c r="J6397" s="3">
        <v>42.910170749814</v>
      </c>
      <c r="K6397" s="3">
        <v>9.5025983667409992</v>
      </c>
      <c r="L6397" s="3">
        <v>1.7817371937640001</v>
      </c>
      <c r="M6397" s="8">
        <v>8.6117297698590001</v>
      </c>
    </row>
    <row r="6398" spans="3:13" ht="24" x14ac:dyDescent="0.2">
      <c r="C6398" s="87"/>
      <c r="D6398" s="84"/>
      <c r="E6398" s="1" t="s">
        <v>70</v>
      </c>
      <c r="F6398" s="2"/>
      <c r="G6398" s="60">
        <v>596</v>
      </c>
      <c r="H6398" s="72" t="str">
        <f t="shared" si="107"/>
        <v xml:space="preserve"> </v>
      </c>
      <c r="I6398" s="11">
        <v>32.718120805368997</v>
      </c>
      <c r="J6398" s="3">
        <v>42.281879194631003</v>
      </c>
      <c r="K6398" s="3">
        <v>13.590604026846</v>
      </c>
      <c r="L6398" s="3">
        <v>1.677852348993</v>
      </c>
      <c r="M6398" s="8">
        <v>9.7315436241610005</v>
      </c>
    </row>
    <row r="6399" spans="3:13" ht="24" x14ac:dyDescent="0.2">
      <c r="C6399" s="87"/>
      <c r="D6399" s="84"/>
      <c r="E6399" s="1" t="s">
        <v>71</v>
      </c>
      <c r="F6399" s="2"/>
      <c r="G6399" s="60">
        <v>181</v>
      </c>
      <c r="H6399" s="72" t="str">
        <f t="shared" si="107"/>
        <v xml:space="preserve"> </v>
      </c>
      <c r="I6399" s="11">
        <v>25.966850828729001</v>
      </c>
      <c r="J6399" s="3">
        <v>40.331491712706999</v>
      </c>
      <c r="K6399" s="3">
        <v>15.469613259669</v>
      </c>
      <c r="L6399" s="3">
        <v>5.5248618784529997</v>
      </c>
      <c r="M6399" s="8">
        <v>12.707182320442</v>
      </c>
    </row>
    <row r="6400" spans="3:13" x14ac:dyDescent="0.2">
      <c r="C6400" s="87"/>
      <c r="D6400" s="84"/>
      <c r="E6400" s="1" t="s">
        <v>32</v>
      </c>
      <c r="F6400" s="2"/>
      <c r="G6400" s="60">
        <v>8</v>
      </c>
      <c r="H6400" s="72" t="str">
        <f t="shared" si="107"/>
        <v>*</v>
      </c>
      <c r="I6400" s="21">
        <v>0</v>
      </c>
      <c r="J6400" s="3">
        <v>50</v>
      </c>
      <c r="K6400" s="3">
        <v>12.5</v>
      </c>
      <c r="L6400" s="3">
        <v>12.5</v>
      </c>
      <c r="M6400" s="8">
        <v>25</v>
      </c>
    </row>
    <row r="6401" spans="3:13" ht="24" x14ac:dyDescent="0.2">
      <c r="C6401" s="88" t="s">
        <v>72</v>
      </c>
      <c r="D6401" s="83" t="s">
        <v>17</v>
      </c>
      <c r="E6401" s="6" t="s">
        <v>73</v>
      </c>
      <c r="F6401" s="5"/>
      <c r="G6401" s="59">
        <v>52</v>
      </c>
      <c r="H6401" s="71" t="str">
        <f t="shared" si="107"/>
        <v xml:space="preserve"> </v>
      </c>
      <c r="I6401" s="12">
        <v>28.846153846153999</v>
      </c>
      <c r="J6401" s="4">
        <v>36.538461538462002</v>
      </c>
      <c r="K6401" s="4">
        <v>5.7692307692310001</v>
      </c>
      <c r="L6401" s="4">
        <v>1.923076923077</v>
      </c>
      <c r="M6401" s="13">
        <v>26.923076923077002</v>
      </c>
    </row>
    <row r="6402" spans="3:13" ht="36" x14ac:dyDescent="0.2">
      <c r="C6402" s="87"/>
      <c r="D6402" s="84"/>
      <c r="E6402" s="1" t="s">
        <v>74</v>
      </c>
      <c r="F6402" s="2"/>
      <c r="G6402" s="60">
        <v>186</v>
      </c>
      <c r="H6402" s="72" t="str">
        <f t="shared" si="107"/>
        <v xml:space="preserve"> </v>
      </c>
      <c r="I6402" s="11">
        <v>34.408602150538002</v>
      </c>
      <c r="J6402" s="3">
        <v>36.021505376344003</v>
      </c>
      <c r="K6402" s="3">
        <v>10.215053763441</v>
      </c>
      <c r="L6402" s="3">
        <v>3.7634408602149998</v>
      </c>
      <c r="M6402" s="8">
        <v>15.591397849462</v>
      </c>
    </row>
    <row r="6403" spans="3:13" ht="36" x14ac:dyDescent="0.2">
      <c r="C6403" s="87"/>
      <c r="D6403" s="84"/>
      <c r="E6403" s="1" t="s">
        <v>75</v>
      </c>
      <c r="F6403" s="2"/>
      <c r="G6403" s="60">
        <v>336</v>
      </c>
      <c r="H6403" s="72" t="str">
        <f t="shared" si="107"/>
        <v xml:space="preserve"> </v>
      </c>
      <c r="I6403" s="11">
        <v>39.880952380952003</v>
      </c>
      <c r="J6403" s="3">
        <v>36.309523809524002</v>
      </c>
      <c r="K6403" s="3">
        <v>11.011904761905001</v>
      </c>
      <c r="L6403" s="3">
        <v>3.2738095238099998</v>
      </c>
      <c r="M6403" s="8">
        <v>9.5238095238099998</v>
      </c>
    </row>
    <row r="6404" spans="3:13" ht="36" x14ac:dyDescent="0.2">
      <c r="C6404" s="87"/>
      <c r="D6404" s="84"/>
      <c r="E6404" s="1" t="s">
        <v>76</v>
      </c>
      <c r="F6404" s="2"/>
      <c r="G6404" s="60">
        <v>411</v>
      </c>
      <c r="H6404" s="72" t="str">
        <f t="shared" si="107"/>
        <v xml:space="preserve"> </v>
      </c>
      <c r="I6404" s="11">
        <v>34.306569343066002</v>
      </c>
      <c r="J6404" s="3">
        <v>42.579075425790997</v>
      </c>
      <c r="K6404" s="3">
        <v>12.895377128953999</v>
      </c>
      <c r="L6404" s="3">
        <v>1.2165450121650001</v>
      </c>
      <c r="M6404" s="8">
        <v>9.0024330900240006</v>
      </c>
    </row>
    <row r="6405" spans="3:13" ht="36" x14ac:dyDescent="0.2">
      <c r="C6405" s="87"/>
      <c r="D6405" s="84"/>
      <c r="E6405" s="1" t="s">
        <v>77</v>
      </c>
      <c r="F6405" s="2"/>
      <c r="G6405" s="60">
        <v>425</v>
      </c>
      <c r="H6405" s="72" t="str">
        <f t="shared" si="107"/>
        <v xml:space="preserve"> </v>
      </c>
      <c r="I6405" s="11">
        <v>38.352941176470999</v>
      </c>
      <c r="J6405" s="3">
        <v>43.529411764705998</v>
      </c>
      <c r="K6405" s="3">
        <v>9.4117647058819998</v>
      </c>
      <c r="L6405" s="3">
        <v>1.1764705882349999</v>
      </c>
      <c r="M6405" s="8">
        <v>7.5294117647060004</v>
      </c>
    </row>
    <row r="6406" spans="3:13" ht="36" x14ac:dyDescent="0.2">
      <c r="C6406" s="87"/>
      <c r="D6406" s="84"/>
      <c r="E6406" s="1" t="s">
        <v>78</v>
      </c>
      <c r="F6406" s="2"/>
      <c r="G6406" s="60">
        <v>328</v>
      </c>
      <c r="H6406" s="72" t="str">
        <f t="shared" si="107"/>
        <v xml:space="preserve"> </v>
      </c>
      <c r="I6406" s="11">
        <v>36.280487804878</v>
      </c>
      <c r="J6406" s="3">
        <v>46.341463414633999</v>
      </c>
      <c r="K6406" s="3">
        <v>7.0121951219509997</v>
      </c>
      <c r="L6406" s="3">
        <v>2.134146341463</v>
      </c>
      <c r="M6406" s="8">
        <v>8.2317073170730009</v>
      </c>
    </row>
    <row r="6407" spans="3:13" ht="36" x14ac:dyDescent="0.2">
      <c r="C6407" s="87"/>
      <c r="D6407" s="84"/>
      <c r="E6407" s="1" t="s">
        <v>79</v>
      </c>
      <c r="F6407" s="2"/>
      <c r="G6407" s="60">
        <v>294</v>
      </c>
      <c r="H6407" s="72" t="str">
        <f t="shared" si="107"/>
        <v xml:space="preserve"> </v>
      </c>
      <c r="I6407" s="11">
        <v>34.013605442177003</v>
      </c>
      <c r="J6407" s="3">
        <v>47.959183673468999</v>
      </c>
      <c r="K6407" s="3">
        <v>12.925170068027001</v>
      </c>
      <c r="L6407" s="3">
        <v>1.0204081632649999</v>
      </c>
      <c r="M6407" s="8">
        <v>4.0816326530609999</v>
      </c>
    </row>
    <row r="6408" spans="3:13" ht="36" x14ac:dyDescent="0.2">
      <c r="C6408" s="87"/>
      <c r="D6408" s="84"/>
      <c r="E6408" s="1" t="s">
        <v>80</v>
      </c>
      <c r="F6408" s="2"/>
      <c r="G6408" s="60">
        <v>194</v>
      </c>
      <c r="H6408" s="72" t="str">
        <f t="shared" si="107"/>
        <v xml:space="preserve"> </v>
      </c>
      <c r="I6408" s="11">
        <v>34.020618556701002</v>
      </c>
      <c r="J6408" s="3">
        <v>47.938144329897</v>
      </c>
      <c r="K6408" s="3">
        <v>10.309278350514999</v>
      </c>
      <c r="L6408" s="3">
        <v>3.0927835051549999</v>
      </c>
      <c r="M6408" s="8">
        <v>4.639175257732</v>
      </c>
    </row>
    <row r="6409" spans="3:13" ht="36" x14ac:dyDescent="0.2">
      <c r="C6409" s="87"/>
      <c r="D6409" s="84"/>
      <c r="E6409" s="1" t="s">
        <v>81</v>
      </c>
      <c r="F6409" s="2"/>
      <c r="G6409" s="60">
        <v>50</v>
      </c>
      <c r="H6409" s="72" t="str">
        <f t="shared" si="107"/>
        <v xml:space="preserve"> </v>
      </c>
      <c r="I6409" s="11">
        <v>30</v>
      </c>
      <c r="J6409" s="3">
        <v>48</v>
      </c>
      <c r="K6409" s="3">
        <v>14</v>
      </c>
      <c r="L6409" s="7">
        <v>0</v>
      </c>
      <c r="M6409" s="8">
        <v>8</v>
      </c>
    </row>
    <row r="6410" spans="3:13" ht="24" x14ac:dyDescent="0.2">
      <c r="C6410" s="87"/>
      <c r="D6410" s="84"/>
      <c r="E6410" s="1" t="s">
        <v>82</v>
      </c>
      <c r="F6410" s="2"/>
      <c r="G6410" s="60">
        <v>48</v>
      </c>
      <c r="H6410" s="72" t="str">
        <f t="shared" si="107"/>
        <v>*</v>
      </c>
      <c r="I6410" s="11">
        <v>22.916666666666998</v>
      </c>
      <c r="J6410" s="3">
        <v>68.75</v>
      </c>
      <c r="K6410" s="3">
        <v>2.083333333333</v>
      </c>
      <c r="L6410" s="7">
        <v>0</v>
      </c>
      <c r="M6410" s="8">
        <v>6.25</v>
      </c>
    </row>
    <row r="6411" spans="3:13" x14ac:dyDescent="0.2">
      <c r="C6411" s="87"/>
      <c r="D6411" s="84"/>
      <c r="E6411" s="1" t="s">
        <v>83</v>
      </c>
      <c r="F6411" s="2"/>
      <c r="G6411" s="60">
        <v>46</v>
      </c>
      <c r="H6411" s="72" t="str">
        <f t="shared" si="107"/>
        <v>*</v>
      </c>
      <c r="I6411" s="11">
        <v>23.913043478260999</v>
      </c>
      <c r="J6411" s="3">
        <v>36.956521739129997</v>
      </c>
      <c r="K6411" s="3">
        <v>15.217391304348</v>
      </c>
      <c r="L6411" s="3">
        <v>6.5217391304349999</v>
      </c>
      <c r="M6411" s="8">
        <v>17.391304347826001</v>
      </c>
    </row>
    <row r="6412" spans="3:13" x14ac:dyDescent="0.2">
      <c r="C6412" s="87"/>
      <c r="D6412" s="84"/>
      <c r="E6412" s="1" t="s">
        <v>32</v>
      </c>
      <c r="F6412" s="2"/>
      <c r="G6412" s="60">
        <v>65</v>
      </c>
      <c r="H6412" s="72" t="str">
        <f t="shared" si="107"/>
        <v xml:space="preserve"> </v>
      </c>
      <c r="I6412" s="11">
        <v>27.692307692307999</v>
      </c>
      <c r="J6412" s="3">
        <v>20</v>
      </c>
      <c r="K6412" s="3">
        <v>9.2307692307690008</v>
      </c>
      <c r="L6412" s="3">
        <v>4.6153846153850004</v>
      </c>
      <c r="M6412" s="8">
        <v>38.461538461537998</v>
      </c>
    </row>
    <row r="6413" spans="3:13" x14ac:dyDescent="0.2">
      <c r="C6413" s="88" t="s">
        <v>84</v>
      </c>
      <c r="D6413" s="83" t="s">
        <v>17</v>
      </c>
      <c r="E6413" s="6" t="s">
        <v>85</v>
      </c>
      <c r="F6413" s="5"/>
      <c r="G6413" s="59">
        <v>315</v>
      </c>
      <c r="H6413" s="71" t="str">
        <f t="shared" si="107"/>
        <v xml:space="preserve"> </v>
      </c>
      <c r="I6413" s="12">
        <v>32.063492063491999</v>
      </c>
      <c r="J6413" s="4">
        <v>48.888888888888999</v>
      </c>
      <c r="K6413" s="4">
        <v>9.8412698412699999</v>
      </c>
      <c r="L6413" s="4">
        <v>2.8571428571430002</v>
      </c>
      <c r="M6413" s="13">
        <v>6.3492063492059998</v>
      </c>
    </row>
    <row r="6414" spans="3:13" x14ac:dyDescent="0.2">
      <c r="C6414" s="87"/>
      <c r="D6414" s="84"/>
      <c r="E6414" s="1" t="s">
        <v>86</v>
      </c>
      <c r="F6414" s="2"/>
      <c r="G6414" s="60">
        <v>493</v>
      </c>
      <c r="H6414" s="72" t="str">
        <f t="shared" si="107"/>
        <v xml:space="preserve"> </v>
      </c>
      <c r="I6414" s="11">
        <v>36.511156186613</v>
      </c>
      <c r="J6414" s="3">
        <v>45.638945233266</v>
      </c>
      <c r="K6414" s="3">
        <v>9.5334685598379991</v>
      </c>
      <c r="L6414" s="3">
        <v>1.4198782961459999</v>
      </c>
      <c r="M6414" s="8">
        <v>6.8965517241379999</v>
      </c>
    </row>
    <row r="6415" spans="3:13" x14ac:dyDescent="0.2">
      <c r="C6415" s="87"/>
      <c r="D6415" s="84"/>
      <c r="E6415" s="1" t="s">
        <v>87</v>
      </c>
      <c r="F6415" s="2"/>
      <c r="G6415" s="60">
        <v>981</v>
      </c>
      <c r="H6415" s="72" t="str">
        <f t="shared" si="107"/>
        <v xml:space="preserve"> </v>
      </c>
      <c r="I6415" s="11">
        <v>36.289500509683997</v>
      </c>
      <c r="J6415" s="3">
        <v>42.711518858307997</v>
      </c>
      <c r="K6415" s="3">
        <v>10.601427115189001</v>
      </c>
      <c r="L6415" s="3">
        <v>1.2232415902139999</v>
      </c>
      <c r="M6415" s="8">
        <v>9.1743119266060003</v>
      </c>
    </row>
    <row r="6416" spans="3:13" x14ac:dyDescent="0.2">
      <c r="C6416" s="87"/>
      <c r="D6416" s="84"/>
      <c r="E6416" s="1" t="s">
        <v>88</v>
      </c>
      <c r="F6416" s="2"/>
      <c r="G6416" s="60">
        <v>525</v>
      </c>
      <c r="H6416" s="72" t="str">
        <f t="shared" si="107"/>
        <v xml:space="preserve"> </v>
      </c>
      <c r="I6416" s="11">
        <v>35.047619047619001</v>
      </c>
      <c r="J6416" s="3">
        <v>38.095238095238003</v>
      </c>
      <c r="K6416" s="3">
        <v>11.047619047618999</v>
      </c>
      <c r="L6416" s="3">
        <v>3.0476190476189999</v>
      </c>
      <c r="M6416" s="8">
        <v>12.761904761905001</v>
      </c>
    </row>
    <row r="6417" spans="2:13" x14ac:dyDescent="0.2">
      <c r="C6417" s="87"/>
      <c r="D6417" s="84"/>
      <c r="E6417" s="1" t="s">
        <v>89</v>
      </c>
      <c r="F6417" s="2"/>
      <c r="G6417" s="60">
        <v>113</v>
      </c>
      <c r="H6417" s="72" t="str">
        <f t="shared" si="107"/>
        <v xml:space="preserve"> </v>
      </c>
      <c r="I6417" s="11">
        <v>29.203539823008999</v>
      </c>
      <c r="J6417" s="3">
        <v>36.283185840708001</v>
      </c>
      <c r="K6417" s="3">
        <v>10.619469026549</v>
      </c>
      <c r="L6417" s="3">
        <v>6.194690265487</v>
      </c>
      <c r="M6417" s="8">
        <v>17.699115044248</v>
      </c>
    </row>
    <row r="6418" spans="2:13" x14ac:dyDescent="0.2">
      <c r="C6418" s="87"/>
      <c r="D6418" s="84"/>
      <c r="E6418" s="1" t="s">
        <v>32</v>
      </c>
      <c r="F6418" s="2"/>
      <c r="G6418" s="60">
        <v>8</v>
      </c>
      <c r="H6418" s="72" t="str">
        <f t="shared" si="107"/>
        <v>*</v>
      </c>
      <c r="I6418" s="11">
        <v>37.5</v>
      </c>
      <c r="J6418" s="3">
        <v>25</v>
      </c>
      <c r="K6418" s="3">
        <v>25</v>
      </c>
      <c r="L6418" s="7">
        <v>0</v>
      </c>
      <c r="M6418" s="8">
        <v>12.5</v>
      </c>
    </row>
    <row r="6419" spans="2:13" ht="24" x14ac:dyDescent="0.2">
      <c r="C6419" s="88" t="s">
        <v>90</v>
      </c>
      <c r="D6419" s="83" t="s">
        <v>17</v>
      </c>
      <c r="E6419" s="6" t="s">
        <v>91</v>
      </c>
      <c r="F6419" s="5"/>
      <c r="G6419" s="59">
        <v>608</v>
      </c>
      <c r="H6419" s="71" t="str">
        <f t="shared" si="107"/>
        <v xml:space="preserve"> </v>
      </c>
      <c r="I6419" s="12">
        <v>26.973684210525999</v>
      </c>
      <c r="J6419" s="4">
        <v>47.039473684211004</v>
      </c>
      <c r="K6419" s="4">
        <v>14.638157894737001</v>
      </c>
      <c r="L6419" s="4">
        <v>1.4802631578950001</v>
      </c>
      <c r="M6419" s="13">
        <v>9.8684210526319998</v>
      </c>
    </row>
    <row r="6420" spans="2:13" ht="24" x14ac:dyDescent="0.2">
      <c r="C6420" s="87"/>
      <c r="D6420" s="84"/>
      <c r="E6420" s="1" t="s">
        <v>92</v>
      </c>
      <c r="F6420" s="2"/>
      <c r="G6420" s="60">
        <v>1036</v>
      </c>
      <c r="H6420" s="72" t="str">
        <f t="shared" si="107"/>
        <v xml:space="preserve"> </v>
      </c>
      <c r="I6420" s="11">
        <v>35.907335907335998</v>
      </c>
      <c r="J6420" s="3">
        <v>43.243243243243001</v>
      </c>
      <c r="K6420" s="3">
        <v>9.7490347490349993</v>
      </c>
      <c r="L6420" s="3">
        <v>2.413127413127</v>
      </c>
      <c r="M6420" s="8">
        <v>8.6872586872589999</v>
      </c>
    </row>
    <row r="6421" spans="2:13" ht="24" x14ac:dyDescent="0.2">
      <c r="C6421" s="87"/>
      <c r="D6421" s="84"/>
      <c r="E6421" s="1" t="s">
        <v>93</v>
      </c>
      <c r="F6421" s="2"/>
      <c r="G6421" s="60">
        <v>567</v>
      </c>
      <c r="H6421" s="72" t="str">
        <f t="shared" si="107"/>
        <v xml:space="preserve"> </v>
      </c>
      <c r="I6421" s="11">
        <v>40.211640211640002</v>
      </c>
      <c r="J6421" s="3">
        <v>40.564373897707</v>
      </c>
      <c r="K6421" s="3">
        <v>7.5837742504410004</v>
      </c>
      <c r="L6421" s="3">
        <v>2.1164021164019999</v>
      </c>
      <c r="M6421" s="8">
        <v>9.5238095238099998</v>
      </c>
    </row>
    <row r="6422" spans="2:13" x14ac:dyDescent="0.2">
      <c r="C6422" s="87"/>
      <c r="D6422" s="84"/>
      <c r="E6422" s="1" t="s">
        <v>94</v>
      </c>
      <c r="F6422" s="2"/>
      <c r="G6422" s="60">
        <v>224</v>
      </c>
      <c r="H6422" s="72" t="str">
        <f t="shared" si="107"/>
        <v xml:space="preserve"> </v>
      </c>
      <c r="I6422" s="11">
        <v>41.517857142856997</v>
      </c>
      <c r="J6422" s="3">
        <v>34.375</v>
      </c>
      <c r="K6422" s="3">
        <v>9.375</v>
      </c>
      <c r="L6422" s="3">
        <v>2.2321428571430002</v>
      </c>
      <c r="M6422" s="8">
        <v>12.5</v>
      </c>
    </row>
    <row r="6423" spans="2:13" x14ac:dyDescent="0.2">
      <c r="C6423" s="88" t="s">
        <v>95</v>
      </c>
      <c r="D6423" s="83" t="s">
        <v>17</v>
      </c>
      <c r="E6423" s="6" t="s">
        <v>96</v>
      </c>
      <c r="F6423" s="5"/>
      <c r="G6423" s="59">
        <v>308</v>
      </c>
      <c r="H6423" s="71" t="str">
        <f t="shared" si="107"/>
        <v xml:space="preserve"> </v>
      </c>
      <c r="I6423" s="12">
        <v>35.714285714286</v>
      </c>
      <c r="J6423" s="4">
        <v>43.181818181818002</v>
      </c>
      <c r="K6423" s="4">
        <v>11.688311688312</v>
      </c>
      <c r="L6423" s="4">
        <v>2.2727272727269998</v>
      </c>
      <c r="M6423" s="13">
        <v>7.1428571428570002</v>
      </c>
    </row>
    <row r="6424" spans="2:13" x14ac:dyDescent="0.2">
      <c r="C6424" s="89"/>
      <c r="D6424" s="84"/>
      <c r="E6424" s="1" t="s">
        <v>97</v>
      </c>
      <c r="F6424" s="2"/>
      <c r="G6424" s="60">
        <v>728</v>
      </c>
      <c r="H6424" s="72" t="str">
        <f t="shared" si="107"/>
        <v xml:space="preserve"> </v>
      </c>
      <c r="I6424" s="11">
        <v>31.730769230768999</v>
      </c>
      <c r="J6424" s="3">
        <v>45.329670329670002</v>
      </c>
      <c r="K6424" s="3">
        <v>12.087912087912001</v>
      </c>
      <c r="L6424" s="3">
        <v>2.0604395604399999</v>
      </c>
      <c r="M6424" s="8">
        <v>8.7912087912089998</v>
      </c>
    </row>
    <row r="6425" spans="2:13" ht="24" x14ac:dyDescent="0.2">
      <c r="C6425" s="89"/>
      <c r="D6425" s="84"/>
      <c r="E6425" s="1" t="s">
        <v>98</v>
      </c>
      <c r="F6425" s="2"/>
      <c r="G6425" s="60">
        <v>474</v>
      </c>
      <c r="H6425" s="72" t="str">
        <f t="shared" si="107"/>
        <v xml:space="preserve"> </v>
      </c>
      <c r="I6425" s="11">
        <v>36.919831223628996</v>
      </c>
      <c r="J6425" s="3">
        <v>41.350210970463998</v>
      </c>
      <c r="K6425" s="3">
        <v>9.493670886076</v>
      </c>
      <c r="L6425" s="3">
        <v>2.3206751054849999</v>
      </c>
      <c r="M6425" s="8">
        <v>9.9156118143460006</v>
      </c>
    </row>
    <row r="6426" spans="2:13" x14ac:dyDescent="0.2">
      <c r="C6426" s="89"/>
      <c r="D6426" s="84"/>
      <c r="E6426" s="1" t="s">
        <v>99</v>
      </c>
      <c r="F6426" s="2"/>
      <c r="G6426" s="60">
        <v>402</v>
      </c>
      <c r="H6426" s="72" t="str">
        <f t="shared" si="107"/>
        <v xml:space="preserve"> </v>
      </c>
      <c r="I6426" s="11">
        <v>31.343283582089999</v>
      </c>
      <c r="J6426" s="3">
        <v>44.029850746268998</v>
      </c>
      <c r="K6426" s="3">
        <v>11.442786069652</v>
      </c>
      <c r="L6426" s="3">
        <v>2.238805970149</v>
      </c>
      <c r="M6426" s="8">
        <v>10.945273631840999</v>
      </c>
    </row>
    <row r="6427" spans="2:13" x14ac:dyDescent="0.2">
      <c r="C6427" s="89"/>
      <c r="D6427" s="84"/>
      <c r="E6427" s="1" t="s">
        <v>100</v>
      </c>
      <c r="F6427" s="2"/>
      <c r="G6427" s="60">
        <v>231</v>
      </c>
      <c r="H6427" s="72" t="str">
        <f t="shared" si="107"/>
        <v xml:space="preserve"> </v>
      </c>
      <c r="I6427" s="11">
        <v>40.692640692641</v>
      </c>
      <c r="J6427" s="3">
        <v>38.528138528139003</v>
      </c>
      <c r="K6427" s="3">
        <v>7.3593073593070004</v>
      </c>
      <c r="L6427" s="3">
        <v>1.731601731602</v>
      </c>
      <c r="M6427" s="8">
        <v>11.688311688312</v>
      </c>
    </row>
    <row r="6428" spans="2:13" x14ac:dyDescent="0.2">
      <c r="C6428" s="90"/>
      <c r="D6428" s="85"/>
      <c r="E6428" s="29" t="s">
        <v>101</v>
      </c>
      <c r="F6428" s="28"/>
      <c r="G6428" s="61">
        <v>292</v>
      </c>
      <c r="H6428" s="73" t="str">
        <f t="shared" si="107"/>
        <v xml:space="preserve"> </v>
      </c>
      <c r="I6428" s="35">
        <v>41.438356164383997</v>
      </c>
      <c r="J6428" s="16">
        <v>39.726027397259998</v>
      </c>
      <c r="K6428" s="16">
        <v>7.5342465753420003</v>
      </c>
      <c r="L6428" s="16">
        <v>1.7123287671230001</v>
      </c>
      <c r="M6428" s="36">
        <v>9.5890410958899999</v>
      </c>
    </row>
    <row r="6429" spans="2:13" x14ac:dyDescent="0.2">
      <c r="G6429" s="62"/>
      <c r="H6429" s="74"/>
    </row>
    <row r="6430" spans="2:13" x14ac:dyDescent="0.2">
      <c r="B6430" s="25" t="str">
        <f xml:space="preserve"> HYPERLINK("#'目次'!B61", "[55]")</f>
        <v>[55]</v>
      </c>
      <c r="C6430" s="17" t="s">
        <v>530</v>
      </c>
      <c r="G6430" s="62"/>
      <c r="H6430" s="74"/>
    </row>
    <row r="6431" spans="2:13" x14ac:dyDescent="0.2">
      <c r="G6431" s="62"/>
      <c r="H6431" s="74"/>
    </row>
    <row r="6432" spans="2:13" x14ac:dyDescent="0.2">
      <c r="G6432" s="62"/>
      <c r="H6432" s="74"/>
    </row>
    <row r="6433" spans="3:18" x14ac:dyDescent="0.2">
      <c r="C6433" s="17" t="s">
        <v>12</v>
      </c>
      <c r="G6433" s="62"/>
      <c r="H6433" s="74"/>
    </row>
    <row r="6434" spans="3:18" ht="60" x14ac:dyDescent="0.2">
      <c r="C6434" s="91"/>
      <c r="D6434" s="92"/>
      <c r="E6434" s="92"/>
      <c r="F6434" s="92"/>
      <c r="G6434" s="56" t="s">
        <v>13</v>
      </c>
      <c r="H6434" s="68"/>
      <c r="I6434" s="22" t="s">
        <v>531</v>
      </c>
      <c r="J6434" s="10" t="s">
        <v>532</v>
      </c>
      <c r="K6434" s="10" t="s">
        <v>533</v>
      </c>
      <c r="L6434" s="10" t="s">
        <v>534</v>
      </c>
      <c r="M6434" s="10" t="s">
        <v>535</v>
      </c>
      <c r="N6434" s="10" t="s">
        <v>536</v>
      </c>
      <c r="O6434" s="10" t="s">
        <v>537</v>
      </c>
      <c r="P6434" s="10" t="s">
        <v>46</v>
      </c>
      <c r="Q6434" s="10" t="s">
        <v>271</v>
      </c>
      <c r="R6434" s="23" t="s">
        <v>32</v>
      </c>
    </row>
    <row r="6435" spans="3:18" x14ac:dyDescent="0.2">
      <c r="C6435" s="93"/>
      <c r="D6435" s="94"/>
      <c r="E6435" s="94"/>
      <c r="F6435" s="94"/>
      <c r="G6435" s="57"/>
      <c r="H6435" s="69"/>
      <c r="I6435" s="26"/>
      <c r="J6435" s="9"/>
      <c r="K6435" s="9"/>
      <c r="L6435" s="9"/>
      <c r="M6435" s="9"/>
      <c r="N6435" s="9"/>
      <c r="O6435" s="9"/>
      <c r="P6435" s="9"/>
      <c r="Q6435" s="9"/>
      <c r="R6435" s="24"/>
    </row>
    <row r="6436" spans="3:18" x14ac:dyDescent="0.2">
      <c r="C6436" s="31"/>
      <c r="D6436" s="33"/>
      <c r="E6436" s="32" t="s">
        <v>13</v>
      </c>
      <c r="F6436" s="30"/>
      <c r="G6436" s="58">
        <v>2435</v>
      </c>
      <c r="H6436" s="70" t="str">
        <f t="shared" ref="H6436:H6499" si="108">IF(G6436&lt;49,"*"," ")</f>
        <v xml:space="preserve"> </v>
      </c>
      <c r="I6436" s="15">
        <v>37.946611909650997</v>
      </c>
      <c r="J6436" s="15">
        <v>22.299794661191001</v>
      </c>
      <c r="K6436" s="15">
        <v>37.700205338808999</v>
      </c>
      <c r="L6436" s="15">
        <v>23.080082135523998</v>
      </c>
      <c r="M6436" s="15">
        <v>22.751540041068001</v>
      </c>
      <c r="N6436" s="15">
        <v>20.041067761807</v>
      </c>
      <c r="O6436" s="15">
        <v>7.8850102669400002</v>
      </c>
      <c r="P6436" s="15">
        <v>1.026694045175</v>
      </c>
      <c r="Q6436" s="15">
        <v>20.492813141684</v>
      </c>
      <c r="R6436" s="34">
        <v>8.5010266940450006</v>
      </c>
    </row>
    <row r="6437" spans="3:18" x14ac:dyDescent="0.2">
      <c r="C6437" s="86" t="s">
        <v>16</v>
      </c>
      <c r="D6437" s="83" t="s">
        <v>17</v>
      </c>
      <c r="E6437" s="6" t="s">
        <v>14</v>
      </c>
      <c r="F6437" s="5"/>
      <c r="G6437" s="59">
        <v>1188</v>
      </c>
      <c r="H6437" s="71" t="str">
        <f t="shared" si="108"/>
        <v xml:space="preserve"> </v>
      </c>
      <c r="I6437" s="12">
        <v>38.299663299663003</v>
      </c>
      <c r="J6437" s="4">
        <v>22.222222222222001</v>
      </c>
      <c r="K6437" s="4">
        <v>36.616161616162003</v>
      </c>
      <c r="L6437" s="4">
        <v>25.420875420874999</v>
      </c>
      <c r="M6437" s="4">
        <v>24.663299663299998</v>
      </c>
      <c r="N6437" s="4">
        <v>25.589225589226</v>
      </c>
      <c r="O6437" s="4">
        <v>10.185185185185</v>
      </c>
      <c r="P6437" s="4">
        <v>1.0942760942759999</v>
      </c>
      <c r="Q6437" s="4">
        <v>20.033670033669999</v>
      </c>
      <c r="R6437" s="13">
        <v>5.6397306397309999</v>
      </c>
    </row>
    <row r="6438" spans="3:18" x14ac:dyDescent="0.2">
      <c r="C6438" s="87"/>
      <c r="D6438" s="84"/>
      <c r="E6438" s="1" t="s">
        <v>15</v>
      </c>
      <c r="F6438" s="2"/>
      <c r="G6438" s="60">
        <v>1247</v>
      </c>
      <c r="H6438" s="72" t="str">
        <f t="shared" si="108"/>
        <v xml:space="preserve"> </v>
      </c>
      <c r="I6438" s="11">
        <v>37.610264635123997</v>
      </c>
      <c r="J6438" s="3">
        <v>22.373696872494001</v>
      </c>
      <c r="K6438" s="3">
        <v>38.732959101844003</v>
      </c>
      <c r="L6438" s="3">
        <v>20.850040096231002</v>
      </c>
      <c r="M6438" s="3">
        <v>20.930232558139998</v>
      </c>
      <c r="N6438" s="3">
        <v>14.755412991179</v>
      </c>
      <c r="O6438" s="3">
        <v>5.6936647955090001</v>
      </c>
      <c r="P6438" s="3">
        <v>0.96230954290299997</v>
      </c>
      <c r="Q6438" s="3">
        <v>20.930232558139998</v>
      </c>
      <c r="R6438" s="8">
        <v>11.226944667201</v>
      </c>
    </row>
    <row r="6439" spans="3:18" x14ac:dyDescent="0.2">
      <c r="C6439" s="88" t="s">
        <v>18</v>
      </c>
      <c r="D6439" s="88" t="s">
        <v>19</v>
      </c>
      <c r="E6439" s="6" t="s">
        <v>20</v>
      </c>
      <c r="F6439" s="5"/>
      <c r="G6439" s="59">
        <v>386</v>
      </c>
      <c r="H6439" s="71" t="str">
        <f t="shared" si="108"/>
        <v xml:space="preserve"> </v>
      </c>
      <c r="I6439" s="12">
        <v>43.00518134715</v>
      </c>
      <c r="J6439" s="4">
        <v>26.683937823834</v>
      </c>
      <c r="K6439" s="4">
        <v>40.673575129534001</v>
      </c>
      <c r="L6439" s="4">
        <v>29.533678756476998</v>
      </c>
      <c r="M6439" s="4">
        <v>25.129533678756001</v>
      </c>
      <c r="N6439" s="4">
        <v>29.015544041451001</v>
      </c>
      <c r="O6439" s="4">
        <v>13.989637305699</v>
      </c>
      <c r="P6439" s="4">
        <v>0.77720207253899998</v>
      </c>
      <c r="Q6439" s="4">
        <v>16.580310880829</v>
      </c>
      <c r="R6439" s="13">
        <v>4.6632124352330004</v>
      </c>
    </row>
    <row r="6440" spans="3:18" x14ac:dyDescent="0.2">
      <c r="C6440" s="87"/>
      <c r="D6440" s="89"/>
      <c r="E6440" s="1" t="s">
        <v>21</v>
      </c>
      <c r="F6440" s="2"/>
      <c r="G6440" s="60">
        <v>484</v>
      </c>
      <c r="H6440" s="72" t="str">
        <f t="shared" si="108"/>
        <v xml:space="preserve"> </v>
      </c>
      <c r="I6440" s="11">
        <v>42.148760330579002</v>
      </c>
      <c r="J6440" s="3">
        <v>25.206611570248</v>
      </c>
      <c r="K6440" s="3">
        <v>40.909090909090999</v>
      </c>
      <c r="L6440" s="3">
        <v>26.652892561982998</v>
      </c>
      <c r="M6440" s="3">
        <v>30.785123966941999</v>
      </c>
      <c r="N6440" s="3">
        <v>28.305785123966999</v>
      </c>
      <c r="O6440" s="3">
        <v>12.396694214876</v>
      </c>
      <c r="P6440" s="3">
        <v>1.239669421488</v>
      </c>
      <c r="Q6440" s="3">
        <v>16.115702479338999</v>
      </c>
      <c r="R6440" s="8">
        <v>3.0991735537189999</v>
      </c>
    </row>
    <row r="6441" spans="3:18" x14ac:dyDescent="0.2">
      <c r="C6441" s="87"/>
      <c r="D6441" s="89"/>
      <c r="E6441" s="1" t="s">
        <v>22</v>
      </c>
      <c r="F6441" s="2"/>
      <c r="G6441" s="60">
        <v>626</v>
      </c>
      <c r="H6441" s="72" t="str">
        <f t="shared" si="108"/>
        <v xml:space="preserve"> </v>
      </c>
      <c r="I6441" s="11">
        <v>42.811501597444</v>
      </c>
      <c r="J6441" s="3">
        <v>23.003194888178999</v>
      </c>
      <c r="K6441" s="3">
        <v>39.616613418530001</v>
      </c>
      <c r="L6441" s="3">
        <v>23.801916932907002</v>
      </c>
      <c r="M6441" s="3">
        <v>22.683706070288</v>
      </c>
      <c r="N6441" s="3">
        <v>20.127795527157001</v>
      </c>
      <c r="O6441" s="3">
        <v>6.549520766773</v>
      </c>
      <c r="P6441" s="3">
        <v>0.79872204472800001</v>
      </c>
      <c r="Q6441" s="3">
        <v>19.009584664537002</v>
      </c>
      <c r="R6441" s="8">
        <v>8.4664536741210004</v>
      </c>
    </row>
    <row r="6442" spans="3:18" x14ac:dyDescent="0.2">
      <c r="C6442" s="87"/>
      <c r="D6442" s="89"/>
      <c r="E6442" s="1" t="s">
        <v>23</v>
      </c>
      <c r="F6442" s="2"/>
      <c r="G6442" s="60">
        <v>400</v>
      </c>
      <c r="H6442" s="72" t="str">
        <f t="shared" si="108"/>
        <v xml:space="preserve"> </v>
      </c>
      <c r="I6442" s="11">
        <v>36.25</v>
      </c>
      <c r="J6442" s="3">
        <v>21.25</v>
      </c>
      <c r="K6442" s="3">
        <v>36.25</v>
      </c>
      <c r="L6442" s="3">
        <v>18.25</v>
      </c>
      <c r="M6442" s="3">
        <v>19.5</v>
      </c>
      <c r="N6442" s="3">
        <v>13</v>
      </c>
      <c r="O6442" s="3">
        <v>4.25</v>
      </c>
      <c r="P6442" s="3">
        <v>1.5</v>
      </c>
      <c r="Q6442" s="3">
        <v>21.5</v>
      </c>
      <c r="R6442" s="8">
        <v>8.75</v>
      </c>
    </row>
    <row r="6443" spans="3:18" x14ac:dyDescent="0.2">
      <c r="C6443" s="87"/>
      <c r="D6443" s="89"/>
      <c r="E6443" s="1" t="s">
        <v>24</v>
      </c>
      <c r="F6443" s="2"/>
      <c r="G6443" s="60">
        <v>539</v>
      </c>
      <c r="H6443" s="72" t="str">
        <f t="shared" si="108"/>
        <v xml:space="preserve"> </v>
      </c>
      <c r="I6443" s="11">
        <v>26.159554730983</v>
      </c>
      <c r="J6443" s="3">
        <v>16.512059369201999</v>
      </c>
      <c r="K6443" s="3">
        <v>31.539888682746</v>
      </c>
      <c r="L6443" s="3">
        <v>17.996289424861001</v>
      </c>
      <c r="M6443" s="3">
        <v>16.326530612245001</v>
      </c>
      <c r="N6443" s="3">
        <v>11.317254174397</v>
      </c>
      <c r="O6443" s="3">
        <v>3.7105751391470001</v>
      </c>
      <c r="P6443" s="3">
        <v>0.92764378478700005</v>
      </c>
      <c r="Q6443" s="3">
        <v>28.200371057514001</v>
      </c>
      <c r="R6443" s="8">
        <v>15.95547309833</v>
      </c>
    </row>
    <row r="6444" spans="3:18" x14ac:dyDescent="0.2">
      <c r="C6444" s="87"/>
      <c r="D6444" s="89"/>
      <c r="E6444" s="1" t="s">
        <v>25</v>
      </c>
      <c r="F6444" s="2"/>
      <c r="G6444" s="60">
        <v>2049</v>
      </c>
      <c r="H6444" s="72" t="str">
        <f t="shared" si="108"/>
        <v xml:space="preserve"> </v>
      </c>
      <c r="I6444" s="11">
        <v>36.993655441679003</v>
      </c>
      <c r="J6444" s="3">
        <v>21.473889702293999</v>
      </c>
      <c r="K6444" s="3">
        <v>37.140068326013001</v>
      </c>
      <c r="L6444" s="3">
        <v>21.864324060516999</v>
      </c>
      <c r="M6444" s="3">
        <v>22.303562713519</v>
      </c>
      <c r="N6444" s="3">
        <v>18.350414836506001</v>
      </c>
      <c r="O6444" s="3">
        <v>6.734992679356</v>
      </c>
      <c r="P6444" s="3">
        <v>1.0736944851150001</v>
      </c>
      <c r="Q6444" s="3">
        <v>21.229868228404001</v>
      </c>
      <c r="R6444" s="8">
        <v>9.2240117130310004</v>
      </c>
    </row>
    <row r="6445" spans="3:18" x14ac:dyDescent="0.2">
      <c r="C6445" s="87"/>
      <c r="D6445" s="89"/>
      <c r="E6445" s="1" t="s">
        <v>26</v>
      </c>
      <c r="F6445" s="2"/>
      <c r="G6445" s="60">
        <v>939</v>
      </c>
      <c r="H6445" s="72" t="str">
        <f t="shared" si="108"/>
        <v xml:space="preserve"> </v>
      </c>
      <c r="I6445" s="11">
        <v>30.457933972311</v>
      </c>
      <c r="J6445" s="3">
        <v>18.530351437699998</v>
      </c>
      <c r="K6445" s="3">
        <v>33.546325878593997</v>
      </c>
      <c r="L6445" s="3">
        <v>18.104366347178001</v>
      </c>
      <c r="M6445" s="3">
        <v>17.678381256655999</v>
      </c>
      <c r="N6445" s="3">
        <v>12.034078807242</v>
      </c>
      <c r="O6445" s="3">
        <v>3.9403620873270002</v>
      </c>
      <c r="P6445" s="3">
        <v>1.1714589989349999</v>
      </c>
      <c r="Q6445" s="3">
        <v>25.346112886048999</v>
      </c>
      <c r="R6445" s="8">
        <v>12.886048988284999</v>
      </c>
    </row>
    <row r="6446" spans="3:18" x14ac:dyDescent="0.2">
      <c r="C6446" s="87"/>
      <c r="D6446" s="88" t="s">
        <v>14</v>
      </c>
      <c r="E6446" s="6" t="s">
        <v>20</v>
      </c>
      <c r="F6446" s="5"/>
      <c r="G6446" s="59">
        <v>204</v>
      </c>
      <c r="H6446" s="71" t="str">
        <f t="shared" si="108"/>
        <v xml:space="preserve"> </v>
      </c>
      <c r="I6446" s="12">
        <v>38.235294117647001</v>
      </c>
      <c r="J6446" s="4">
        <v>25.490196078431001</v>
      </c>
      <c r="K6446" s="4">
        <v>38.235294117647001</v>
      </c>
      <c r="L6446" s="4">
        <v>32.843137254901997</v>
      </c>
      <c r="M6446" s="4">
        <v>27.941176470588001</v>
      </c>
      <c r="N6446" s="4">
        <v>32.843137254901997</v>
      </c>
      <c r="O6446" s="4">
        <v>17.647058823529001</v>
      </c>
      <c r="P6446" s="20">
        <v>0</v>
      </c>
      <c r="Q6446" s="4">
        <v>14.705882352941</v>
      </c>
      <c r="R6446" s="13">
        <v>4.9019607843140003</v>
      </c>
    </row>
    <row r="6447" spans="3:18" x14ac:dyDescent="0.2">
      <c r="C6447" s="87"/>
      <c r="D6447" s="89"/>
      <c r="E6447" s="1" t="s">
        <v>21</v>
      </c>
      <c r="F6447" s="2"/>
      <c r="G6447" s="60">
        <v>254</v>
      </c>
      <c r="H6447" s="72" t="str">
        <f t="shared" si="108"/>
        <v xml:space="preserve"> </v>
      </c>
      <c r="I6447" s="11">
        <v>38.188976377952997</v>
      </c>
      <c r="J6447" s="3">
        <v>22.440944881890001</v>
      </c>
      <c r="K6447" s="3">
        <v>40.157480314960999</v>
      </c>
      <c r="L6447" s="3">
        <v>28.740157480314998</v>
      </c>
      <c r="M6447" s="3">
        <v>29.921259842520001</v>
      </c>
      <c r="N6447" s="3">
        <v>35.039370078739999</v>
      </c>
      <c r="O6447" s="3">
        <v>14.173228346457</v>
      </c>
      <c r="P6447" s="3">
        <v>1.1811023622050001</v>
      </c>
      <c r="Q6447" s="3">
        <v>17.322834645669001</v>
      </c>
      <c r="R6447" s="8">
        <v>1.1811023622050001</v>
      </c>
    </row>
    <row r="6448" spans="3:18" x14ac:dyDescent="0.2">
      <c r="C6448" s="87"/>
      <c r="D6448" s="89"/>
      <c r="E6448" s="1" t="s">
        <v>22</v>
      </c>
      <c r="F6448" s="2"/>
      <c r="G6448" s="60">
        <v>311</v>
      </c>
      <c r="H6448" s="72" t="str">
        <f t="shared" si="108"/>
        <v xml:space="preserve"> </v>
      </c>
      <c r="I6448" s="11">
        <v>42.122186495176997</v>
      </c>
      <c r="J6448" s="3">
        <v>20.900321543408001</v>
      </c>
      <c r="K6448" s="3">
        <v>34.405144694534002</v>
      </c>
      <c r="L6448" s="3">
        <v>23.151125401929001</v>
      </c>
      <c r="M6448" s="3">
        <v>23.472668810289001</v>
      </c>
      <c r="N6448" s="3">
        <v>26.045016077170001</v>
      </c>
      <c r="O6448" s="3">
        <v>9.324758842444</v>
      </c>
      <c r="P6448" s="3">
        <v>1.2861736334410001</v>
      </c>
      <c r="Q6448" s="3">
        <v>20.578778135048001</v>
      </c>
      <c r="R6448" s="8">
        <v>5.7877813504819997</v>
      </c>
    </row>
    <row r="6449" spans="3:18" x14ac:dyDescent="0.2">
      <c r="C6449" s="87"/>
      <c r="D6449" s="89"/>
      <c r="E6449" s="1" t="s">
        <v>23</v>
      </c>
      <c r="F6449" s="2"/>
      <c r="G6449" s="60">
        <v>202</v>
      </c>
      <c r="H6449" s="72" t="str">
        <f t="shared" si="108"/>
        <v xml:space="preserve"> </v>
      </c>
      <c r="I6449" s="11">
        <v>37.128712871287</v>
      </c>
      <c r="J6449" s="3">
        <v>20.792079207920999</v>
      </c>
      <c r="K6449" s="3">
        <v>35.643564356436002</v>
      </c>
      <c r="L6449" s="3">
        <v>20.792079207920999</v>
      </c>
      <c r="M6449" s="3">
        <v>21.782178217822</v>
      </c>
      <c r="N6449" s="3">
        <v>16.336633663366001</v>
      </c>
      <c r="O6449" s="3">
        <v>5.4455445544550001</v>
      </c>
      <c r="P6449" s="3">
        <v>2.4752475247520001</v>
      </c>
      <c r="Q6449" s="3">
        <v>22.772277227722999</v>
      </c>
      <c r="R6449" s="8">
        <v>4.9504950495050002</v>
      </c>
    </row>
    <row r="6450" spans="3:18" x14ac:dyDescent="0.2">
      <c r="C6450" s="87"/>
      <c r="D6450" s="89"/>
      <c r="E6450" s="1" t="s">
        <v>24</v>
      </c>
      <c r="F6450" s="2"/>
      <c r="G6450" s="60">
        <v>217</v>
      </c>
      <c r="H6450" s="72" t="str">
        <f t="shared" si="108"/>
        <v xml:space="preserve"> </v>
      </c>
      <c r="I6450" s="11">
        <v>34.101382488478997</v>
      </c>
      <c r="J6450" s="3">
        <v>22.119815668203</v>
      </c>
      <c r="K6450" s="3">
        <v>35.023041474654001</v>
      </c>
      <c r="L6450" s="3">
        <v>22.119815668203</v>
      </c>
      <c r="M6450" s="3">
        <v>19.815668202765</v>
      </c>
      <c r="N6450" s="3">
        <v>15.668202764977</v>
      </c>
      <c r="O6450" s="3">
        <v>4.147465437788</v>
      </c>
      <c r="P6450" s="3">
        <v>0.46082949308799998</v>
      </c>
      <c r="Q6450" s="3">
        <v>24.884792626728</v>
      </c>
      <c r="R6450" s="8">
        <v>11.981566820276001</v>
      </c>
    </row>
    <row r="6451" spans="3:18" x14ac:dyDescent="0.2">
      <c r="C6451" s="87"/>
      <c r="D6451" s="89"/>
      <c r="E6451" s="1" t="s">
        <v>25</v>
      </c>
      <c r="F6451" s="2"/>
      <c r="G6451" s="60">
        <v>984</v>
      </c>
      <c r="H6451" s="72" t="str">
        <f t="shared" si="108"/>
        <v xml:space="preserve"> </v>
      </c>
      <c r="I6451" s="11">
        <v>38.313008130081002</v>
      </c>
      <c r="J6451" s="3">
        <v>21.544715447154001</v>
      </c>
      <c r="K6451" s="3">
        <v>36.280487804878</v>
      </c>
      <c r="L6451" s="3">
        <v>23.882113821137999</v>
      </c>
      <c r="M6451" s="3">
        <v>23.983739837398002</v>
      </c>
      <c r="N6451" s="3">
        <v>24.085365853658999</v>
      </c>
      <c r="O6451" s="3">
        <v>8.6382113821139992</v>
      </c>
      <c r="P6451" s="3">
        <v>1.321138211382</v>
      </c>
      <c r="Q6451" s="3">
        <v>21.138211382114001</v>
      </c>
      <c r="R6451" s="8">
        <v>5.7926829268290003</v>
      </c>
    </row>
    <row r="6452" spans="3:18" x14ac:dyDescent="0.2">
      <c r="C6452" s="87"/>
      <c r="D6452" s="89"/>
      <c r="E6452" s="1" t="s">
        <v>26</v>
      </c>
      <c r="F6452" s="2"/>
      <c r="G6452" s="60">
        <v>419</v>
      </c>
      <c r="H6452" s="72" t="str">
        <f t="shared" si="108"/>
        <v xml:space="preserve"> </v>
      </c>
      <c r="I6452" s="11">
        <v>35.560859188544001</v>
      </c>
      <c r="J6452" s="3">
        <v>21.479713603819</v>
      </c>
      <c r="K6452" s="3">
        <v>35.322195704057002</v>
      </c>
      <c r="L6452" s="3">
        <v>21.479713603819</v>
      </c>
      <c r="M6452" s="3">
        <v>20.763723150358</v>
      </c>
      <c r="N6452" s="3">
        <v>15.990453460621</v>
      </c>
      <c r="O6452" s="3">
        <v>4.7732696897369999</v>
      </c>
      <c r="P6452" s="3">
        <v>1.4319809069210001</v>
      </c>
      <c r="Q6452" s="3">
        <v>23.866348448686999</v>
      </c>
      <c r="R6452" s="8">
        <v>8.5918854415269994</v>
      </c>
    </row>
    <row r="6453" spans="3:18" x14ac:dyDescent="0.2">
      <c r="C6453" s="87"/>
      <c r="D6453" s="88" t="s">
        <v>15</v>
      </c>
      <c r="E6453" s="6" t="s">
        <v>20</v>
      </c>
      <c r="F6453" s="5"/>
      <c r="G6453" s="59">
        <v>182</v>
      </c>
      <c r="H6453" s="71" t="str">
        <f t="shared" si="108"/>
        <v xml:space="preserve"> </v>
      </c>
      <c r="I6453" s="12">
        <v>48.351648351648002</v>
      </c>
      <c r="J6453" s="4">
        <v>28.021978021978001</v>
      </c>
      <c r="K6453" s="4">
        <v>43.406593406592997</v>
      </c>
      <c r="L6453" s="4">
        <v>25.824175824175999</v>
      </c>
      <c r="M6453" s="4">
        <v>21.978021978021999</v>
      </c>
      <c r="N6453" s="4">
        <v>24.725274725275</v>
      </c>
      <c r="O6453" s="4">
        <v>9.8901098901100006</v>
      </c>
      <c r="P6453" s="4">
        <v>1.648351648352</v>
      </c>
      <c r="Q6453" s="4">
        <v>18.681318681318999</v>
      </c>
      <c r="R6453" s="13">
        <v>4.3956043956039998</v>
      </c>
    </row>
    <row r="6454" spans="3:18" x14ac:dyDescent="0.2">
      <c r="C6454" s="87"/>
      <c r="D6454" s="89"/>
      <c r="E6454" s="1" t="s">
        <v>21</v>
      </c>
      <c r="F6454" s="2"/>
      <c r="G6454" s="60">
        <v>230</v>
      </c>
      <c r="H6454" s="72" t="str">
        <f t="shared" si="108"/>
        <v xml:space="preserve"> </v>
      </c>
      <c r="I6454" s="11">
        <v>46.521739130435002</v>
      </c>
      <c r="J6454" s="3">
        <v>28.260869565217</v>
      </c>
      <c r="K6454" s="3">
        <v>41.739130434783</v>
      </c>
      <c r="L6454" s="3">
        <v>24.347826086956999</v>
      </c>
      <c r="M6454" s="3">
        <v>31.739130434783</v>
      </c>
      <c r="N6454" s="3">
        <v>20.869565217390999</v>
      </c>
      <c r="O6454" s="3">
        <v>10.434782608696</v>
      </c>
      <c r="P6454" s="3">
        <v>1.3043478260870001</v>
      </c>
      <c r="Q6454" s="3">
        <v>14.782608695652</v>
      </c>
      <c r="R6454" s="8">
        <v>5.2173913043480002</v>
      </c>
    </row>
    <row r="6455" spans="3:18" x14ac:dyDescent="0.2">
      <c r="C6455" s="87"/>
      <c r="D6455" s="89"/>
      <c r="E6455" s="1" t="s">
        <v>22</v>
      </c>
      <c r="F6455" s="2"/>
      <c r="G6455" s="60">
        <v>315</v>
      </c>
      <c r="H6455" s="72" t="str">
        <f t="shared" si="108"/>
        <v xml:space="preserve"> </v>
      </c>
      <c r="I6455" s="11">
        <v>43.492063492062996</v>
      </c>
      <c r="J6455" s="3">
        <v>25.079365079365001</v>
      </c>
      <c r="K6455" s="3">
        <v>44.761904761905001</v>
      </c>
      <c r="L6455" s="3">
        <v>24.444444444443999</v>
      </c>
      <c r="M6455" s="3">
        <v>21.904761904762001</v>
      </c>
      <c r="N6455" s="3">
        <v>14.285714285714</v>
      </c>
      <c r="O6455" s="3">
        <v>3.8095238095239998</v>
      </c>
      <c r="P6455" s="3">
        <v>0.31746031745999997</v>
      </c>
      <c r="Q6455" s="3">
        <v>17.460317460317</v>
      </c>
      <c r="R6455" s="8">
        <v>11.111111111111001</v>
      </c>
    </row>
    <row r="6456" spans="3:18" x14ac:dyDescent="0.2">
      <c r="C6456" s="87"/>
      <c r="D6456" s="89"/>
      <c r="E6456" s="1" t="s">
        <v>23</v>
      </c>
      <c r="F6456" s="2"/>
      <c r="G6456" s="60">
        <v>198</v>
      </c>
      <c r="H6456" s="72" t="str">
        <f t="shared" si="108"/>
        <v xml:space="preserve"> </v>
      </c>
      <c r="I6456" s="11">
        <v>35.353535353535001</v>
      </c>
      <c r="J6456" s="3">
        <v>21.717171717172</v>
      </c>
      <c r="K6456" s="3">
        <v>36.868686868687</v>
      </c>
      <c r="L6456" s="3">
        <v>15.656565656566</v>
      </c>
      <c r="M6456" s="3">
        <v>17.171717171716999</v>
      </c>
      <c r="N6456" s="3">
        <v>9.5959595959600001</v>
      </c>
      <c r="O6456" s="3">
        <v>3.0303030303030001</v>
      </c>
      <c r="P6456" s="3">
        <v>0.50505050505100002</v>
      </c>
      <c r="Q6456" s="3">
        <v>20.202020202020002</v>
      </c>
      <c r="R6456" s="8">
        <v>12.626262626262999</v>
      </c>
    </row>
    <row r="6457" spans="3:18" x14ac:dyDescent="0.2">
      <c r="C6457" s="87"/>
      <c r="D6457" s="89"/>
      <c r="E6457" s="1" t="s">
        <v>24</v>
      </c>
      <c r="F6457" s="2"/>
      <c r="G6457" s="60">
        <v>322</v>
      </c>
      <c r="H6457" s="72" t="str">
        <f t="shared" si="108"/>
        <v xml:space="preserve"> </v>
      </c>
      <c r="I6457" s="11">
        <v>20.807453416148999</v>
      </c>
      <c r="J6457" s="3">
        <v>12.732919254658</v>
      </c>
      <c r="K6457" s="3">
        <v>29.192546583851001</v>
      </c>
      <c r="L6457" s="3">
        <v>15.217391304348</v>
      </c>
      <c r="M6457" s="3">
        <v>13.975155279502999</v>
      </c>
      <c r="N6457" s="3">
        <v>8.3850931677019993</v>
      </c>
      <c r="O6457" s="3">
        <v>3.416149068323</v>
      </c>
      <c r="P6457" s="3">
        <v>1.242236024845</v>
      </c>
      <c r="Q6457" s="3">
        <v>30.434782608696</v>
      </c>
      <c r="R6457" s="8">
        <v>18.633540372671</v>
      </c>
    </row>
    <row r="6458" spans="3:18" x14ac:dyDescent="0.2">
      <c r="C6458" s="87"/>
      <c r="D6458" s="89"/>
      <c r="E6458" s="1" t="s">
        <v>25</v>
      </c>
      <c r="F6458" s="2"/>
      <c r="G6458" s="60">
        <v>1065</v>
      </c>
      <c r="H6458" s="72" t="str">
        <f t="shared" si="108"/>
        <v xml:space="preserve"> </v>
      </c>
      <c r="I6458" s="11">
        <v>35.774647887324001</v>
      </c>
      <c r="J6458" s="3">
        <v>21.408450704225</v>
      </c>
      <c r="K6458" s="3">
        <v>37.934272300468997</v>
      </c>
      <c r="L6458" s="3">
        <v>20</v>
      </c>
      <c r="M6458" s="3">
        <v>20.75117370892</v>
      </c>
      <c r="N6458" s="3">
        <v>13.051643192487999</v>
      </c>
      <c r="O6458" s="3">
        <v>4.9765258215959998</v>
      </c>
      <c r="P6458" s="3">
        <v>0.84507042253499998</v>
      </c>
      <c r="Q6458" s="3">
        <v>21.314553990610001</v>
      </c>
      <c r="R6458" s="8">
        <v>12.394366197183</v>
      </c>
    </row>
    <row r="6459" spans="3:18" x14ac:dyDescent="0.2">
      <c r="C6459" s="87"/>
      <c r="D6459" s="89"/>
      <c r="E6459" s="1" t="s">
        <v>26</v>
      </c>
      <c r="F6459" s="2"/>
      <c r="G6459" s="60">
        <v>520</v>
      </c>
      <c r="H6459" s="72" t="str">
        <f t="shared" si="108"/>
        <v xml:space="preserve"> </v>
      </c>
      <c r="I6459" s="11">
        <v>26.346153846153999</v>
      </c>
      <c r="J6459" s="3">
        <v>16.153846153846001</v>
      </c>
      <c r="K6459" s="3">
        <v>32.115384615384997</v>
      </c>
      <c r="L6459" s="3">
        <v>15.384615384615</v>
      </c>
      <c r="M6459" s="3">
        <v>15.192307692308001</v>
      </c>
      <c r="N6459" s="3">
        <v>8.8461538461539995</v>
      </c>
      <c r="O6459" s="3">
        <v>3.2692307692310001</v>
      </c>
      <c r="P6459" s="3">
        <v>0.96153846153800004</v>
      </c>
      <c r="Q6459" s="3">
        <v>26.538461538461998</v>
      </c>
      <c r="R6459" s="8">
        <v>16.346153846153999</v>
      </c>
    </row>
    <row r="6460" spans="3:18" x14ac:dyDescent="0.2">
      <c r="C6460" s="88" t="s">
        <v>27</v>
      </c>
      <c r="D6460" s="88" t="s">
        <v>19</v>
      </c>
      <c r="E6460" s="6" t="s">
        <v>28</v>
      </c>
      <c r="F6460" s="5"/>
      <c r="G6460" s="59">
        <v>147</v>
      </c>
      <c r="H6460" s="71" t="str">
        <f t="shared" si="108"/>
        <v xml:space="preserve"> </v>
      </c>
      <c r="I6460" s="12">
        <v>32.653061224490003</v>
      </c>
      <c r="J6460" s="4">
        <v>19.727891156462999</v>
      </c>
      <c r="K6460" s="4">
        <v>29.251700680271998</v>
      </c>
      <c r="L6460" s="4">
        <v>24.489795918367001</v>
      </c>
      <c r="M6460" s="4">
        <v>13.605442176871</v>
      </c>
      <c r="N6460" s="4">
        <v>22.448979591836999</v>
      </c>
      <c r="O6460" s="4">
        <v>7.4829931972789998</v>
      </c>
      <c r="P6460" s="4">
        <v>0.68027210884400002</v>
      </c>
      <c r="Q6460" s="4">
        <v>29.931972789115999</v>
      </c>
      <c r="R6460" s="13">
        <v>8.8435374149660007</v>
      </c>
    </row>
    <row r="6461" spans="3:18" ht="24" x14ac:dyDescent="0.2">
      <c r="C6461" s="87"/>
      <c r="D6461" s="89"/>
      <c r="E6461" s="1" t="s">
        <v>29</v>
      </c>
      <c r="F6461" s="2"/>
      <c r="G6461" s="60">
        <v>1706</v>
      </c>
      <c r="H6461" s="72" t="str">
        <f t="shared" si="108"/>
        <v xml:space="preserve"> </v>
      </c>
      <c r="I6461" s="11">
        <v>40.445486518171002</v>
      </c>
      <c r="J6461" s="3">
        <v>23.974208675263998</v>
      </c>
      <c r="K6461" s="3">
        <v>40.269636576788002</v>
      </c>
      <c r="L6461" s="3">
        <v>24.970691676436001</v>
      </c>
      <c r="M6461" s="3">
        <v>24.208675263775</v>
      </c>
      <c r="N6461" s="3">
        <v>21.219226260258001</v>
      </c>
      <c r="O6461" s="3">
        <v>9.0855803048069994</v>
      </c>
      <c r="P6461" s="3">
        <v>0.82063305978900003</v>
      </c>
      <c r="Q6461" s="3">
        <v>18.288393903869</v>
      </c>
      <c r="R6461" s="8">
        <v>6.8581477139510003</v>
      </c>
    </row>
    <row r="6462" spans="3:18" ht="24" x14ac:dyDescent="0.2">
      <c r="C6462" s="87"/>
      <c r="D6462" s="89"/>
      <c r="E6462" s="1" t="s">
        <v>30</v>
      </c>
      <c r="F6462" s="2"/>
      <c r="G6462" s="60">
        <v>137</v>
      </c>
      <c r="H6462" s="72" t="str">
        <f t="shared" si="108"/>
        <v xml:space="preserve"> </v>
      </c>
      <c r="I6462" s="11">
        <v>31.386861313869002</v>
      </c>
      <c r="J6462" s="3">
        <v>17.518248175181999</v>
      </c>
      <c r="K6462" s="3">
        <v>32.846715328466999</v>
      </c>
      <c r="L6462" s="3">
        <v>19.708029197079998</v>
      </c>
      <c r="M6462" s="3">
        <v>22.627737226276999</v>
      </c>
      <c r="N6462" s="3">
        <v>23.357664233577001</v>
      </c>
      <c r="O6462" s="3">
        <v>6.5693430656930003</v>
      </c>
      <c r="P6462" s="3">
        <v>1.459854014599</v>
      </c>
      <c r="Q6462" s="3">
        <v>28.467153284672001</v>
      </c>
      <c r="R6462" s="8">
        <v>8.0291970802920005</v>
      </c>
    </row>
    <row r="6463" spans="3:18" ht="24" x14ac:dyDescent="0.2">
      <c r="C6463" s="87"/>
      <c r="D6463" s="89"/>
      <c r="E6463" s="1" t="s">
        <v>31</v>
      </c>
      <c r="F6463" s="2"/>
      <c r="G6463" s="60">
        <v>440</v>
      </c>
      <c r="H6463" s="72" t="str">
        <f t="shared" si="108"/>
        <v xml:space="preserve"> </v>
      </c>
      <c r="I6463" s="11">
        <v>32.045454545455001</v>
      </c>
      <c r="J6463" s="3">
        <v>18.409090909090999</v>
      </c>
      <c r="K6463" s="3">
        <v>32.5</v>
      </c>
      <c r="L6463" s="3">
        <v>16.363636363636001</v>
      </c>
      <c r="M6463" s="3">
        <v>20.454545454544999</v>
      </c>
      <c r="N6463" s="3">
        <v>13.863636363635999</v>
      </c>
      <c r="O6463" s="3">
        <v>3.863636363636</v>
      </c>
      <c r="P6463" s="3">
        <v>1.590909090909</v>
      </c>
      <c r="Q6463" s="3">
        <v>23.409090909090999</v>
      </c>
      <c r="R6463" s="8">
        <v>14.772727272727</v>
      </c>
    </row>
    <row r="6464" spans="3:18" x14ac:dyDescent="0.2">
      <c r="C6464" s="87"/>
      <c r="D6464" s="89"/>
      <c r="E6464" s="1" t="s">
        <v>32</v>
      </c>
      <c r="F6464" s="2"/>
      <c r="G6464" s="60">
        <v>5</v>
      </c>
      <c r="H6464" s="72" t="str">
        <f t="shared" si="108"/>
        <v>*</v>
      </c>
      <c r="I6464" s="11">
        <v>40</v>
      </c>
      <c r="J6464" s="7">
        <v>0</v>
      </c>
      <c r="K6464" s="7">
        <v>0</v>
      </c>
      <c r="L6464" s="3">
        <v>20</v>
      </c>
      <c r="M6464" s="7">
        <v>0</v>
      </c>
      <c r="N6464" s="7">
        <v>0</v>
      </c>
      <c r="O6464" s="7">
        <v>0</v>
      </c>
      <c r="P6464" s="3">
        <v>20</v>
      </c>
      <c r="Q6464" s="3">
        <v>20</v>
      </c>
      <c r="R6464" s="8">
        <v>20</v>
      </c>
    </row>
    <row r="6465" spans="3:18" x14ac:dyDescent="0.2">
      <c r="C6465" s="87"/>
      <c r="D6465" s="88" t="s">
        <v>14</v>
      </c>
      <c r="E6465" s="6" t="s">
        <v>28</v>
      </c>
      <c r="F6465" s="5"/>
      <c r="G6465" s="59">
        <v>95</v>
      </c>
      <c r="H6465" s="71" t="str">
        <f t="shared" si="108"/>
        <v xml:space="preserve"> </v>
      </c>
      <c r="I6465" s="12">
        <v>33.684210526316001</v>
      </c>
      <c r="J6465" s="4">
        <v>18.947368421053</v>
      </c>
      <c r="K6465" s="4">
        <v>26.315789473683999</v>
      </c>
      <c r="L6465" s="4">
        <v>28.421052631578998</v>
      </c>
      <c r="M6465" s="4">
        <v>16.842105263158</v>
      </c>
      <c r="N6465" s="4">
        <v>27.368421052632002</v>
      </c>
      <c r="O6465" s="4">
        <v>10.526315789473999</v>
      </c>
      <c r="P6465" s="4">
        <v>1.052631578947</v>
      </c>
      <c r="Q6465" s="4">
        <v>27.368421052632002</v>
      </c>
      <c r="R6465" s="13">
        <v>7.3684210526319998</v>
      </c>
    </row>
    <row r="6466" spans="3:18" ht="24" x14ac:dyDescent="0.2">
      <c r="C6466" s="87"/>
      <c r="D6466" s="89"/>
      <c r="E6466" s="1" t="s">
        <v>29</v>
      </c>
      <c r="F6466" s="2"/>
      <c r="G6466" s="60">
        <v>953</v>
      </c>
      <c r="H6466" s="72" t="str">
        <f t="shared" si="108"/>
        <v xml:space="preserve"> </v>
      </c>
      <c r="I6466" s="11">
        <v>39.244491080796998</v>
      </c>
      <c r="J6466" s="3">
        <v>23.084994753410001</v>
      </c>
      <c r="K6466" s="3">
        <v>38.824763903463001</v>
      </c>
      <c r="L6466" s="3">
        <v>25.918153200420001</v>
      </c>
      <c r="M6466" s="3">
        <v>25.918153200420001</v>
      </c>
      <c r="N6466" s="3">
        <v>26.337880377754001</v>
      </c>
      <c r="O6466" s="3">
        <v>11.332633788038001</v>
      </c>
      <c r="P6466" s="3">
        <v>0.73452256033600005</v>
      </c>
      <c r="Q6466" s="3">
        <v>18.048268625393</v>
      </c>
      <c r="R6466" s="8">
        <v>5.2465897166840003</v>
      </c>
    </row>
    <row r="6467" spans="3:18" ht="24" x14ac:dyDescent="0.2">
      <c r="C6467" s="87"/>
      <c r="D6467" s="89"/>
      <c r="E6467" s="1" t="s">
        <v>30</v>
      </c>
      <c r="F6467" s="2"/>
      <c r="G6467" s="60">
        <v>60</v>
      </c>
      <c r="H6467" s="72" t="str">
        <f t="shared" si="108"/>
        <v xml:space="preserve"> </v>
      </c>
      <c r="I6467" s="11">
        <v>30</v>
      </c>
      <c r="J6467" s="3">
        <v>16.666666666666998</v>
      </c>
      <c r="K6467" s="3">
        <v>23.333333333333002</v>
      </c>
      <c r="L6467" s="3">
        <v>20</v>
      </c>
      <c r="M6467" s="3">
        <v>16.666666666666998</v>
      </c>
      <c r="N6467" s="3">
        <v>25</v>
      </c>
      <c r="O6467" s="3">
        <v>3.333333333333</v>
      </c>
      <c r="P6467" s="3">
        <v>3.333333333333</v>
      </c>
      <c r="Q6467" s="3">
        <v>33.333333333333002</v>
      </c>
      <c r="R6467" s="8">
        <v>6.666666666667</v>
      </c>
    </row>
    <row r="6468" spans="3:18" ht="24" x14ac:dyDescent="0.2">
      <c r="C6468" s="87"/>
      <c r="D6468" s="89"/>
      <c r="E6468" s="1" t="s">
        <v>31</v>
      </c>
      <c r="F6468" s="2"/>
      <c r="G6468" s="60">
        <v>77</v>
      </c>
      <c r="H6468" s="72" t="str">
        <f t="shared" si="108"/>
        <v xml:space="preserve"> </v>
      </c>
      <c r="I6468" s="11">
        <v>37.662337662337997</v>
      </c>
      <c r="J6468" s="3">
        <v>20.779220779220999</v>
      </c>
      <c r="K6468" s="3">
        <v>33.766233766234002</v>
      </c>
      <c r="L6468" s="3">
        <v>19.480519480519</v>
      </c>
      <c r="M6468" s="3">
        <v>25.974025974025999</v>
      </c>
      <c r="N6468" s="3">
        <v>15.584415584416</v>
      </c>
      <c r="O6468" s="3">
        <v>1.298701298701</v>
      </c>
      <c r="P6468" s="3">
        <v>3.896103896104</v>
      </c>
      <c r="Q6468" s="3">
        <v>24.675324675325001</v>
      </c>
      <c r="R6468" s="8">
        <v>7.792207792208</v>
      </c>
    </row>
    <row r="6469" spans="3:18" x14ac:dyDescent="0.2">
      <c r="C6469" s="87"/>
      <c r="D6469" s="89"/>
      <c r="E6469" s="1" t="s">
        <v>32</v>
      </c>
      <c r="F6469" s="2"/>
      <c r="G6469" s="60">
        <v>3</v>
      </c>
      <c r="H6469" s="72" t="str">
        <f t="shared" si="108"/>
        <v>*</v>
      </c>
      <c r="I6469" s="11">
        <v>66.666666666666998</v>
      </c>
      <c r="J6469" s="7">
        <v>0</v>
      </c>
      <c r="K6469" s="7">
        <v>0</v>
      </c>
      <c r="L6469" s="3">
        <v>33.333333333333002</v>
      </c>
      <c r="M6469" s="7">
        <v>0</v>
      </c>
      <c r="N6469" s="7">
        <v>0</v>
      </c>
      <c r="O6469" s="7">
        <v>0</v>
      </c>
      <c r="P6469" s="7">
        <v>0</v>
      </c>
      <c r="Q6469" s="3">
        <v>33.333333333333002</v>
      </c>
      <c r="R6469" s="14">
        <v>0</v>
      </c>
    </row>
    <row r="6470" spans="3:18" x14ac:dyDescent="0.2">
      <c r="C6470" s="87"/>
      <c r="D6470" s="88" t="s">
        <v>15</v>
      </c>
      <c r="E6470" s="6" t="s">
        <v>28</v>
      </c>
      <c r="F6470" s="5"/>
      <c r="G6470" s="59">
        <v>52</v>
      </c>
      <c r="H6470" s="71" t="str">
        <f t="shared" si="108"/>
        <v xml:space="preserve"> </v>
      </c>
      <c r="I6470" s="12">
        <v>30.769230769231001</v>
      </c>
      <c r="J6470" s="4">
        <v>21.153846153846001</v>
      </c>
      <c r="K6470" s="4">
        <v>34.615384615384997</v>
      </c>
      <c r="L6470" s="4">
        <v>17.307692307692001</v>
      </c>
      <c r="M6470" s="4">
        <v>7.6923076923079998</v>
      </c>
      <c r="N6470" s="4">
        <v>13.461538461538</v>
      </c>
      <c r="O6470" s="4">
        <v>1.923076923077</v>
      </c>
      <c r="P6470" s="20">
        <v>0</v>
      </c>
      <c r="Q6470" s="4">
        <v>34.615384615384997</v>
      </c>
      <c r="R6470" s="13">
        <v>11.538461538462</v>
      </c>
    </row>
    <row r="6471" spans="3:18" ht="24" x14ac:dyDescent="0.2">
      <c r="C6471" s="87"/>
      <c r="D6471" s="89"/>
      <c r="E6471" s="1" t="s">
        <v>29</v>
      </c>
      <c r="F6471" s="2"/>
      <c r="G6471" s="60">
        <v>753</v>
      </c>
      <c r="H6471" s="72" t="str">
        <f t="shared" si="108"/>
        <v xml:space="preserve"> </v>
      </c>
      <c r="I6471" s="11">
        <v>41.965471447543003</v>
      </c>
      <c r="J6471" s="3">
        <v>25.099601593625</v>
      </c>
      <c r="K6471" s="3">
        <v>42.098273572377003</v>
      </c>
      <c r="L6471" s="3">
        <v>23.771580345286001</v>
      </c>
      <c r="M6471" s="3">
        <v>22.045152722444001</v>
      </c>
      <c r="N6471" s="3">
        <v>14.741035856573999</v>
      </c>
      <c r="O6471" s="3">
        <v>6.2416998671980002</v>
      </c>
      <c r="P6471" s="3">
        <v>0.92961487383800001</v>
      </c>
      <c r="Q6471" s="3">
        <v>18.592297476759999</v>
      </c>
      <c r="R6471" s="8">
        <v>8.8977423638780007</v>
      </c>
    </row>
    <row r="6472" spans="3:18" ht="24" x14ac:dyDescent="0.2">
      <c r="C6472" s="87"/>
      <c r="D6472" s="89"/>
      <c r="E6472" s="1" t="s">
        <v>30</v>
      </c>
      <c r="F6472" s="2"/>
      <c r="G6472" s="60">
        <v>77</v>
      </c>
      <c r="H6472" s="72" t="str">
        <f t="shared" si="108"/>
        <v xml:space="preserve"> </v>
      </c>
      <c r="I6472" s="11">
        <v>32.467532467532003</v>
      </c>
      <c r="J6472" s="3">
        <v>18.181818181817999</v>
      </c>
      <c r="K6472" s="3">
        <v>40.259740259739999</v>
      </c>
      <c r="L6472" s="3">
        <v>19.480519480519</v>
      </c>
      <c r="M6472" s="3">
        <v>27.272727272727</v>
      </c>
      <c r="N6472" s="3">
        <v>22.077922077922</v>
      </c>
      <c r="O6472" s="3">
        <v>9.0909090909089993</v>
      </c>
      <c r="P6472" s="7">
        <v>0</v>
      </c>
      <c r="Q6472" s="3">
        <v>24.675324675325001</v>
      </c>
      <c r="R6472" s="8">
        <v>9.0909090909089993</v>
      </c>
    </row>
    <row r="6473" spans="3:18" ht="24" x14ac:dyDescent="0.2">
      <c r="C6473" s="87"/>
      <c r="D6473" s="89"/>
      <c r="E6473" s="1" t="s">
        <v>31</v>
      </c>
      <c r="F6473" s="2"/>
      <c r="G6473" s="60">
        <v>363</v>
      </c>
      <c r="H6473" s="72" t="str">
        <f t="shared" si="108"/>
        <v xml:space="preserve"> </v>
      </c>
      <c r="I6473" s="11">
        <v>30.853994490358001</v>
      </c>
      <c r="J6473" s="3">
        <v>17.906336088153999</v>
      </c>
      <c r="K6473" s="3">
        <v>32.231404958677999</v>
      </c>
      <c r="L6473" s="3">
        <v>15.702479338843</v>
      </c>
      <c r="M6473" s="3">
        <v>19.283746556474</v>
      </c>
      <c r="N6473" s="3">
        <v>13.498622589531999</v>
      </c>
      <c r="O6473" s="3">
        <v>4.407713498623</v>
      </c>
      <c r="P6473" s="3">
        <v>1.101928374656</v>
      </c>
      <c r="Q6473" s="3">
        <v>23.140495867769001</v>
      </c>
      <c r="R6473" s="8">
        <v>16.253443526171001</v>
      </c>
    </row>
    <row r="6474" spans="3:18" x14ac:dyDescent="0.2">
      <c r="C6474" s="87"/>
      <c r="D6474" s="89"/>
      <c r="E6474" s="1" t="s">
        <v>32</v>
      </c>
      <c r="F6474" s="2"/>
      <c r="G6474" s="60">
        <v>2</v>
      </c>
      <c r="H6474" s="72" t="str">
        <f t="shared" si="108"/>
        <v>*</v>
      </c>
      <c r="I6474" s="21">
        <v>0</v>
      </c>
      <c r="J6474" s="7">
        <v>0</v>
      </c>
      <c r="K6474" s="7">
        <v>0</v>
      </c>
      <c r="L6474" s="7">
        <v>0</v>
      </c>
      <c r="M6474" s="7">
        <v>0</v>
      </c>
      <c r="N6474" s="7">
        <v>0</v>
      </c>
      <c r="O6474" s="7">
        <v>0</v>
      </c>
      <c r="P6474" s="3">
        <v>50</v>
      </c>
      <c r="Q6474" s="7">
        <v>0</v>
      </c>
      <c r="R6474" s="8">
        <v>50</v>
      </c>
    </row>
    <row r="6475" spans="3:18" x14ac:dyDescent="0.2">
      <c r="C6475" s="88" t="s">
        <v>33</v>
      </c>
      <c r="D6475" s="83" t="s">
        <v>17</v>
      </c>
      <c r="E6475" s="6" t="s">
        <v>34</v>
      </c>
      <c r="F6475" s="5"/>
      <c r="G6475" s="59">
        <v>341</v>
      </c>
      <c r="H6475" s="71" t="str">
        <f t="shared" si="108"/>
        <v xml:space="preserve"> </v>
      </c>
      <c r="I6475" s="12">
        <v>31.085043988270002</v>
      </c>
      <c r="J6475" s="4">
        <v>19.354838709677001</v>
      </c>
      <c r="K6475" s="4">
        <v>38.709677419355003</v>
      </c>
      <c r="L6475" s="4">
        <v>20.527859237537001</v>
      </c>
      <c r="M6475" s="4">
        <v>19.941348973606999</v>
      </c>
      <c r="N6475" s="4">
        <v>18.768328445748001</v>
      </c>
      <c r="O6475" s="4">
        <v>5.5718475073310003</v>
      </c>
      <c r="P6475" s="4">
        <v>0.29325513196500003</v>
      </c>
      <c r="Q6475" s="4">
        <v>22.873900293255002</v>
      </c>
      <c r="R6475" s="13">
        <v>13.489736070380999</v>
      </c>
    </row>
    <row r="6476" spans="3:18" x14ac:dyDescent="0.2">
      <c r="C6476" s="87"/>
      <c r="D6476" s="84"/>
      <c r="E6476" s="1" t="s">
        <v>35</v>
      </c>
      <c r="F6476" s="2"/>
      <c r="G6476" s="60">
        <v>1149</v>
      </c>
      <c r="H6476" s="72" t="str">
        <f t="shared" si="108"/>
        <v xml:space="preserve"> </v>
      </c>
      <c r="I6476" s="11">
        <v>39.686684073107003</v>
      </c>
      <c r="J6476" s="3">
        <v>23.150565709312001</v>
      </c>
      <c r="K6476" s="3">
        <v>38.033072236728003</v>
      </c>
      <c r="L6476" s="3">
        <v>23.324630113142</v>
      </c>
      <c r="M6476" s="3">
        <v>22.889469103568</v>
      </c>
      <c r="N6476" s="3">
        <v>19.234116623150999</v>
      </c>
      <c r="O6476" s="3">
        <v>8.0939947780679997</v>
      </c>
      <c r="P6476" s="3">
        <v>0.95735422106199997</v>
      </c>
      <c r="Q6476" s="3">
        <v>19.147084421235999</v>
      </c>
      <c r="R6476" s="8">
        <v>7.6588337684940004</v>
      </c>
    </row>
    <row r="6477" spans="3:18" ht="24" x14ac:dyDescent="0.2">
      <c r="C6477" s="87"/>
      <c r="D6477" s="84"/>
      <c r="E6477" s="1" t="s">
        <v>36</v>
      </c>
      <c r="F6477" s="2"/>
      <c r="G6477" s="60">
        <v>659</v>
      </c>
      <c r="H6477" s="72" t="str">
        <f t="shared" si="108"/>
        <v xml:space="preserve"> </v>
      </c>
      <c r="I6477" s="11">
        <v>39.453717754172999</v>
      </c>
      <c r="J6477" s="3">
        <v>24.886191198786001</v>
      </c>
      <c r="K6477" s="3">
        <v>38.846737481032001</v>
      </c>
      <c r="L6477" s="3">
        <v>23.520485584218999</v>
      </c>
      <c r="M6477" s="3">
        <v>25.341426403642</v>
      </c>
      <c r="N6477" s="3">
        <v>20.182094081942001</v>
      </c>
      <c r="O6477" s="3">
        <v>8.1942336874049992</v>
      </c>
      <c r="P6477" s="3">
        <v>1.365705614568</v>
      </c>
      <c r="Q6477" s="3">
        <v>20.333839150227998</v>
      </c>
      <c r="R6477" s="8">
        <v>6.3732928679820002</v>
      </c>
    </row>
    <row r="6478" spans="3:18" x14ac:dyDescent="0.2">
      <c r="C6478" s="87"/>
      <c r="D6478" s="84"/>
      <c r="E6478" s="1" t="s">
        <v>37</v>
      </c>
      <c r="F6478" s="2"/>
      <c r="G6478" s="60">
        <v>274</v>
      </c>
      <c r="H6478" s="72" t="str">
        <f t="shared" si="108"/>
        <v xml:space="preserve"> </v>
      </c>
      <c r="I6478" s="11">
        <v>35.401459854015002</v>
      </c>
      <c r="J6478" s="3">
        <v>16.788321167883002</v>
      </c>
      <c r="K6478" s="3">
        <v>32.846715328466999</v>
      </c>
      <c r="L6478" s="3">
        <v>24.087591240876002</v>
      </c>
      <c r="M6478" s="3">
        <v>18.978102189781001</v>
      </c>
      <c r="N6478" s="3">
        <v>24.452554744526001</v>
      </c>
      <c r="O6478" s="3">
        <v>9.4890510948909998</v>
      </c>
      <c r="P6478" s="3">
        <v>1.0948905109489999</v>
      </c>
      <c r="Q6478" s="3">
        <v>23.722627737225999</v>
      </c>
      <c r="R6478" s="8">
        <v>10.948905109489001</v>
      </c>
    </row>
    <row r="6479" spans="3:18" x14ac:dyDescent="0.2">
      <c r="C6479" s="87"/>
      <c r="D6479" s="84"/>
      <c r="E6479" s="1" t="s">
        <v>32</v>
      </c>
      <c r="F6479" s="2"/>
      <c r="G6479" s="60">
        <v>12</v>
      </c>
      <c r="H6479" s="72" t="str">
        <f t="shared" si="108"/>
        <v>*</v>
      </c>
      <c r="I6479" s="11">
        <v>41.666666666666998</v>
      </c>
      <c r="J6479" s="3">
        <v>8.333333333333</v>
      </c>
      <c r="K6479" s="3">
        <v>25</v>
      </c>
      <c r="L6479" s="3">
        <v>25</v>
      </c>
      <c r="M6479" s="3">
        <v>33.333333333333002</v>
      </c>
      <c r="N6479" s="3">
        <v>25</v>
      </c>
      <c r="O6479" s="7">
        <v>0</v>
      </c>
      <c r="P6479" s="3">
        <v>8.333333333333</v>
      </c>
      <c r="Q6479" s="3">
        <v>16.666666666666998</v>
      </c>
      <c r="R6479" s="8">
        <v>8.333333333333</v>
      </c>
    </row>
    <row r="6480" spans="3:18" x14ac:dyDescent="0.2">
      <c r="C6480" s="88" t="s">
        <v>38</v>
      </c>
      <c r="D6480" s="83" t="s">
        <v>17</v>
      </c>
      <c r="E6480" s="6" t="s">
        <v>39</v>
      </c>
      <c r="F6480" s="5"/>
      <c r="G6480" s="59">
        <v>368</v>
      </c>
      <c r="H6480" s="71" t="str">
        <f t="shared" si="108"/>
        <v xml:space="preserve"> </v>
      </c>
      <c r="I6480" s="12">
        <v>33.152173913043001</v>
      </c>
      <c r="J6480" s="4">
        <v>18.20652173913</v>
      </c>
      <c r="K6480" s="4">
        <v>30.163043478260999</v>
      </c>
      <c r="L6480" s="4">
        <v>19.021739130435002</v>
      </c>
      <c r="M6480" s="4">
        <v>18.20652173913</v>
      </c>
      <c r="N6480" s="4">
        <v>19.29347826087</v>
      </c>
      <c r="O6480" s="4">
        <v>5.7065217391300003</v>
      </c>
      <c r="P6480" s="4">
        <v>1.902173913043</v>
      </c>
      <c r="Q6480" s="4">
        <v>25</v>
      </c>
      <c r="R6480" s="13">
        <v>13.315217391304</v>
      </c>
    </row>
    <row r="6481" spans="3:18" x14ac:dyDescent="0.2">
      <c r="C6481" s="87"/>
      <c r="D6481" s="84"/>
      <c r="E6481" s="1" t="s">
        <v>40</v>
      </c>
      <c r="F6481" s="2"/>
      <c r="G6481" s="60">
        <v>1591</v>
      </c>
      <c r="H6481" s="72" t="str">
        <f t="shared" si="108"/>
        <v xml:space="preserve"> </v>
      </c>
      <c r="I6481" s="11">
        <v>40.540540540541002</v>
      </c>
      <c r="J6481" s="3">
        <v>24.198617221873</v>
      </c>
      <c r="K6481" s="3">
        <v>40.729101194217002</v>
      </c>
      <c r="L6481" s="3">
        <v>25.329981143935001</v>
      </c>
      <c r="M6481" s="3">
        <v>24.701445631677998</v>
      </c>
      <c r="N6481" s="3">
        <v>21.49591451917</v>
      </c>
      <c r="O6481" s="3">
        <v>8.8623507228160001</v>
      </c>
      <c r="P6481" s="3">
        <v>0.87994971715900006</v>
      </c>
      <c r="Q6481" s="3">
        <v>18.290383406661999</v>
      </c>
      <c r="R6481" s="8">
        <v>6.7253299811440002</v>
      </c>
    </row>
    <row r="6482" spans="3:18" x14ac:dyDescent="0.2">
      <c r="C6482" s="87"/>
      <c r="D6482" s="84"/>
      <c r="E6482" s="1" t="s">
        <v>41</v>
      </c>
      <c r="F6482" s="2"/>
      <c r="G6482" s="60">
        <v>151</v>
      </c>
      <c r="H6482" s="72" t="str">
        <f t="shared" si="108"/>
        <v xml:space="preserve"> </v>
      </c>
      <c r="I6482" s="11">
        <v>36.423841059602999</v>
      </c>
      <c r="J6482" s="3">
        <v>29.139072847682002</v>
      </c>
      <c r="K6482" s="3">
        <v>42.384105960265003</v>
      </c>
      <c r="L6482" s="3">
        <v>27.152317880795</v>
      </c>
      <c r="M6482" s="3">
        <v>30.46357615894</v>
      </c>
      <c r="N6482" s="3">
        <v>24.503311258278</v>
      </c>
      <c r="O6482" s="3">
        <v>9.9337748344369992</v>
      </c>
      <c r="P6482" s="3">
        <v>1.324503311258</v>
      </c>
      <c r="Q6482" s="3">
        <v>12.582781456954001</v>
      </c>
      <c r="R6482" s="8">
        <v>5.9602649006619997</v>
      </c>
    </row>
    <row r="6483" spans="3:18" x14ac:dyDescent="0.2">
      <c r="C6483" s="87"/>
      <c r="D6483" s="84"/>
      <c r="E6483" s="1" t="s">
        <v>42</v>
      </c>
      <c r="F6483" s="2"/>
      <c r="G6483" s="60">
        <v>884</v>
      </c>
      <c r="H6483" s="72" t="str">
        <f t="shared" si="108"/>
        <v xml:space="preserve"> </v>
      </c>
      <c r="I6483" s="11">
        <v>36.199095022624</v>
      </c>
      <c r="J6483" s="3">
        <v>24.095022624434002</v>
      </c>
      <c r="K6483" s="3">
        <v>39.479638009049999</v>
      </c>
      <c r="L6483" s="3">
        <v>23.190045248869001</v>
      </c>
      <c r="M6483" s="3">
        <v>24.434389140271001</v>
      </c>
      <c r="N6483" s="3">
        <v>20.588235294118</v>
      </c>
      <c r="O6483" s="3">
        <v>7.5791855203620004</v>
      </c>
      <c r="P6483" s="3">
        <v>1.131221719457</v>
      </c>
      <c r="Q6483" s="3">
        <v>21.606334841629</v>
      </c>
      <c r="R6483" s="8">
        <v>8.0316742081450005</v>
      </c>
    </row>
    <row r="6484" spans="3:18" x14ac:dyDescent="0.2">
      <c r="C6484" s="87"/>
      <c r="D6484" s="84"/>
      <c r="E6484" s="1" t="s">
        <v>43</v>
      </c>
      <c r="F6484" s="2"/>
      <c r="G6484" s="60">
        <v>191</v>
      </c>
      <c r="H6484" s="72" t="str">
        <f t="shared" si="108"/>
        <v xml:space="preserve"> </v>
      </c>
      <c r="I6484" s="11">
        <v>34.554973821989996</v>
      </c>
      <c r="J6484" s="3">
        <v>26.701570680627999</v>
      </c>
      <c r="K6484" s="3">
        <v>27.748691099476002</v>
      </c>
      <c r="L6484" s="3">
        <v>20.418848167539</v>
      </c>
      <c r="M6484" s="3">
        <v>25.654450261779999</v>
      </c>
      <c r="N6484" s="3">
        <v>14.13612565445</v>
      </c>
      <c r="O6484" s="3">
        <v>6.806282722513</v>
      </c>
      <c r="P6484" s="3">
        <v>1.5706806282720001</v>
      </c>
      <c r="Q6484" s="3">
        <v>25.130890052356001</v>
      </c>
      <c r="R6484" s="8">
        <v>8.9005235602090007</v>
      </c>
    </row>
    <row r="6485" spans="3:18" x14ac:dyDescent="0.2">
      <c r="C6485" s="87"/>
      <c r="D6485" s="84"/>
      <c r="E6485" s="1" t="s">
        <v>44</v>
      </c>
      <c r="F6485" s="2"/>
      <c r="G6485" s="60">
        <v>239</v>
      </c>
      <c r="H6485" s="72" t="str">
        <f t="shared" si="108"/>
        <v xml:space="preserve"> </v>
      </c>
      <c r="I6485" s="11">
        <v>35.146443514643998</v>
      </c>
      <c r="J6485" s="3">
        <v>22.594142259413999</v>
      </c>
      <c r="K6485" s="3">
        <v>33.472803347279999</v>
      </c>
      <c r="L6485" s="3">
        <v>19.246861924686002</v>
      </c>
      <c r="M6485" s="3">
        <v>23.012552301254999</v>
      </c>
      <c r="N6485" s="3">
        <v>14.225941422594</v>
      </c>
      <c r="O6485" s="3">
        <v>4.1841004184099999</v>
      </c>
      <c r="P6485" s="3">
        <v>1.2552301255230001</v>
      </c>
      <c r="Q6485" s="3">
        <v>23.430962343095999</v>
      </c>
      <c r="R6485" s="8">
        <v>9.2050209205019993</v>
      </c>
    </row>
    <row r="6486" spans="3:18" x14ac:dyDescent="0.2">
      <c r="C6486" s="87"/>
      <c r="D6486" s="84"/>
      <c r="E6486" s="1" t="s">
        <v>45</v>
      </c>
      <c r="F6486" s="2"/>
      <c r="G6486" s="60">
        <v>58</v>
      </c>
      <c r="H6486" s="72" t="str">
        <f t="shared" si="108"/>
        <v xml:space="preserve"> </v>
      </c>
      <c r="I6486" s="11">
        <v>41.379310344827999</v>
      </c>
      <c r="J6486" s="3">
        <v>31.034482758620999</v>
      </c>
      <c r="K6486" s="3">
        <v>34.482758620689999</v>
      </c>
      <c r="L6486" s="3">
        <v>24.137931034483</v>
      </c>
      <c r="M6486" s="3">
        <v>20.689655172414</v>
      </c>
      <c r="N6486" s="3">
        <v>15.517241379310001</v>
      </c>
      <c r="O6486" s="3">
        <v>5.1724137931029999</v>
      </c>
      <c r="P6486" s="7">
        <v>0</v>
      </c>
      <c r="Q6486" s="3">
        <v>22.413793103448</v>
      </c>
      <c r="R6486" s="8">
        <v>8.6206896551720007</v>
      </c>
    </row>
    <row r="6487" spans="3:18" x14ac:dyDescent="0.2">
      <c r="C6487" s="87"/>
      <c r="D6487" s="84"/>
      <c r="E6487" s="1" t="s">
        <v>46</v>
      </c>
      <c r="F6487" s="2"/>
      <c r="G6487" s="60">
        <v>32</v>
      </c>
      <c r="H6487" s="72" t="str">
        <f t="shared" si="108"/>
        <v>*</v>
      </c>
      <c r="I6487" s="11">
        <v>25</v>
      </c>
      <c r="J6487" s="3">
        <v>12.5</v>
      </c>
      <c r="K6487" s="3">
        <v>31.25</v>
      </c>
      <c r="L6487" s="3">
        <v>21.875</v>
      </c>
      <c r="M6487" s="3">
        <v>25</v>
      </c>
      <c r="N6487" s="3">
        <v>25</v>
      </c>
      <c r="O6487" s="3">
        <v>12.5</v>
      </c>
      <c r="P6487" s="7">
        <v>0</v>
      </c>
      <c r="Q6487" s="3">
        <v>28.125</v>
      </c>
      <c r="R6487" s="8">
        <v>6.25</v>
      </c>
    </row>
    <row r="6488" spans="3:18" x14ac:dyDescent="0.2">
      <c r="C6488" s="87"/>
      <c r="D6488" s="84"/>
      <c r="E6488" s="1" t="s">
        <v>32</v>
      </c>
      <c r="F6488" s="2"/>
      <c r="G6488" s="60">
        <v>50</v>
      </c>
      <c r="H6488" s="72" t="str">
        <f t="shared" si="108"/>
        <v xml:space="preserve"> </v>
      </c>
      <c r="I6488" s="11">
        <v>26</v>
      </c>
      <c r="J6488" s="3">
        <v>16</v>
      </c>
      <c r="K6488" s="3">
        <v>34</v>
      </c>
      <c r="L6488" s="3">
        <v>18</v>
      </c>
      <c r="M6488" s="3">
        <v>12</v>
      </c>
      <c r="N6488" s="3">
        <v>6</v>
      </c>
      <c r="O6488" s="3">
        <v>4</v>
      </c>
      <c r="P6488" s="3">
        <v>2</v>
      </c>
      <c r="Q6488" s="3">
        <v>20</v>
      </c>
      <c r="R6488" s="8">
        <v>18</v>
      </c>
    </row>
    <row r="6489" spans="3:18" ht="24" x14ac:dyDescent="0.2">
      <c r="C6489" s="88" t="s">
        <v>47</v>
      </c>
      <c r="D6489" s="83" t="s">
        <v>17</v>
      </c>
      <c r="E6489" s="6" t="s">
        <v>48</v>
      </c>
      <c r="F6489" s="5"/>
      <c r="G6489" s="59">
        <v>93</v>
      </c>
      <c r="H6489" s="71" t="str">
        <f t="shared" si="108"/>
        <v xml:space="preserve"> </v>
      </c>
      <c r="I6489" s="12">
        <v>26.881720430108</v>
      </c>
      <c r="J6489" s="4">
        <v>21.505376344085999</v>
      </c>
      <c r="K6489" s="4">
        <v>34.408602150538002</v>
      </c>
      <c r="L6489" s="4">
        <v>20.430107526882001</v>
      </c>
      <c r="M6489" s="4">
        <v>17.204301075269001</v>
      </c>
      <c r="N6489" s="4">
        <v>18.279569892472999</v>
      </c>
      <c r="O6489" s="4">
        <v>7.5268817204299996</v>
      </c>
      <c r="P6489" s="4">
        <v>2.1505376344089999</v>
      </c>
      <c r="Q6489" s="4">
        <v>26.881720430108</v>
      </c>
      <c r="R6489" s="13">
        <v>5.3763440860219998</v>
      </c>
    </row>
    <row r="6490" spans="3:18" ht="24" x14ac:dyDescent="0.2">
      <c r="C6490" s="87"/>
      <c r="D6490" s="84"/>
      <c r="E6490" s="1" t="s">
        <v>49</v>
      </c>
      <c r="F6490" s="2"/>
      <c r="G6490" s="60">
        <v>143</v>
      </c>
      <c r="H6490" s="72" t="str">
        <f t="shared" si="108"/>
        <v xml:space="preserve"> </v>
      </c>
      <c r="I6490" s="11">
        <v>37.762237762238001</v>
      </c>
      <c r="J6490" s="3">
        <v>26.573426573427</v>
      </c>
      <c r="K6490" s="3">
        <v>36.363636363635997</v>
      </c>
      <c r="L6490" s="3">
        <v>26.573426573427</v>
      </c>
      <c r="M6490" s="3">
        <v>23.076923076922998</v>
      </c>
      <c r="N6490" s="3">
        <v>27.972027972027998</v>
      </c>
      <c r="O6490" s="3">
        <v>12.587412587413001</v>
      </c>
      <c r="P6490" s="3">
        <v>1.398601398601</v>
      </c>
      <c r="Q6490" s="3">
        <v>21.678321678322</v>
      </c>
      <c r="R6490" s="8">
        <v>7.6923076923079998</v>
      </c>
    </row>
    <row r="6491" spans="3:18" x14ac:dyDescent="0.2">
      <c r="C6491" s="87"/>
      <c r="D6491" s="84"/>
      <c r="E6491" s="1" t="s">
        <v>50</v>
      </c>
      <c r="F6491" s="2"/>
      <c r="G6491" s="60">
        <v>148</v>
      </c>
      <c r="H6491" s="72" t="str">
        <f t="shared" si="108"/>
        <v xml:space="preserve"> </v>
      </c>
      <c r="I6491" s="11">
        <v>45.945945945946001</v>
      </c>
      <c r="J6491" s="3">
        <v>22.972972972973</v>
      </c>
      <c r="K6491" s="3">
        <v>33.783783783784003</v>
      </c>
      <c r="L6491" s="3">
        <v>24.324324324323999</v>
      </c>
      <c r="M6491" s="3">
        <v>28.378378378377999</v>
      </c>
      <c r="N6491" s="3">
        <v>18.243243243243001</v>
      </c>
      <c r="O6491" s="3">
        <v>14.189189189188999</v>
      </c>
      <c r="P6491" s="3">
        <v>0.67567567567599995</v>
      </c>
      <c r="Q6491" s="3">
        <v>17.567567567567998</v>
      </c>
      <c r="R6491" s="8">
        <v>6.0810810810809999</v>
      </c>
    </row>
    <row r="6492" spans="3:18" x14ac:dyDescent="0.2">
      <c r="C6492" s="87"/>
      <c r="D6492" s="84"/>
      <c r="E6492" s="1" t="s">
        <v>51</v>
      </c>
      <c r="F6492" s="2"/>
      <c r="G6492" s="60">
        <v>198</v>
      </c>
      <c r="H6492" s="72" t="str">
        <f t="shared" si="108"/>
        <v xml:space="preserve"> </v>
      </c>
      <c r="I6492" s="11">
        <v>40.404040404040003</v>
      </c>
      <c r="J6492" s="3">
        <v>25.252525252525</v>
      </c>
      <c r="K6492" s="3">
        <v>43.939393939394002</v>
      </c>
      <c r="L6492" s="3">
        <v>33.838383838383997</v>
      </c>
      <c r="M6492" s="3">
        <v>30.303030303029999</v>
      </c>
      <c r="N6492" s="3">
        <v>28.282828282828</v>
      </c>
      <c r="O6492" s="3">
        <v>13.131313131313</v>
      </c>
      <c r="P6492" s="3">
        <v>0.50505050505100002</v>
      </c>
      <c r="Q6492" s="3">
        <v>16.161616161615999</v>
      </c>
      <c r="R6492" s="8">
        <v>5.0505050505050004</v>
      </c>
    </row>
    <row r="6493" spans="3:18" ht="24" x14ac:dyDescent="0.2">
      <c r="C6493" s="87"/>
      <c r="D6493" s="84"/>
      <c r="E6493" s="1" t="s">
        <v>52</v>
      </c>
      <c r="F6493" s="2"/>
      <c r="G6493" s="60">
        <v>318</v>
      </c>
      <c r="H6493" s="72" t="str">
        <f t="shared" si="108"/>
        <v xml:space="preserve"> </v>
      </c>
      <c r="I6493" s="11">
        <v>39.308176100628998</v>
      </c>
      <c r="J6493" s="3">
        <v>24.213836477987002</v>
      </c>
      <c r="K6493" s="3">
        <v>41.509433962263998</v>
      </c>
      <c r="L6493" s="3">
        <v>22.955974842766999</v>
      </c>
      <c r="M6493" s="3">
        <v>30.503144654088</v>
      </c>
      <c r="N6493" s="3">
        <v>27.672955974842999</v>
      </c>
      <c r="O6493" s="3">
        <v>11.635220125786001</v>
      </c>
      <c r="P6493" s="3">
        <v>0.94339622641499998</v>
      </c>
      <c r="Q6493" s="3">
        <v>17.295597484277</v>
      </c>
      <c r="R6493" s="8">
        <v>5.3459119496860001</v>
      </c>
    </row>
    <row r="6494" spans="3:18" ht="24" x14ac:dyDescent="0.2">
      <c r="C6494" s="87"/>
      <c r="D6494" s="84"/>
      <c r="E6494" s="1" t="s">
        <v>53</v>
      </c>
      <c r="F6494" s="2"/>
      <c r="G6494" s="60">
        <v>900</v>
      </c>
      <c r="H6494" s="72" t="str">
        <f t="shared" si="108"/>
        <v xml:space="preserve"> </v>
      </c>
      <c r="I6494" s="11">
        <v>39.111111111111001</v>
      </c>
      <c r="J6494" s="3">
        <v>24.333333333333002</v>
      </c>
      <c r="K6494" s="3">
        <v>39.222222222222001</v>
      </c>
      <c r="L6494" s="3">
        <v>25.888888888888999</v>
      </c>
      <c r="M6494" s="3">
        <v>27.555555555556001</v>
      </c>
      <c r="N6494" s="3">
        <v>25.333333333333002</v>
      </c>
      <c r="O6494" s="3">
        <v>12.111111111111001</v>
      </c>
      <c r="P6494" s="3">
        <v>1</v>
      </c>
      <c r="Q6494" s="3">
        <v>18.777777777777999</v>
      </c>
      <c r="R6494" s="8">
        <v>5.7777777777779997</v>
      </c>
    </row>
    <row r="6495" spans="3:18" ht="24" x14ac:dyDescent="0.2">
      <c r="C6495" s="87"/>
      <c r="D6495" s="84"/>
      <c r="E6495" s="1" t="s">
        <v>54</v>
      </c>
      <c r="F6495" s="2"/>
      <c r="G6495" s="60">
        <v>1493</v>
      </c>
      <c r="H6495" s="72" t="str">
        <f t="shared" si="108"/>
        <v xml:space="preserve"> </v>
      </c>
      <c r="I6495" s="11">
        <v>37.575351640991002</v>
      </c>
      <c r="J6495" s="3">
        <v>21.366376423308999</v>
      </c>
      <c r="K6495" s="3">
        <v>37.039517749498003</v>
      </c>
      <c r="L6495" s="3">
        <v>21.634293369056</v>
      </c>
      <c r="M6495" s="3">
        <v>20.093770931011001</v>
      </c>
      <c r="N6495" s="3">
        <v>17.07970529136</v>
      </c>
      <c r="O6495" s="3">
        <v>5.2913596785000001</v>
      </c>
      <c r="P6495" s="3">
        <v>1.0716677829870001</v>
      </c>
      <c r="Q6495" s="3">
        <v>21.835231078366</v>
      </c>
      <c r="R6495" s="8">
        <v>9.4440723375749993</v>
      </c>
    </row>
    <row r="6496" spans="3:18" x14ac:dyDescent="0.2">
      <c r="C6496" s="87"/>
      <c r="D6496" s="84"/>
      <c r="E6496" s="1" t="s">
        <v>32</v>
      </c>
      <c r="F6496" s="2"/>
      <c r="G6496" s="60">
        <v>42</v>
      </c>
      <c r="H6496" s="72" t="str">
        <f t="shared" si="108"/>
        <v>*</v>
      </c>
      <c r="I6496" s="11">
        <v>26.190476190476002</v>
      </c>
      <c r="J6496" s="3">
        <v>11.904761904761999</v>
      </c>
      <c r="K6496" s="3">
        <v>28.571428571428999</v>
      </c>
      <c r="L6496" s="3">
        <v>14.285714285714</v>
      </c>
      <c r="M6496" s="3">
        <v>14.285714285714</v>
      </c>
      <c r="N6496" s="3">
        <v>11.904761904761999</v>
      </c>
      <c r="O6496" s="3">
        <v>9.5238095238099998</v>
      </c>
      <c r="P6496" s="7">
        <v>0</v>
      </c>
      <c r="Q6496" s="3">
        <v>9.5238095238099998</v>
      </c>
      <c r="R6496" s="8">
        <v>33.333333333333002</v>
      </c>
    </row>
    <row r="6497" spans="3:18" ht="24" x14ac:dyDescent="0.2">
      <c r="C6497" s="88" t="s">
        <v>55</v>
      </c>
      <c r="D6497" s="83" t="s">
        <v>17</v>
      </c>
      <c r="E6497" s="6" t="s">
        <v>48</v>
      </c>
      <c r="F6497" s="5"/>
      <c r="G6497" s="59">
        <v>118</v>
      </c>
      <c r="H6497" s="71" t="str">
        <f t="shared" si="108"/>
        <v xml:space="preserve"> </v>
      </c>
      <c r="I6497" s="12">
        <v>27.966101694915</v>
      </c>
      <c r="J6497" s="4">
        <v>17.796610169491998</v>
      </c>
      <c r="K6497" s="4">
        <v>29.661016949153002</v>
      </c>
      <c r="L6497" s="4">
        <v>17.796610169491998</v>
      </c>
      <c r="M6497" s="4">
        <v>19.491525423729001</v>
      </c>
      <c r="N6497" s="4">
        <v>16.101694915254001</v>
      </c>
      <c r="O6497" s="4">
        <v>5.0847457627120001</v>
      </c>
      <c r="P6497" s="4">
        <v>0.84745762711899997</v>
      </c>
      <c r="Q6497" s="4">
        <v>27.118644067797</v>
      </c>
      <c r="R6497" s="13">
        <v>16.949152542373</v>
      </c>
    </row>
    <row r="6498" spans="3:18" ht="24" x14ac:dyDescent="0.2">
      <c r="C6498" s="87"/>
      <c r="D6498" s="84"/>
      <c r="E6498" s="1" t="s">
        <v>49</v>
      </c>
      <c r="F6498" s="2"/>
      <c r="G6498" s="60">
        <v>262</v>
      </c>
      <c r="H6498" s="72" t="str">
        <f t="shared" si="108"/>
        <v xml:space="preserve"> </v>
      </c>
      <c r="I6498" s="11">
        <v>32.824427480916</v>
      </c>
      <c r="J6498" s="3">
        <v>20.229007633588001</v>
      </c>
      <c r="K6498" s="3">
        <v>34.732824427480999</v>
      </c>
      <c r="L6498" s="3">
        <v>18.702290076335998</v>
      </c>
      <c r="M6498" s="3">
        <v>20.992366412214</v>
      </c>
      <c r="N6498" s="3">
        <v>20.610687022901001</v>
      </c>
      <c r="O6498" s="3">
        <v>8.7786259541980005</v>
      </c>
      <c r="P6498" s="3">
        <v>1.145038167939</v>
      </c>
      <c r="Q6498" s="3">
        <v>24.427480916031001</v>
      </c>
      <c r="R6498" s="8">
        <v>11.068702290076001</v>
      </c>
    </row>
    <row r="6499" spans="3:18" x14ac:dyDescent="0.2">
      <c r="C6499" s="87"/>
      <c r="D6499" s="84"/>
      <c r="E6499" s="1" t="s">
        <v>50</v>
      </c>
      <c r="F6499" s="2"/>
      <c r="G6499" s="60">
        <v>486</v>
      </c>
      <c r="H6499" s="72" t="str">
        <f t="shared" si="108"/>
        <v xml:space="preserve"> </v>
      </c>
      <c r="I6499" s="11">
        <v>38.477366255143998</v>
      </c>
      <c r="J6499" s="3">
        <v>19.547325102881</v>
      </c>
      <c r="K6499" s="3">
        <v>38.271604938271999</v>
      </c>
      <c r="L6499" s="3">
        <v>23.456790123457001</v>
      </c>
      <c r="M6499" s="3">
        <v>23.251028806583999</v>
      </c>
      <c r="N6499" s="3">
        <v>21.604938271605</v>
      </c>
      <c r="O6499" s="3">
        <v>9.6707818930039995</v>
      </c>
      <c r="P6499" s="3">
        <v>1.028806584362</v>
      </c>
      <c r="Q6499" s="3">
        <v>20.987654320988</v>
      </c>
      <c r="R6499" s="8">
        <v>5.5555555555560003</v>
      </c>
    </row>
    <row r="6500" spans="3:18" x14ac:dyDescent="0.2">
      <c r="C6500" s="87"/>
      <c r="D6500" s="84"/>
      <c r="E6500" s="1" t="s">
        <v>51</v>
      </c>
      <c r="F6500" s="2"/>
      <c r="G6500" s="60">
        <v>888</v>
      </c>
      <c r="H6500" s="72" t="str">
        <f t="shared" ref="H6500:H6547" si="109">IF(G6500&lt;49,"*"," ")</f>
        <v xml:space="preserve"> </v>
      </c>
      <c r="I6500" s="11">
        <v>41.103603603604</v>
      </c>
      <c r="J6500" s="3">
        <v>25</v>
      </c>
      <c r="K6500" s="3">
        <v>41.216216216215997</v>
      </c>
      <c r="L6500" s="3">
        <v>26.914414414414001</v>
      </c>
      <c r="M6500" s="3">
        <v>25.450450450449999</v>
      </c>
      <c r="N6500" s="3">
        <v>23.761261261261001</v>
      </c>
      <c r="O6500" s="3">
        <v>7.7702702702700002</v>
      </c>
      <c r="P6500" s="3">
        <v>1.0135135135140001</v>
      </c>
      <c r="Q6500" s="3">
        <v>16.891891891892001</v>
      </c>
      <c r="R6500" s="8">
        <v>5.7432432432429996</v>
      </c>
    </row>
    <row r="6501" spans="3:18" ht="24" x14ac:dyDescent="0.2">
      <c r="C6501" s="87"/>
      <c r="D6501" s="84"/>
      <c r="E6501" s="1" t="s">
        <v>52</v>
      </c>
      <c r="F6501" s="2"/>
      <c r="G6501" s="60">
        <v>323</v>
      </c>
      <c r="H6501" s="72" t="str">
        <f t="shared" si="109"/>
        <v xml:space="preserve"> </v>
      </c>
      <c r="I6501" s="11">
        <v>38.390092879256997</v>
      </c>
      <c r="J6501" s="3">
        <v>23.529411764706001</v>
      </c>
      <c r="K6501" s="3">
        <v>38.080495356036998</v>
      </c>
      <c r="L6501" s="3">
        <v>20.123839009288002</v>
      </c>
      <c r="M6501" s="3">
        <v>24.148606811145999</v>
      </c>
      <c r="N6501" s="3">
        <v>17.33746130031</v>
      </c>
      <c r="O6501" s="3">
        <v>6.8111455108359999</v>
      </c>
      <c r="P6501" s="3">
        <v>1.2383900928789999</v>
      </c>
      <c r="Q6501" s="3">
        <v>20.433436532508001</v>
      </c>
      <c r="R6501" s="8">
        <v>10.216718266254</v>
      </c>
    </row>
    <row r="6502" spans="3:18" x14ac:dyDescent="0.2">
      <c r="C6502" s="87"/>
      <c r="D6502" s="84"/>
      <c r="E6502" s="1" t="s">
        <v>56</v>
      </c>
      <c r="F6502" s="2"/>
      <c r="G6502" s="60">
        <v>275</v>
      </c>
      <c r="H6502" s="72" t="str">
        <f t="shared" si="109"/>
        <v xml:space="preserve"> </v>
      </c>
      <c r="I6502" s="11">
        <v>41.090909090909001</v>
      </c>
      <c r="J6502" s="3">
        <v>23.272727272727</v>
      </c>
      <c r="K6502" s="3">
        <v>36</v>
      </c>
      <c r="L6502" s="3">
        <v>22.181818181817999</v>
      </c>
      <c r="M6502" s="3">
        <v>17.454545454544999</v>
      </c>
      <c r="N6502" s="3">
        <v>12</v>
      </c>
      <c r="O6502" s="3">
        <v>6.9090909090909998</v>
      </c>
      <c r="P6502" s="3">
        <v>0.72727272727299996</v>
      </c>
      <c r="Q6502" s="3">
        <v>20.363636363636001</v>
      </c>
      <c r="R6502" s="8">
        <v>10.181818181818</v>
      </c>
    </row>
    <row r="6503" spans="3:18" x14ac:dyDescent="0.2">
      <c r="C6503" s="87"/>
      <c r="D6503" s="84"/>
      <c r="E6503" s="1" t="s">
        <v>57</v>
      </c>
      <c r="F6503" s="2"/>
      <c r="G6503" s="60">
        <v>32</v>
      </c>
      <c r="H6503" s="72" t="str">
        <f t="shared" si="109"/>
        <v>*</v>
      </c>
      <c r="I6503" s="11">
        <v>21.875</v>
      </c>
      <c r="J6503" s="3">
        <v>12.5</v>
      </c>
      <c r="K6503" s="3">
        <v>25</v>
      </c>
      <c r="L6503" s="3">
        <v>21.875</v>
      </c>
      <c r="M6503" s="3">
        <v>15.625</v>
      </c>
      <c r="N6503" s="3">
        <v>12.5</v>
      </c>
      <c r="O6503" s="3">
        <v>9.375</v>
      </c>
      <c r="P6503" s="3">
        <v>3.125</v>
      </c>
      <c r="Q6503" s="3">
        <v>46.875</v>
      </c>
      <c r="R6503" s="8">
        <v>18.75</v>
      </c>
    </row>
    <row r="6504" spans="3:18" x14ac:dyDescent="0.2">
      <c r="C6504" s="87"/>
      <c r="D6504" s="84"/>
      <c r="E6504" s="1" t="s">
        <v>32</v>
      </c>
      <c r="F6504" s="2"/>
      <c r="G6504" s="60">
        <v>51</v>
      </c>
      <c r="H6504" s="72" t="str">
        <f t="shared" si="109"/>
        <v xml:space="preserve"> </v>
      </c>
      <c r="I6504" s="11">
        <v>17.647058823529001</v>
      </c>
      <c r="J6504" s="3">
        <v>15.686274509804001</v>
      </c>
      <c r="K6504" s="3">
        <v>19.607843137254999</v>
      </c>
      <c r="L6504" s="3">
        <v>11.764705882353001</v>
      </c>
      <c r="M6504" s="3">
        <v>11.764705882353001</v>
      </c>
      <c r="N6504" s="3">
        <v>11.764705882353001</v>
      </c>
      <c r="O6504" s="3">
        <v>5.8823529411760003</v>
      </c>
      <c r="P6504" s="7">
        <v>0</v>
      </c>
      <c r="Q6504" s="3">
        <v>27.450980392157</v>
      </c>
      <c r="R6504" s="8">
        <v>25.490196078431001</v>
      </c>
    </row>
    <row r="6505" spans="3:18" x14ac:dyDescent="0.2">
      <c r="C6505" s="88" t="s">
        <v>58</v>
      </c>
      <c r="D6505" s="83" t="s">
        <v>17</v>
      </c>
      <c r="E6505" s="6" t="s">
        <v>59</v>
      </c>
      <c r="F6505" s="5"/>
      <c r="G6505" s="59">
        <v>1814</v>
      </c>
      <c r="H6505" s="71" t="str">
        <f t="shared" si="109"/>
        <v xml:space="preserve"> </v>
      </c>
      <c r="I6505" s="12">
        <v>36.934950385888001</v>
      </c>
      <c r="J6505" s="4">
        <v>23.814773980154001</v>
      </c>
      <c r="K6505" s="4">
        <v>37.982359426681001</v>
      </c>
      <c r="L6505" s="4">
        <v>23.704520396913001</v>
      </c>
      <c r="M6505" s="4">
        <v>22.767364939360998</v>
      </c>
      <c r="N6505" s="4">
        <v>19.184123484013</v>
      </c>
      <c r="O6505" s="4">
        <v>7.5523704520399999</v>
      </c>
      <c r="P6505" s="4">
        <v>0.71664829106899997</v>
      </c>
      <c r="Q6505" s="4">
        <v>20.341786108049</v>
      </c>
      <c r="R6505" s="13">
        <v>8.2138919514879998</v>
      </c>
    </row>
    <row r="6506" spans="3:18" ht="24" x14ac:dyDescent="0.2">
      <c r="C6506" s="87"/>
      <c r="D6506" s="84"/>
      <c r="E6506" s="1" t="s">
        <v>60</v>
      </c>
      <c r="F6506" s="2"/>
      <c r="G6506" s="60">
        <v>307</v>
      </c>
      <c r="H6506" s="72" t="str">
        <f t="shared" si="109"/>
        <v xml:space="preserve"> </v>
      </c>
      <c r="I6506" s="11">
        <v>46.254071661238001</v>
      </c>
      <c r="J6506" s="3">
        <v>22.149837133550001</v>
      </c>
      <c r="K6506" s="3">
        <v>37.459283387622001</v>
      </c>
      <c r="L6506" s="3">
        <v>26.384364820847001</v>
      </c>
      <c r="M6506" s="3">
        <v>25.732899022801</v>
      </c>
      <c r="N6506" s="3">
        <v>25.081433224756001</v>
      </c>
      <c r="O6506" s="3">
        <v>10.42345276873</v>
      </c>
      <c r="P6506" s="3">
        <v>2.28013029316</v>
      </c>
      <c r="Q6506" s="3">
        <v>15.635179153094001</v>
      </c>
      <c r="R6506" s="8">
        <v>7.1661237785020004</v>
      </c>
    </row>
    <row r="6507" spans="3:18" x14ac:dyDescent="0.2">
      <c r="C6507" s="87"/>
      <c r="D6507" s="84"/>
      <c r="E6507" s="1" t="s">
        <v>61</v>
      </c>
      <c r="F6507" s="2"/>
      <c r="G6507" s="60">
        <v>49</v>
      </c>
      <c r="H6507" s="72" t="s">
        <v>678</v>
      </c>
      <c r="I6507" s="11">
        <v>24.489795918367001</v>
      </c>
      <c r="J6507" s="3">
        <v>14.285714285714</v>
      </c>
      <c r="K6507" s="3">
        <v>34.693877551020002</v>
      </c>
      <c r="L6507" s="3">
        <v>12.244897959184</v>
      </c>
      <c r="M6507" s="3">
        <v>18.367346938775999</v>
      </c>
      <c r="N6507" s="3">
        <v>26.530612244897998</v>
      </c>
      <c r="O6507" s="3">
        <v>8.1632653061219997</v>
      </c>
      <c r="P6507" s="7">
        <v>0</v>
      </c>
      <c r="Q6507" s="3">
        <v>32.653061224490003</v>
      </c>
      <c r="R6507" s="8">
        <v>16.326530612245001</v>
      </c>
    </row>
    <row r="6508" spans="3:18" ht="36" x14ac:dyDescent="0.2">
      <c r="C6508" s="87"/>
      <c r="D6508" s="84"/>
      <c r="E6508" s="1" t="s">
        <v>62</v>
      </c>
      <c r="F6508" s="2"/>
      <c r="G6508" s="60">
        <v>211</v>
      </c>
      <c r="H6508" s="72" t="str">
        <f t="shared" si="109"/>
        <v xml:space="preserve"> </v>
      </c>
      <c r="I6508" s="11">
        <v>39.810426540283999</v>
      </c>
      <c r="J6508" s="3">
        <v>13.744075829384</v>
      </c>
      <c r="K6508" s="3">
        <v>36.966824644550002</v>
      </c>
      <c r="L6508" s="3">
        <v>18.957345971563999</v>
      </c>
      <c r="M6508" s="3">
        <v>21.800947867299001</v>
      </c>
      <c r="N6508" s="3">
        <v>20.853080568719999</v>
      </c>
      <c r="O6508" s="3">
        <v>6.161137440758</v>
      </c>
      <c r="P6508" s="3">
        <v>1.421800947867</v>
      </c>
      <c r="Q6508" s="3">
        <v>23.696682464455002</v>
      </c>
      <c r="R6508" s="8">
        <v>10.900473933649</v>
      </c>
    </row>
    <row r="6509" spans="3:18" ht="24" x14ac:dyDescent="0.2">
      <c r="C6509" s="87"/>
      <c r="D6509" s="84"/>
      <c r="E6509" s="1" t="s">
        <v>63</v>
      </c>
      <c r="F6509" s="2"/>
      <c r="G6509" s="60">
        <v>8</v>
      </c>
      <c r="H6509" s="72" t="str">
        <f t="shared" si="109"/>
        <v>*</v>
      </c>
      <c r="I6509" s="11">
        <v>50</v>
      </c>
      <c r="J6509" s="3">
        <v>50</v>
      </c>
      <c r="K6509" s="3">
        <v>75</v>
      </c>
      <c r="L6509" s="7">
        <v>0</v>
      </c>
      <c r="M6509" s="3">
        <v>37.5</v>
      </c>
      <c r="N6509" s="3">
        <v>25</v>
      </c>
      <c r="O6509" s="3">
        <v>25</v>
      </c>
      <c r="P6509" s="7">
        <v>0</v>
      </c>
      <c r="Q6509" s="3">
        <v>12.5</v>
      </c>
      <c r="R6509" s="14">
        <v>0</v>
      </c>
    </row>
    <row r="6510" spans="3:18" x14ac:dyDescent="0.2">
      <c r="C6510" s="87"/>
      <c r="D6510" s="84"/>
      <c r="E6510" s="1" t="s">
        <v>64</v>
      </c>
      <c r="F6510" s="2"/>
      <c r="G6510" s="60">
        <v>24</v>
      </c>
      <c r="H6510" s="72" t="str">
        <f t="shared" si="109"/>
        <v>*</v>
      </c>
      <c r="I6510" s="11">
        <v>29.166666666666998</v>
      </c>
      <c r="J6510" s="3">
        <v>8.333333333333</v>
      </c>
      <c r="K6510" s="3">
        <v>29.166666666666998</v>
      </c>
      <c r="L6510" s="3">
        <v>4.166666666667</v>
      </c>
      <c r="M6510" s="3">
        <v>8.333333333333</v>
      </c>
      <c r="N6510" s="7">
        <v>0</v>
      </c>
      <c r="O6510" s="3">
        <v>8.333333333333</v>
      </c>
      <c r="P6510" s="7">
        <v>0</v>
      </c>
      <c r="Q6510" s="3">
        <v>33.333333333333002</v>
      </c>
      <c r="R6510" s="8">
        <v>12.5</v>
      </c>
    </row>
    <row r="6511" spans="3:18" x14ac:dyDescent="0.2">
      <c r="C6511" s="87"/>
      <c r="D6511" s="84"/>
      <c r="E6511" s="1" t="s">
        <v>46</v>
      </c>
      <c r="F6511" s="2"/>
      <c r="G6511" s="60">
        <v>17</v>
      </c>
      <c r="H6511" s="72" t="str">
        <f t="shared" si="109"/>
        <v>*</v>
      </c>
      <c r="I6511" s="11">
        <v>17.647058823529001</v>
      </c>
      <c r="J6511" s="3">
        <v>5.8823529411760003</v>
      </c>
      <c r="K6511" s="3">
        <v>29.411764705882</v>
      </c>
      <c r="L6511" s="3">
        <v>17.647058823529001</v>
      </c>
      <c r="M6511" s="3">
        <v>11.764705882353001</v>
      </c>
      <c r="N6511" s="3">
        <v>23.529411764706001</v>
      </c>
      <c r="O6511" s="3">
        <v>5.8823529411760003</v>
      </c>
      <c r="P6511" s="3">
        <v>5.8823529411760003</v>
      </c>
      <c r="Q6511" s="3">
        <v>35.294117647058997</v>
      </c>
      <c r="R6511" s="8">
        <v>11.764705882353001</v>
      </c>
    </row>
    <row r="6512" spans="3:18" x14ac:dyDescent="0.2">
      <c r="C6512" s="87"/>
      <c r="D6512" s="84"/>
      <c r="E6512" s="1" t="s">
        <v>32</v>
      </c>
      <c r="F6512" s="2"/>
      <c r="G6512" s="60">
        <v>5</v>
      </c>
      <c r="H6512" s="72" t="str">
        <f t="shared" si="109"/>
        <v>*</v>
      </c>
      <c r="I6512" s="11">
        <v>40</v>
      </c>
      <c r="J6512" s="7">
        <v>0</v>
      </c>
      <c r="K6512" s="3">
        <v>20</v>
      </c>
      <c r="L6512" s="3">
        <v>20</v>
      </c>
      <c r="M6512" s="7">
        <v>0</v>
      </c>
      <c r="N6512" s="7">
        <v>0</v>
      </c>
      <c r="O6512" s="3">
        <v>20</v>
      </c>
      <c r="P6512" s="3">
        <v>20</v>
      </c>
      <c r="Q6512" s="3">
        <v>20</v>
      </c>
      <c r="R6512" s="14">
        <v>0</v>
      </c>
    </row>
    <row r="6513" spans="3:18" x14ac:dyDescent="0.2">
      <c r="C6513" s="87"/>
      <c r="D6513" s="84"/>
      <c r="E6513" s="1" t="s">
        <v>65</v>
      </c>
      <c r="F6513" s="2"/>
      <c r="G6513" s="60">
        <v>2121</v>
      </c>
      <c r="H6513" s="72" t="str">
        <f t="shared" si="109"/>
        <v xml:space="preserve"> </v>
      </c>
      <c r="I6513" s="11">
        <v>38.283828382838003</v>
      </c>
      <c r="J6513" s="3">
        <v>23.573785950024</v>
      </c>
      <c r="K6513" s="3">
        <v>37.906647807638002</v>
      </c>
      <c r="L6513" s="3">
        <v>24.092409240923999</v>
      </c>
      <c r="M6513" s="3">
        <v>23.196605374823001</v>
      </c>
      <c r="N6513" s="3">
        <v>20.037718057519999</v>
      </c>
      <c r="O6513" s="3">
        <v>7.9679396511079998</v>
      </c>
      <c r="P6513" s="3">
        <v>0.94295143800100001</v>
      </c>
      <c r="Q6513" s="3">
        <v>19.660537482319999</v>
      </c>
      <c r="R6513" s="8">
        <v>8.0622347949080009</v>
      </c>
    </row>
    <row r="6514" spans="3:18" x14ac:dyDescent="0.2">
      <c r="C6514" s="87"/>
      <c r="D6514" s="84"/>
      <c r="E6514" s="1" t="s">
        <v>66</v>
      </c>
      <c r="F6514" s="2"/>
      <c r="G6514" s="60">
        <v>260</v>
      </c>
      <c r="H6514" s="72" t="str">
        <f t="shared" si="109"/>
        <v xml:space="preserve"> </v>
      </c>
      <c r="I6514" s="11">
        <v>36.923076923076998</v>
      </c>
      <c r="J6514" s="3">
        <v>13.846153846153999</v>
      </c>
      <c r="K6514" s="3">
        <v>36.538461538462002</v>
      </c>
      <c r="L6514" s="3">
        <v>17.692307692307999</v>
      </c>
      <c r="M6514" s="3">
        <v>21.153846153846001</v>
      </c>
      <c r="N6514" s="3">
        <v>21.923076923077002</v>
      </c>
      <c r="O6514" s="3">
        <v>6.5384615384620002</v>
      </c>
      <c r="P6514" s="3">
        <v>1.1538461538460001</v>
      </c>
      <c r="Q6514" s="3">
        <v>25.384615384615</v>
      </c>
      <c r="R6514" s="8">
        <v>11.923076923077</v>
      </c>
    </row>
    <row r="6515" spans="3:18" ht="24" x14ac:dyDescent="0.2">
      <c r="C6515" s="88" t="s">
        <v>67</v>
      </c>
      <c r="D6515" s="83" t="s">
        <v>17</v>
      </c>
      <c r="E6515" s="6" t="s">
        <v>68</v>
      </c>
      <c r="F6515" s="5"/>
      <c r="G6515" s="59">
        <v>303</v>
      </c>
      <c r="H6515" s="71" t="str">
        <f t="shared" si="109"/>
        <v xml:space="preserve"> </v>
      </c>
      <c r="I6515" s="12">
        <v>39.603960396040002</v>
      </c>
      <c r="J6515" s="4">
        <v>26.402640264026001</v>
      </c>
      <c r="K6515" s="4">
        <v>36.963696369636999</v>
      </c>
      <c r="L6515" s="4">
        <v>23.762376237624</v>
      </c>
      <c r="M6515" s="4">
        <v>22.112211221121999</v>
      </c>
      <c r="N6515" s="4">
        <v>13.861386138614</v>
      </c>
      <c r="O6515" s="4">
        <v>7.2607260726070004</v>
      </c>
      <c r="P6515" s="4">
        <v>1.3201320132009999</v>
      </c>
      <c r="Q6515" s="4">
        <v>18.151815181518</v>
      </c>
      <c r="R6515" s="13">
        <v>10.231023102309999</v>
      </c>
    </row>
    <row r="6516" spans="3:18" ht="36" x14ac:dyDescent="0.2">
      <c r="C6516" s="87"/>
      <c r="D6516" s="84"/>
      <c r="E6516" s="1" t="s">
        <v>69</v>
      </c>
      <c r="F6516" s="2"/>
      <c r="G6516" s="60">
        <v>1347</v>
      </c>
      <c r="H6516" s="72" t="str">
        <f t="shared" si="109"/>
        <v xml:space="preserve"> </v>
      </c>
      <c r="I6516" s="11">
        <v>37.936154417223001</v>
      </c>
      <c r="J6516" s="3">
        <v>23.311061618410999</v>
      </c>
      <c r="K6516" s="3">
        <v>38.084632516703998</v>
      </c>
      <c r="L6516" s="3">
        <v>24.721603563474002</v>
      </c>
      <c r="M6516" s="3">
        <v>21.826280623608</v>
      </c>
      <c r="N6516" s="3">
        <v>18.634001484780999</v>
      </c>
      <c r="O6516" s="3">
        <v>6.3845582776540004</v>
      </c>
      <c r="P6516" s="3">
        <v>1.1878247958429999</v>
      </c>
      <c r="Q6516" s="3">
        <v>20.267260579064999</v>
      </c>
      <c r="R6516" s="8">
        <v>7.0527097253160003</v>
      </c>
    </row>
    <row r="6517" spans="3:18" ht="24" x14ac:dyDescent="0.2">
      <c r="C6517" s="87"/>
      <c r="D6517" s="84"/>
      <c r="E6517" s="1" t="s">
        <v>70</v>
      </c>
      <c r="F6517" s="2"/>
      <c r="G6517" s="60">
        <v>596</v>
      </c>
      <c r="H6517" s="72" t="str">
        <f t="shared" si="109"/>
        <v xml:space="preserve"> </v>
      </c>
      <c r="I6517" s="11">
        <v>38.255033557047</v>
      </c>
      <c r="J6517" s="3">
        <v>19.630872483221001</v>
      </c>
      <c r="K6517" s="3">
        <v>39.765100671140999</v>
      </c>
      <c r="L6517" s="3">
        <v>20.469798657717998</v>
      </c>
      <c r="M6517" s="3">
        <v>24.328859060403001</v>
      </c>
      <c r="N6517" s="3">
        <v>24.328859060403001</v>
      </c>
      <c r="O6517" s="3">
        <v>10.067114093960001</v>
      </c>
      <c r="P6517" s="3">
        <v>0.67114093959700005</v>
      </c>
      <c r="Q6517" s="3">
        <v>21.140939597315</v>
      </c>
      <c r="R6517" s="8">
        <v>9.3959731543620002</v>
      </c>
    </row>
    <row r="6518" spans="3:18" ht="24" x14ac:dyDescent="0.2">
      <c r="C6518" s="87"/>
      <c r="D6518" s="84"/>
      <c r="E6518" s="1" t="s">
        <v>71</v>
      </c>
      <c r="F6518" s="2"/>
      <c r="G6518" s="60">
        <v>181</v>
      </c>
      <c r="H6518" s="72" t="str">
        <f t="shared" si="109"/>
        <v xml:space="preserve"> </v>
      </c>
      <c r="I6518" s="11">
        <v>34.254143646408998</v>
      </c>
      <c r="J6518" s="3">
        <v>17.679558011049998</v>
      </c>
      <c r="K6518" s="3">
        <v>30.939226519337002</v>
      </c>
      <c r="L6518" s="3">
        <v>18.784530386739998</v>
      </c>
      <c r="M6518" s="3">
        <v>25.966850828729001</v>
      </c>
      <c r="N6518" s="3">
        <v>27.624309392265001</v>
      </c>
      <c r="O6518" s="3">
        <v>13.259668508287</v>
      </c>
      <c r="P6518" s="3">
        <v>0.55248618784500003</v>
      </c>
      <c r="Q6518" s="3">
        <v>22.651933701657001</v>
      </c>
      <c r="R6518" s="8">
        <v>13.259668508287</v>
      </c>
    </row>
    <row r="6519" spans="3:18" x14ac:dyDescent="0.2">
      <c r="C6519" s="87"/>
      <c r="D6519" s="84"/>
      <c r="E6519" s="1" t="s">
        <v>32</v>
      </c>
      <c r="F6519" s="2"/>
      <c r="G6519" s="60">
        <v>8</v>
      </c>
      <c r="H6519" s="72" t="str">
        <f t="shared" si="109"/>
        <v>*</v>
      </c>
      <c r="I6519" s="11">
        <v>37.5</v>
      </c>
      <c r="J6519" s="7">
        <v>0</v>
      </c>
      <c r="K6519" s="7">
        <v>0</v>
      </c>
      <c r="L6519" s="3">
        <v>12.5</v>
      </c>
      <c r="M6519" s="3">
        <v>12.5</v>
      </c>
      <c r="N6519" s="7">
        <v>0</v>
      </c>
      <c r="O6519" s="7">
        <v>0</v>
      </c>
      <c r="P6519" s="7">
        <v>0</v>
      </c>
      <c r="Q6519" s="3">
        <v>50</v>
      </c>
      <c r="R6519" s="8">
        <v>12.5</v>
      </c>
    </row>
    <row r="6520" spans="3:18" ht="24" x14ac:dyDescent="0.2">
      <c r="C6520" s="88" t="s">
        <v>72</v>
      </c>
      <c r="D6520" s="83" t="s">
        <v>17</v>
      </c>
      <c r="E6520" s="6" t="s">
        <v>73</v>
      </c>
      <c r="F6520" s="5"/>
      <c r="G6520" s="59">
        <v>52</v>
      </c>
      <c r="H6520" s="71" t="str">
        <f t="shared" si="109"/>
        <v xml:space="preserve"> </v>
      </c>
      <c r="I6520" s="12">
        <v>23.076923076922998</v>
      </c>
      <c r="J6520" s="4">
        <v>15.384615384615</v>
      </c>
      <c r="K6520" s="4">
        <v>25</v>
      </c>
      <c r="L6520" s="4">
        <v>21.153846153846001</v>
      </c>
      <c r="M6520" s="4">
        <v>13.461538461538</v>
      </c>
      <c r="N6520" s="4">
        <v>13.461538461538</v>
      </c>
      <c r="O6520" s="4">
        <v>5.7692307692310001</v>
      </c>
      <c r="P6520" s="20">
        <v>0</v>
      </c>
      <c r="Q6520" s="4">
        <v>19.230769230768999</v>
      </c>
      <c r="R6520" s="13">
        <v>26.923076923077002</v>
      </c>
    </row>
    <row r="6521" spans="3:18" ht="36" x14ac:dyDescent="0.2">
      <c r="C6521" s="87"/>
      <c r="D6521" s="84"/>
      <c r="E6521" s="1" t="s">
        <v>74</v>
      </c>
      <c r="F6521" s="2"/>
      <c r="G6521" s="60">
        <v>186</v>
      </c>
      <c r="H6521" s="72" t="str">
        <f t="shared" si="109"/>
        <v xml:space="preserve"> </v>
      </c>
      <c r="I6521" s="11">
        <v>29.032258064516</v>
      </c>
      <c r="J6521" s="3">
        <v>14.516129032258</v>
      </c>
      <c r="K6521" s="3">
        <v>31.182795698924998</v>
      </c>
      <c r="L6521" s="3">
        <v>15.591397849462</v>
      </c>
      <c r="M6521" s="3">
        <v>16.666666666666998</v>
      </c>
      <c r="N6521" s="3">
        <v>16.666666666666998</v>
      </c>
      <c r="O6521" s="3">
        <v>4.3010752688169998</v>
      </c>
      <c r="P6521" s="3">
        <v>0.53763440860199996</v>
      </c>
      <c r="Q6521" s="3">
        <v>32.258064516128997</v>
      </c>
      <c r="R6521" s="8">
        <v>10.752688172042999</v>
      </c>
    </row>
    <row r="6522" spans="3:18" ht="36" x14ac:dyDescent="0.2">
      <c r="C6522" s="87"/>
      <c r="D6522" s="84"/>
      <c r="E6522" s="1" t="s">
        <v>75</v>
      </c>
      <c r="F6522" s="2"/>
      <c r="G6522" s="60">
        <v>336</v>
      </c>
      <c r="H6522" s="72" t="str">
        <f t="shared" si="109"/>
        <v xml:space="preserve"> </v>
      </c>
      <c r="I6522" s="11">
        <v>33.333333333333002</v>
      </c>
      <c r="J6522" s="3">
        <v>16.071428571428999</v>
      </c>
      <c r="K6522" s="3">
        <v>34.821428571429003</v>
      </c>
      <c r="L6522" s="3">
        <v>14.880952380951999</v>
      </c>
      <c r="M6522" s="3">
        <v>19.345238095237999</v>
      </c>
      <c r="N6522" s="3">
        <v>19.642857142857</v>
      </c>
      <c r="O6522" s="3">
        <v>4.7619047619049999</v>
      </c>
      <c r="P6522" s="7">
        <v>0</v>
      </c>
      <c r="Q6522" s="3">
        <v>25.595238095237999</v>
      </c>
      <c r="R6522" s="8">
        <v>10.714285714286</v>
      </c>
    </row>
    <row r="6523" spans="3:18" ht="36" x14ac:dyDescent="0.2">
      <c r="C6523" s="87"/>
      <c r="D6523" s="84"/>
      <c r="E6523" s="1" t="s">
        <v>76</v>
      </c>
      <c r="F6523" s="2"/>
      <c r="G6523" s="60">
        <v>411</v>
      </c>
      <c r="H6523" s="72" t="str">
        <f t="shared" si="109"/>
        <v xml:space="preserve"> </v>
      </c>
      <c r="I6523" s="11">
        <v>36.739659367397003</v>
      </c>
      <c r="J6523" s="3">
        <v>21.897810218978002</v>
      </c>
      <c r="K6523" s="3">
        <v>36.253041362529999</v>
      </c>
      <c r="L6523" s="3">
        <v>21.411192214111999</v>
      </c>
      <c r="M6523" s="3">
        <v>22.384428223844001</v>
      </c>
      <c r="N6523" s="3">
        <v>19.221411192213999</v>
      </c>
      <c r="O6523" s="3">
        <v>6.812652068127</v>
      </c>
      <c r="P6523" s="3">
        <v>1.2165450121650001</v>
      </c>
      <c r="Q6523" s="3">
        <v>22.627737226276999</v>
      </c>
      <c r="R6523" s="8">
        <v>8.5158150851579997</v>
      </c>
    </row>
    <row r="6524" spans="3:18" ht="36" x14ac:dyDescent="0.2">
      <c r="C6524" s="87"/>
      <c r="D6524" s="84"/>
      <c r="E6524" s="1" t="s">
        <v>77</v>
      </c>
      <c r="F6524" s="2"/>
      <c r="G6524" s="60">
        <v>425</v>
      </c>
      <c r="H6524" s="72" t="str">
        <f t="shared" si="109"/>
        <v xml:space="preserve"> </v>
      </c>
      <c r="I6524" s="11">
        <v>40</v>
      </c>
      <c r="J6524" s="3">
        <v>24</v>
      </c>
      <c r="K6524" s="3">
        <v>39.764705882352999</v>
      </c>
      <c r="L6524" s="3">
        <v>25.176470588234999</v>
      </c>
      <c r="M6524" s="3">
        <v>22.352941176470999</v>
      </c>
      <c r="N6524" s="3">
        <v>22.117647058824002</v>
      </c>
      <c r="O6524" s="3">
        <v>8</v>
      </c>
      <c r="P6524" s="3">
        <v>1.411764705882</v>
      </c>
      <c r="Q6524" s="3">
        <v>18.117647058824002</v>
      </c>
      <c r="R6524" s="8">
        <v>7.0588235294119999</v>
      </c>
    </row>
    <row r="6525" spans="3:18" ht="36" x14ac:dyDescent="0.2">
      <c r="C6525" s="87"/>
      <c r="D6525" s="84"/>
      <c r="E6525" s="1" t="s">
        <v>78</v>
      </c>
      <c r="F6525" s="2"/>
      <c r="G6525" s="60">
        <v>328</v>
      </c>
      <c r="H6525" s="72" t="str">
        <f t="shared" si="109"/>
        <v xml:space="preserve"> </v>
      </c>
      <c r="I6525" s="11">
        <v>47.256097560976002</v>
      </c>
      <c r="J6525" s="3">
        <v>27.134146341463001</v>
      </c>
      <c r="K6525" s="3">
        <v>42.987804878048998</v>
      </c>
      <c r="L6525" s="3">
        <v>28.963414634146002</v>
      </c>
      <c r="M6525" s="3">
        <v>28.353658536585002</v>
      </c>
      <c r="N6525" s="3">
        <v>21.341463414633999</v>
      </c>
      <c r="O6525" s="3">
        <v>9.1463414634150002</v>
      </c>
      <c r="P6525" s="3">
        <v>1.219512195122</v>
      </c>
      <c r="Q6525" s="3">
        <v>14.329268292683</v>
      </c>
      <c r="R6525" s="8">
        <v>6.0975609756100004</v>
      </c>
    </row>
    <row r="6526" spans="3:18" ht="36" x14ac:dyDescent="0.2">
      <c r="C6526" s="87"/>
      <c r="D6526" s="84"/>
      <c r="E6526" s="1" t="s">
        <v>79</v>
      </c>
      <c r="F6526" s="2"/>
      <c r="G6526" s="60">
        <v>294</v>
      </c>
      <c r="H6526" s="72" t="str">
        <f t="shared" si="109"/>
        <v xml:space="preserve"> </v>
      </c>
      <c r="I6526" s="11">
        <v>43.877551020407999</v>
      </c>
      <c r="J6526" s="3">
        <v>28.231292517006999</v>
      </c>
      <c r="K6526" s="3">
        <v>42.517006802720999</v>
      </c>
      <c r="L6526" s="3">
        <v>29.591836734693999</v>
      </c>
      <c r="M6526" s="3">
        <v>30.612244897958998</v>
      </c>
      <c r="N6526" s="3">
        <v>21.428571428571001</v>
      </c>
      <c r="O6526" s="3">
        <v>11.564625850340001</v>
      </c>
      <c r="P6526" s="3">
        <v>1.360544217687</v>
      </c>
      <c r="Q6526" s="3">
        <v>17.006802721088</v>
      </c>
      <c r="R6526" s="8">
        <v>2.3809523809519999</v>
      </c>
    </row>
    <row r="6527" spans="3:18" ht="36" x14ac:dyDescent="0.2">
      <c r="C6527" s="87"/>
      <c r="D6527" s="84"/>
      <c r="E6527" s="1" t="s">
        <v>80</v>
      </c>
      <c r="F6527" s="2"/>
      <c r="G6527" s="60">
        <v>194</v>
      </c>
      <c r="H6527" s="72" t="str">
        <f t="shared" si="109"/>
        <v xml:space="preserve"> </v>
      </c>
      <c r="I6527" s="11">
        <v>36.597938144330001</v>
      </c>
      <c r="J6527" s="3">
        <v>24.742268041237001</v>
      </c>
      <c r="K6527" s="3">
        <v>40.206185567010003</v>
      </c>
      <c r="L6527" s="3">
        <v>23.195876288659999</v>
      </c>
      <c r="M6527" s="3">
        <v>17.010309278350999</v>
      </c>
      <c r="N6527" s="3">
        <v>22.164948453608002</v>
      </c>
      <c r="O6527" s="3">
        <v>7.7319587628870003</v>
      </c>
      <c r="P6527" s="7">
        <v>0</v>
      </c>
      <c r="Q6527" s="3">
        <v>19.072164948453999</v>
      </c>
      <c r="R6527" s="8">
        <v>4.639175257732</v>
      </c>
    </row>
    <row r="6528" spans="3:18" ht="36" x14ac:dyDescent="0.2">
      <c r="C6528" s="87"/>
      <c r="D6528" s="84"/>
      <c r="E6528" s="1" t="s">
        <v>81</v>
      </c>
      <c r="F6528" s="2"/>
      <c r="G6528" s="60">
        <v>50</v>
      </c>
      <c r="H6528" s="72" t="str">
        <f t="shared" si="109"/>
        <v xml:space="preserve"> </v>
      </c>
      <c r="I6528" s="11">
        <v>44</v>
      </c>
      <c r="J6528" s="3">
        <v>30</v>
      </c>
      <c r="K6528" s="3">
        <v>36</v>
      </c>
      <c r="L6528" s="3">
        <v>36</v>
      </c>
      <c r="M6528" s="3">
        <v>26</v>
      </c>
      <c r="N6528" s="3">
        <v>30</v>
      </c>
      <c r="O6528" s="3">
        <v>18</v>
      </c>
      <c r="P6528" s="3">
        <v>2</v>
      </c>
      <c r="Q6528" s="3">
        <v>10</v>
      </c>
      <c r="R6528" s="8">
        <v>10</v>
      </c>
    </row>
    <row r="6529" spans="3:18" ht="24" x14ac:dyDescent="0.2">
      <c r="C6529" s="87"/>
      <c r="D6529" s="84"/>
      <c r="E6529" s="1" t="s">
        <v>82</v>
      </c>
      <c r="F6529" s="2"/>
      <c r="G6529" s="60">
        <v>48</v>
      </c>
      <c r="H6529" s="72" t="str">
        <f t="shared" si="109"/>
        <v>*</v>
      </c>
      <c r="I6529" s="11">
        <v>43.75</v>
      </c>
      <c r="J6529" s="3">
        <v>27.083333333333002</v>
      </c>
      <c r="K6529" s="3">
        <v>41.666666666666998</v>
      </c>
      <c r="L6529" s="3">
        <v>27.083333333333002</v>
      </c>
      <c r="M6529" s="3">
        <v>29.166666666666998</v>
      </c>
      <c r="N6529" s="3">
        <v>14.583333333333</v>
      </c>
      <c r="O6529" s="3">
        <v>14.583333333333</v>
      </c>
      <c r="P6529" s="3">
        <v>2.083333333333</v>
      </c>
      <c r="Q6529" s="3">
        <v>12.5</v>
      </c>
      <c r="R6529" s="8">
        <v>4.166666666667</v>
      </c>
    </row>
    <row r="6530" spans="3:18" x14ac:dyDescent="0.2">
      <c r="C6530" s="87"/>
      <c r="D6530" s="84"/>
      <c r="E6530" s="1" t="s">
        <v>83</v>
      </c>
      <c r="F6530" s="2"/>
      <c r="G6530" s="60">
        <v>46</v>
      </c>
      <c r="H6530" s="72" t="str">
        <f t="shared" si="109"/>
        <v>*</v>
      </c>
      <c r="I6530" s="11">
        <v>23.913043478260999</v>
      </c>
      <c r="J6530" s="3">
        <v>13.04347826087</v>
      </c>
      <c r="K6530" s="3">
        <v>23.913043478260999</v>
      </c>
      <c r="L6530" s="3">
        <v>19.565217391304</v>
      </c>
      <c r="M6530" s="3">
        <v>21.739130434783</v>
      </c>
      <c r="N6530" s="3">
        <v>17.391304347826001</v>
      </c>
      <c r="O6530" s="3">
        <v>15.217391304348</v>
      </c>
      <c r="P6530" s="3">
        <v>2.1739130434780001</v>
      </c>
      <c r="Q6530" s="3">
        <v>36.956521739129997</v>
      </c>
      <c r="R6530" s="8">
        <v>13.04347826087</v>
      </c>
    </row>
    <row r="6531" spans="3:18" x14ac:dyDescent="0.2">
      <c r="C6531" s="87"/>
      <c r="D6531" s="84"/>
      <c r="E6531" s="1" t="s">
        <v>32</v>
      </c>
      <c r="F6531" s="2"/>
      <c r="G6531" s="60">
        <v>65</v>
      </c>
      <c r="H6531" s="72" t="str">
        <f t="shared" si="109"/>
        <v xml:space="preserve"> </v>
      </c>
      <c r="I6531" s="11">
        <v>24.615384615385</v>
      </c>
      <c r="J6531" s="3">
        <v>12.307692307691999</v>
      </c>
      <c r="K6531" s="3">
        <v>29.230769230768999</v>
      </c>
      <c r="L6531" s="3">
        <v>15.384615384615</v>
      </c>
      <c r="M6531" s="3">
        <v>16.923076923077002</v>
      </c>
      <c r="N6531" s="3">
        <v>7.6923076923079998</v>
      </c>
      <c r="O6531" s="3">
        <v>1.538461538462</v>
      </c>
      <c r="P6531" s="3">
        <v>3.0769230769229998</v>
      </c>
      <c r="Q6531" s="3">
        <v>16.923076923077002</v>
      </c>
      <c r="R6531" s="8">
        <v>35.384615384615003</v>
      </c>
    </row>
    <row r="6532" spans="3:18" x14ac:dyDescent="0.2">
      <c r="C6532" s="88" t="s">
        <v>84</v>
      </c>
      <c r="D6532" s="83" t="s">
        <v>17</v>
      </c>
      <c r="E6532" s="6" t="s">
        <v>85</v>
      </c>
      <c r="F6532" s="5"/>
      <c r="G6532" s="59">
        <v>315</v>
      </c>
      <c r="H6532" s="71" t="str">
        <f t="shared" si="109"/>
        <v xml:space="preserve"> </v>
      </c>
      <c r="I6532" s="12">
        <v>41.904761904761997</v>
      </c>
      <c r="J6532" s="4">
        <v>26.984126984126998</v>
      </c>
      <c r="K6532" s="4">
        <v>40.317460317459997</v>
      </c>
      <c r="L6532" s="4">
        <v>27.619047619048001</v>
      </c>
      <c r="M6532" s="4">
        <v>30.793650793651</v>
      </c>
      <c r="N6532" s="4">
        <v>23.174603174603</v>
      </c>
      <c r="O6532" s="4">
        <v>8.8888888888889994</v>
      </c>
      <c r="P6532" s="4">
        <v>1.269841269841</v>
      </c>
      <c r="Q6532" s="4">
        <v>16.190476190476002</v>
      </c>
      <c r="R6532" s="13">
        <v>6.0317460317459997</v>
      </c>
    </row>
    <row r="6533" spans="3:18" x14ac:dyDescent="0.2">
      <c r="C6533" s="87"/>
      <c r="D6533" s="84"/>
      <c r="E6533" s="1" t="s">
        <v>86</v>
      </c>
      <c r="F6533" s="2"/>
      <c r="G6533" s="60">
        <v>493</v>
      </c>
      <c r="H6533" s="72" t="str">
        <f t="shared" si="109"/>
        <v xml:space="preserve"> </v>
      </c>
      <c r="I6533" s="11">
        <v>43.407707910751</v>
      </c>
      <c r="J6533" s="3">
        <v>22.920892494928999</v>
      </c>
      <c r="K6533" s="3">
        <v>38.539553752534999</v>
      </c>
      <c r="L6533" s="3">
        <v>23.326572008113999</v>
      </c>
      <c r="M6533" s="3">
        <v>24.543610547667001</v>
      </c>
      <c r="N6533" s="3">
        <v>20.081135902637001</v>
      </c>
      <c r="O6533" s="3">
        <v>7.0993914807299996</v>
      </c>
      <c r="P6533" s="3">
        <v>1.217038539554</v>
      </c>
      <c r="Q6533" s="3">
        <v>18.661257606490999</v>
      </c>
      <c r="R6533" s="8">
        <v>6.4908722109530004</v>
      </c>
    </row>
    <row r="6534" spans="3:18" x14ac:dyDescent="0.2">
      <c r="C6534" s="87"/>
      <c r="D6534" s="84"/>
      <c r="E6534" s="1" t="s">
        <v>87</v>
      </c>
      <c r="F6534" s="2"/>
      <c r="G6534" s="60">
        <v>981</v>
      </c>
      <c r="H6534" s="72" t="str">
        <f t="shared" si="109"/>
        <v xml:space="preserve"> </v>
      </c>
      <c r="I6534" s="11">
        <v>38.532110091743</v>
      </c>
      <c r="J6534" s="3">
        <v>22.426095820591001</v>
      </c>
      <c r="K6534" s="3">
        <v>38.837920489296998</v>
      </c>
      <c r="L6534" s="3">
        <v>23.649337410805</v>
      </c>
      <c r="M6534" s="3">
        <v>21.712538226300001</v>
      </c>
      <c r="N6534" s="3">
        <v>18.654434250765</v>
      </c>
      <c r="O6534" s="3">
        <v>7.2375127420999998</v>
      </c>
      <c r="P6534" s="3">
        <v>1.019367991845</v>
      </c>
      <c r="Q6534" s="3">
        <v>20.693170234455</v>
      </c>
      <c r="R6534" s="8">
        <v>7.339449541284</v>
      </c>
    </row>
    <row r="6535" spans="3:18" x14ac:dyDescent="0.2">
      <c r="C6535" s="87"/>
      <c r="D6535" s="84"/>
      <c r="E6535" s="1" t="s">
        <v>88</v>
      </c>
      <c r="F6535" s="2"/>
      <c r="G6535" s="60">
        <v>525</v>
      </c>
      <c r="H6535" s="72" t="str">
        <f t="shared" si="109"/>
        <v xml:space="preserve"> </v>
      </c>
      <c r="I6535" s="11">
        <v>31.619047619048001</v>
      </c>
      <c r="J6535" s="3">
        <v>20.571428571428999</v>
      </c>
      <c r="K6535" s="3">
        <v>35.809523809524002</v>
      </c>
      <c r="L6535" s="3">
        <v>20.571428571428999</v>
      </c>
      <c r="M6535" s="3">
        <v>19.428571428571001</v>
      </c>
      <c r="N6535" s="3">
        <v>19.619047619048001</v>
      </c>
      <c r="O6535" s="3">
        <v>8.1904761904759997</v>
      </c>
      <c r="P6535" s="3">
        <v>0.76190476190500001</v>
      </c>
      <c r="Q6535" s="3">
        <v>23.428571428571001</v>
      </c>
      <c r="R6535" s="8">
        <v>12.190476190476</v>
      </c>
    </row>
    <row r="6536" spans="3:18" x14ac:dyDescent="0.2">
      <c r="C6536" s="87"/>
      <c r="D6536" s="84"/>
      <c r="E6536" s="1" t="s">
        <v>89</v>
      </c>
      <c r="F6536" s="2"/>
      <c r="G6536" s="60">
        <v>113</v>
      </c>
      <c r="H6536" s="72" t="str">
        <f t="shared" si="109"/>
        <v xml:space="preserve"> </v>
      </c>
      <c r="I6536" s="11">
        <v>27.433628318583999</v>
      </c>
      <c r="J6536" s="3">
        <v>14.159292035398</v>
      </c>
      <c r="K6536" s="3">
        <v>27.433628318583999</v>
      </c>
      <c r="L6536" s="3">
        <v>16.814159292035001</v>
      </c>
      <c r="M6536" s="3">
        <v>16.814159292035001</v>
      </c>
      <c r="N6536" s="3">
        <v>24.778761061947002</v>
      </c>
      <c r="O6536" s="3">
        <v>12.389380530973</v>
      </c>
      <c r="P6536" s="3">
        <v>0.88495575221199996</v>
      </c>
      <c r="Q6536" s="3">
        <v>24.778761061947002</v>
      </c>
      <c r="R6536" s="8">
        <v>15.929203539823</v>
      </c>
    </row>
    <row r="6537" spans="3:18" x14ac:dyDescent="0.2">
      <c r="C6537" s="87"/>
      <c r="D6537" s="84"/>
      <c r="E6537" s="1" t="s">
        <v>32</v>
      </c>
      <c r="F6537" s="2"/>
      <c r="G6537" s="60">
        <v>8</v>
      </c>
      <c r="H6537" s="72" t="str">
        <f t="shared" si="109"/>
        <v>*</v>
      </c>
      <c r="I6537" s="11">
        <v>37.5</v>
      </c>
      <c r="J6537" s="3">
        <v>12.5</v>
      </c>
      <c r="K6537" s="3">
        <v>12.5</v>
      </c>
      <c r="L6537" s="3">
        <v>12.5</v>
      </c>
      <c r="M6537" s="3">
        <v>25</v>
      </c>
      <c r="N6537" s="3">
        <v>25</v>
      </c>
      <c r="O6537" s="3">
        <v>12.5</v>
      </c>
      <c r="P6537" s="7">
        <v>0</v>
      </c>
      <c r="Q6537" s="3">
        <v>25</v>
      </c>
      <c r="R6537" s="8">
        <v>25</v>
      </c>
    </row>
    <row r="6538" spans="3:18" ht="24" x14ac:dyDescent="0.2">
      <c r="C6538" s="88" t="s">
        <v>90</v>
      </c>
      <c r="D6538" s="83" t="s">
        <v>17</v>
      </c>
      <c r="E6538" s="6" t="s">
        <v>91</v>
      </c>
      <c r="F6538" s="5"/>
      <c r="G6538" s="59">
        <v>608</v>
      </c>
      <c r="H6538" s="71" t="str">
        <f t="shared" si="109"/>
        <v xml:space="preserve"> </v>
      </c>
      <c r="I6538" s="12">
        <v>39.638157894736999</v>
      </c>
      <c r="J6538" s="4">
        <v>20.888157894736999</v>
      </c>
      <c r="K6538" s="4">
        <v>35.032894736842003</v>
      </c>
      <c r="L6538" s="4">
        <v>22.203947368421002</v>
      </c>
      <c r="M6538" s="4">
        <v>23.355263157894999</v>
      </c>
      <c r="N6538" s="4">
        <v>20.394736842105001</v>
      </c>
      <c r="O6538" s="4">
        <v>10.032894736842</v>
      </c>
      <c r="P6538" s="4">
        <v>1.8092105263160001</v>
      </c>
      <c r="Q6538" s="4">
        <v>22.368421052632002</v>
      </c>
      <c r="R6538" s="13">
        <v>8.2236842105260006</v>
      </c>
    </row>
    <row r="6539" spans="3:18" ht="24" x14ac:dyDescent="0.2">
      <c r="C6539" s="87"/>
      <c r="D6539" s="84"/>
      <c r="E6539" s="1" t="s">
        <v>92</v>
      </c>
      <c r="F6539" s="2"/>
      <c r="G6539" s="60">
        <v>1036</v>
      </c>
      <c r="H6539" s="72" t="str">
        <f t="shared" si="109"/>
        <v xml:space="preserve"> </v>
      </c>
      <c r="I6539" s="11">
        <v>38.803088803088997</v>
      </c>
      <c r="J6539" s="3">
        <v>22.490347490346998</v>
      </c>
      <c r="K6539" s="3">
        <v>39.768339768339999</v>
      </c>
      <c r="L6539" s="3">
        <v>23.648648648649001</v>
      </c>
      <c r="M6539" s="3">
        <v>23.069498069498</v>
      </c>
      <c r="N6539" s="3">
        <v>21.718146718147</v>
      </c>
      <c r="O6539" s="3">
        <v>7.8185328185329999</v>
      </c>
      <c r="P6539" s="3">
        <v>1.0617760617759999</v>
      </c>
      <c r="Q6539" s="3">
        <v>19.787644787645</v>
      </c>
      <c r="R6539" s="8">
        <v>7.1428571428570002</v>
      </c>
    </row>
    <row r="6540" spans="3:18" ht="24" x14ac:dyDescent="0.2">
      <c r="C6540" s="87"/>
      <c r="D6540" s="84"/>
      <c r="E6540" s="1" t="s">
        <v>93</v>
      </c>
      <c r="F6540" s="2"/>
      <c r="G6540" s="60">
        <v>567</v>
      </c>
      <c r="H6540" s="72" t="str">
        <f t="shared" si="109"/>
        <v xml:space="preserve"> </v>
      </c>
      <c r="I6540" s="11">
        <v>36.331569664903</v>
      </c>
      <c r="J6540" s="3">
        <v>22.398589065256001</v>
      </c>
      <c r="K6540" s="3">
        <v>37.566137566138003</v>
      </c>
      <c r="L6540" s="3">
        <v>23.809523809523998</v>
      </c>
      <c r="M6540" s="3">
        <v>23.809523809523998</v>
      </c>
      <c r="N6540" s="3">
        <v>18.694885361552</v>
      </c>
      <c r="O6540" s="3">
        <v>5.9964726631390004</v>
      </c>
      <c r="P6540" s="3">
        <v>0.35273368606700001</v>
      </c>
      <c r="Q6540" s="3">
        <v>19.223985890653001</v>
      </c>
      <c r="R6540" s="8">
        <v>9.347442680776</v>
      </c>
    </row>
    <row r="6541" spans="3:18" x14ac:dyDescent="0.2">
      <c r="C6541" s="87"/>
      <c r="D6541" s="84"/>
      <c r="E6541" s="1" t="s">
        <v>94</v>
      </c>
      <c r="F6541" s="2"/>
      <c r="G6541" s="60">
        <v>224</v>
      </c>
      <c r="H6541" s="72" t="str">
        <f t="shared" si="109"/>
        <v xml:space="preserve"> </v>
      </c>
      <c r="I6541" s="11">
        <v>33.482142857143003</v>
      </c>
      <c r="J6541" s="3">
        <v>25</v>
      </c>
      <c r="K6541" s="3">
        <v>35.714285714286</v>
      </c>
      <c r="L6541" s="3">
        <v>20.982142857143</v>
      </c>
      <c r="M6541" s="3">
        <v>16.964285714286</v>
      </c>
      <c r="N6541" s="3">
        <v>14.732142857143</v>
      </c>
      <c r="O6541" s="3">
        <v>7.1428571428570002</v>
      </c>
      <c r="P6541" s="3">
        <v>0.446428571429</v>
      </c>
      <c r="Q6541" s="3">
        <v>21.875</v>
      </c>
      <c r="R6541" s="8">
        <v>13.392857142857</v>
      </c>
    </row>
    <row r="6542" spans="3:18" x14ac:dyDescent="0.2">
      <c r="C6542" s="88" t="s">
        <v>95</v>
      </c>
      <c r="D6542" s="83" t="s">
        <v>17</v>
      </c>
      <c r="E6542" s="6" t="s">
        <v>96</v>
      </c>
      <c r="F6542" s="5"/>
      <c r="G6542" s="59">
        <v>308</v>
      </c>
      <c r="H6542" s="71" t="str">
        <f t="shared" si="109"/>
        <v xml:space="preserve"> </v>
      </c>
      <c r="I6542" s="12">
        <v>38.961038961039002</v>
      </c>
      <c r="J6542" s="4">
        <v>22.402597402596999</v>
      </c>
      <c r="K6542" s="4">
        <v>35.389610389609999</v>
      </c>
      <c r="L6542" s="4">
        <v>22.077922077922</v>
      </c>
      <c r="M6542" s="4">
        <v>19.805194805195001</v>
      </c>
      <c r="N6542" s="4">
        <v>18.831168831168998</v>
      </c>
      <c r="O6542" s="4">
        <v>4.8701298701300004</v>
      </c>
      <c r="P6542" s="20">
        <v>0</v>
      </c>
      <c r="Q6542" s="4">
        <v>22.727272727273</v>
      </c>
      <c r="R6542" s="13">
        <v>8.4415584415579996</v>
      </c>
    </row>
    <row r="6543" spans="3:18" x14ac:dyDescent="0.2">
      <c r="C6543" s="89"/>
      <c r="D6543" s="84"/>
      <c r="E6543" s="1" t="s">
        <v>97</v>
      </c>
      <c r="F6543" s="2"/>
      <c r="G6543" s="60">
        <v>728</v>
      </c>
      <c r="H6543" s="72" t="str">
        <f t="shared" si="109"/>
        <v xml:space="preserve"> </v>
      </c>
      <c r="I6543" s="11">
        <v>39.560439560440003</v>
      </c>
      <c r="J6543" s="3">
        <v>23.214285714286</v>
      </c>
      <c r="K6543" s="3">
        <v>39.835164835165003</v>
      </c>
      <c r="L6543" s="3">
        <v>22.664835164835001</v>
      </c>
      <c r="M6543" s="3">
        <v>23.489010989011</v>
      </c>
      <c r="N6543" s="3">
        <v>21.565934065934002</v>
      </c>
      <c r="O6543" s="3">
        <v>7.6923076923079998</v>
      </c>
      <c r="P6543" s="3">
        <v>1.5109890109890001</v>
      </c>
      <c r="Q6543" s="3">
        <v>20.604395604396</v>
      </c>
      <c r="R6543" s="8">
        <v>7.967032967033</v>
      </c>
    </row>
    <row r="6544" spans="3:18" ht="24" x14ac:dyDescent="0.2">
      <c r="C6544" s="89"/>
      <c r="D6544" s="84"/>
      <c r="E6544" s="1" t="s">
        <v>98</v>
      </c>
      <c r="F6544" s="2"/>
      <c r="G6544" s="60">
        <v>474</v>
      </c>
      <c r="H6544" s="72" t="str">
        <f t="shared" si="109"/>
        <v xml:space="preserve"> </v>
      </c>
      <c r="I6544" s="11">
        <v>34.177215189873003</v>
      </c>
      <c r="J6544" s="3">
        <v>22.362869198312001</v>
      </c>
      <c r="K6544" s="3">
        <v>33.544303797467997</v>
      </c>
      <c r="L6544" s="3">
        <v>23.628691983122</v>
      </c>
      <c r="M6544" s="3">
        <v>24.894514767932002</v>
      </c>
      <c r="N6544" s="3">
        <v>19.409282700422001</v>
      </c>
      <c r="O6544" s="3">
        <v>8.0168776371309995</v>
      </c>
      <c r="P6544" s="3">
        <v>0.63291139240500005</v>
      </c>
      <c r="Q6544" s="3">
        <v>18.565400843881999</v>
      </c>
      <c r="R6544" s="8">
        <v>8.6497890295360005</v>
      </c>
    </row>
    <row r="6545" spans="2:18" x14ac:dyDescent="0.2">
      <c r="C6545" s="89"/>
      <c r="D6545" s="84"/>
      <c r="E6545" s="1" t="s">
        <v>99</v>
      </c>
      <c r="F6545" s="2"/>
      <c r="G6545" s="60">
        <v>402</v>
      </c>
      <c r="H6545" s="72" t="str">
        <f t="shared" si="109"/>
        <v xml:space="preserve"> </v>
      </c>
      <c r="I6545" s="11">
        <v>40.547263681592</v>
      </c>
      <c r="J6545" s="3">
        <v>22.388059701492999</v>
      </c>
      <c r="K6545" s="3">
        <v>37.064676616915001</v>
      </c>
      <c r="L6545" s="3">
        <v>26.368159203979999</v>
      </c>
      <c r="M6545" s="3">
        <v>25.124378109453001</v>
      </c>
      <c r="N6545" s="3">
        <v>21.393034825870998</v>
      </c>
      <c r="O6545" s="3">
        <v>10.696517412935</v>
      </c>
      <c r="P6545" s="3">
        <v>1.243781094527</v>
      </c>
      <c r="Q6545" s="3">
        <v>18.905472636816</v>
      </c>
      <c r="R6545" s="8">
        <v>9.4527363184080002</v>
      </c>
    </row>
    <row r="6546" spans="2:18" x14ac:dyDescent="0.2">
      <c r="C6546" s="89"/>
      <c r="D6546" s="84"/>
      <c r="E6546" s="1" t="s">
        <v>100</v>
      </c>
      <c r="F6546" s="2"/>
      <c r="G6546" s="60">
        <v>231</v>
      </c>
      <c r="H6546" s="72" t="str">
        <f t="shared" si="109"/>
        <v xml:space="preserve"> </v>
      </c>
      <c r="I6546" s="11">
        <v>33.333333333333002</v>
      </c>
      <c r="J6546" s="3">
        <v>19.047619047619001</v>
      </c>
      <c r="K6546" s="3">
        <v>37.229437229437004</v>
      </c>
      <c r="L6546" s="3">
        <v>19.480519480519</v>
      </c>
      <c r="M6546" s="3">
        <v>22.077922077922</v>
      </c>
      <c r="N6546" s="3">
        <v>19.047619047619001</v>
      </c>
      <c r="O6546" s="3">
        <v>6.4935064935059996</v>
      </c>
      <c r="P6546" s="3">
        <v>1.298701298701</v>
      </c>
      <c r="Q6546" s="3">
        <v>22.510822510823001</v>
      </c>
      <c r="R6546" s="8">
        <v>9.9567099567100001</v>
      </c>
    </row>
    <row r="6547" spans="2:18" x14ac:dyDescent="0.2">
      <c r="C6547" s="90"/>
      <c r="D6547" s="85"/>
      <c r="E6547" s="29" t="s">
        <v>101</v>
      </c>
      <c r="F6547" s="28"/>
      <c r="G6547" s="61">
        <v>292</v>
      </c>
      <c r="H6547" s="73" t="str">
        <f t="shared" si="109"/>
        <v xml:space="preserve"> </v>
      </c>
      <c r="I6547" s="35">
        <v>39.041095890411</v>
      </c>
      <c r="J6547" s="16">
        <v>22.260273972602999</v>
      </c>
      <c r="K6547" s="16">
        <v>42.808219178081998</v>
      </c>
      <c r="L6547" s="16">
        <v>22.602739726027</v>
      </c>
      <c r="M6547" s="16">
        <v>17.808219178081998</v>
      </c>
      <c r="N6547" s="16">
        <v>17.465753424658001</v>
      </c>
      <c r="O6547" s="16">
        <v>8.5616438356159996</v>
      </c>
      <c r="P6547" s="16">
        <v>1.027397260274</v>
      </c>
      <c r="Q6547" s="16">
        <v>21.575342465753</v>
      </c>
      <c r="R6547" s="36">
        <v>7.1917808219179999</v>
      </c>
    </row>
    <row r="6548" spans="2:18" x14ac:dyDescent="0.2">
      <c r="G6548" s="62"/>
      <c r="H6548" s="74"/>
    </row>
    <row r="6549" spans="2:18" x14ac:dyDescent="0.2">
      <c r="B6549" s="25" t="str">
        <f xml:space="preserve"> HYPERLINK("#'目次'!B62", "[56]")</f>
        <v>[56]</v>
      </c>
      <c r="C6549" s="17" t="s">
        <v>540</v>
      </c>
      <c r="G6549" s="62"/>
      <c r="H6549" s="74"/>
    </row>
    <row r="6550" spans="2:18" x14ac:dyDescent="0.2">
      <c r="G6550" s="62"/>
      <c r="H6550" s="74"/>
    </row>
    <row r="6551" spans="2:18" x14ac:dyDescent="0.2">
      <c r="G6551" s="62"/>
      <c r="H6551" s="74"/>
    </row>
    <row r="6552" spans="2:18" x14ac:dyDescent="0.2">
      <c r="C6552" s="17" t="s">
        <v>12</v>
      </c>
      <c r="G6552" s="62"/>
      <c r="H6552" s="74"/>
    </row>
    <row r="6553" spans="2:18" ht="24" x14ac:dyDescent="0.2">
      <c r="C6553" s="91"/>
      <c r="D6553" s="92"/>
      <c r="E6553" s="92"/>
      <c r="F6553" s="92"/>
      <c r="G6553" s="56" t="s">
        <v>13</v>
      </c>
      <c r="H6553" s="68"/>
      <c r="I6553" s="22" t="s">
        <v>541</v>
      </c>
      <c r="J6553" s="10" t="s">
        <v>542</v>
      </c>
      <c r="K6553" s="10" t="s">
        <v>543</v>
      </c>
      <c r="L6553" s="10" t="s">
        <v>544</v>
      </c>
      <c r="M6553" s="23" t="s">
        <v>32</v>
      </c>
    </row>
    <row r="6554" spans="2:18" x14ac:dyDescent="0.2">
      <c r="C6554" s="93"/>
      <c r="D6554" s="94"/>
      <c r="E6554" s="94"/>
      <c r="F6554" s="94"/>
      <c r="G6554" s="57"/>
      <c r="H6554" s="69"/>
      <c r="I6554" s="26"/>
      <c r="J6554" s="9"/>
      <c r="K6554" s="9"/>
      <c r="L6554" s="9"/>
      <c r="M6554" s="24"/>
    </row>
    <row r="6555" spans="2:18" x14ac:dyDescent="0.2">
      <c r="C6555" s="31"/>
      <c r="D6555" s="33"/>
      <c r="E6555" s="32" t="s">
        <v>13</v>
      </c>
      <c r="F6555" s="30"/>
      <c r="G6555" s="58">
        <v>2435</v>
      </c>
      <c r="H6555" s="70" t="str">
        <f t="shared" ref="H6555:H6618" si="110">IF(G6555&lt;49,"*"," ")</f>
        <v xml:space="preserve"> </v>
      </c>
      <c r="I6555" s="15">
        <v>3.4086242299789999</v>
      </c>
      <c r="J6555" s="15">
        <v>16.4681724846</v>
      </c>
      <c r="K6555" s="15">
        <v>28.172484599589001</v>
      </c>
      <c r="L6555" s="15">
        <v>45.913757700204997</v>
      </c>
      <c r="M6555" s="34">
        <v>6.036960985626</v>
      </c>
    </row>
    <row r="6556" spans="2:18" x14ac:dyDescent="0.2">
      <c r="C6556" s="86" t="s">
        <v>16</v>
      </c>
      <c r="D6556" s="83" t="s">
        <v>17</v>
      </c>
      <c r="E6556" s="6" t="s">
        <v>14</v>
      </c>
      <c r="F6556" s="5"/>
      <c r="G6556" s="59">
        <v>1188</v>
      </c>
      <c r="H6556" s="71" t="str">
        <f t="shared" si="110"/>
        <v xml:space="preserve"> </v>
      </c>
      <c r="I6556" s="12">
        <v>4.6296296296300001</v>
      </c>
      <c r="J6556" s="4">
        <v>18.434343434342999</v>
      </c>
      <c r="K6556" s="4">
        <v>29.124579124579</v>
      </c>
      <c r="L6556" s="4">
        <v>43.265993265993004</v>
      </c>
      <c r="M6556" s="13">
        <v>4.5454545454549997</v>
      </c>
    </row>
    <row r="6557" spans="2:18" x14ac:dyDescent="0.2">
      <c r="C6557" s="87"/>
      <c r="D6557" s="84"/>
      <c r="E6557" s="1" t="s">
        <v>15</v>
      </c>
      <c r="F6557" s="2"/>
      <c r="G6557" s="60">
        <v>1247</v>
      </c>
      <c r="H6557" s="72" t="str">
        <f t="shared" si="110"/>
        <v xml:space="preserve"> </v>
      </c>
      <c r="I6557" s="11">
        <v>2.2453889334400001</v>
      </c>
      <c r="J6557" s="3">
        <v>14.595028067362</v>
      </c>
      <c r="K6557" s="3">
        <v>27.265437048917001</v>
      </c>
      <c r="L6557" s="3">
        <v>48.436246992782998</v>
      </c>
      <c r="M6557" s="8">
        <v>7.4578989574980001</v>
      </c>
    </row>
    <row r="6558" spans="2:18" x14ac:dyDescent="0.2">
      <c r="C6558" s="88" t="s">
        <v>18</v>
      </c>
      <c r="D6558" s="88" t="s">
        <v>19</v>
      </c>
      <c r="E6558" s="6" t="s">
        <v>20</v>
      </c>
      <c r="F6558" s="5"/>
      <c r="G6558" s="59">
        <v>386</v>
      </c>
      <c r="H6558" s="71" t="str">
        <f t="shared" si="110"/>
        <v xml:space="preserve"> </v>
      </c>
      <c r="I6558" s="12">
        <v>3.8860103626939999</v>
      </c>
      <c r="J6558" s="4">
        <v>16.062176165802999</v>
      </c>
      <c r="K6558" s="4">
        <v>30.569948186527999</v>
      </c>
      <c r="L6558" s="4">
        <v>45.595854922279997</v>
      </c>
      <c r="M6558" s="13">
        <v>3.8860103626939999</v>
      </c>
    </row>
    <row r="6559" spans="2:18" x14ac:dyDescent="0.2">
      <c r="C6559" s="87"/>
      <c r="D6559" s="89"/>
      <c r="E6559" s="1" t="s">
        <v>21</v>
      </c>
      <c r="F6559" s="2"/>
      <c r="G6559" s="60">
        <v>484</v>
      </c>
      <c r="H6559" s="72" t="str">
        <f t="shared" si="110"/>
        <v xml:space="preserve"> </v>
      </c>
      <c r="I6559" s="11">
        <v>4.9586776859499997</v>
      </c>
      <c r="J6559" s="3">
        <v>18.595041322314</v>
      </c>
      <c r="K6559" s="3">
        <v>28.925619834711</v>
      </c>
      <c r="L6559" s="3">
        <v>45.041322314049999</v>
      </c>
      <c r="M6559" s="8">
        <v>2.4793388429749998</v>
      </c>
    </row>
    <row r="6560" spans="2:18" x14ac:dyDescent="0.2">
      <c r="C6560" s="87"/>
      <c r="D6560" s="89"/>
      <c r="E6560" s="1" t="s">
        <v>22</v>
      </c>
      <c r="F6560" s="2"/>
      <c r="G6560" s="60">
        <v>626</v>
      </c>
      <c r="H6560" s="72" t="str">
        <f t="shared" si="110"/>
        <v xml:space="preserve"> </v>
      </c>
      <c r="I6560" s="11">
        <v>3.1948881789139998</v>
      </c>
      <c r="J6560" s="3">
        <v>18.530351437699998</v>
      </c>
      <c r="K6560" s="3">
        <v>27.476038338658</v>
      </c>
      <c r="L6560" s="3">
        <v>45.047923322683999</v>
      </c>
      <c r="M6560" s="8">
        <v>5.7507987220450003</v>
      </c>
    </row>
    <row r="6561" spans="3:13" x14ac:dyDescent="0.2">
      <c r="C6561" s="87"/>
      <c r="D6561" s="89"/>
      <c r="E6561" s="1" t="s">
        <v>23</v>
      </c>
      <c r="F6561" s="2"/>
      <c r="G6561" s="60">
        <v>400</v>
      </c>
      <c r="H6561" s="72" t="str">
        <f t="shared" si="110"/>
        <v xml:space="preserve"> </v>
      </c>
      <c r="I6561" s="11">
        <v>2</v>
      </c>
      <c r="J6561" s="3">
        <v>16.25</v>
      </c>
      <c r="K6561" s="3">
        <v>30.25</v>
      </c>
      <c r="L6561" s="3">
        <v>46</v>
      </c>
      <c r="M6561" s="8">
        <v>5.5</v>
      </c>
    </row>
    <row r="6562" spans="3:13" x14ac:dyDescent="0.2">
      <c r="C6562" s="87"/>
      <c r="D6562" s="89"/>
      <c r="E6562" s="1" t="s">
        <v>24</v>
      </c>
      <c r="F6562" s="2"/>
      <c r="G6562" s="60">
        <v>539</v>
      </c>
      <c r="H6562" s="72" t="str">
        <f t="shared" si="110"/>
        <v xml:space="preserve"> </v>
      </c>
      <c r="I6562" s="11">
        <v>2.9684601113169999</v>
      </c>
      <c r="J6562" s="3">
        <v>12.615955473097999</v>
      </c>
      <c r="K6562" s="3">
        <v>25.046382189239001</v>
      </c>
      <c r="L6562" s="3">
        <v>47.866419294990997</v>
      </c>
      <c r="M6562" s="8">
        <v>11.502782931354</v>
      </c>
    </row>
    <row r="6563" spans="3:13" x14ac:dyDescent="0.2">
      <c r="C6563" s="87"/>
      <c r="D6563" s="89"/>
      <c r="E6563" s="1" t="s">
        <v>25</v>
      </c>
      <c r="F6563" s="2"/>
      <c r="G6563" s="60">
        <v>2049</v>
      </c>
      <c r="H6563" s="72" t="str">
        <f t="shared" si="110"/>
        <v xml:space="preserve"> </v>
      </c>
      <c r="I6563" s="11">
        <v>3.3186920449000001</v>
      </c>
      <c r="J6563" s="3">
        <v>16.544655929722001</v>
      </c>
      <c r="K6563" s="3">
        <v>27.720839433870001</v>
      </c>
      <c r="L6563" s="3">
        <v>45.973645680819999</v>
      </c>
      <c r="M6563" s="8">
        <v>6.442166910688</v>
      </c>
    </row>
    <row r="6564" spans="3:13" x14ac:dyDescent="0.2">
      <c r="C6564" s="87"/>
      <c r="D6564" s="89"/>
      <c r="E6564" s="1" t="s">
        <v>26</v>
      </c>
      <c r="F6564" s="2"/>
      <c r="G6564" s="60">
        <v>939</v>
      </c>
      <c r="H6564" s="72" t="str">
        <f t="shared" si="110"/>
        <v xml:space="preserve"> </v>
      </c>
      <c r="I6564" s="11">
        <v>2.5559105431310001</v>
      </c>
      <c r="J6564" s="3">
        <v>14.164004259851</v>
      </c>
      <c r="K6564" s="3">
        <v>27.263045793397001</v>
      </c>
      <c r="L6564" s="3">
        <v>47.071352502662002</v>
      </c>
      <c r="M6564" s="8">
        <v>8.945686900958</v>
      </c>
    </row>
    <row r="6565" spans="3:13" x14ac:dyDescent="0.2">
      <c r="C6565" s="87"/>
      <c r="D6565" s="88" t="s">
        <v>14</v>
      </c>
      <c r="E6565" s="6" t="s">
        <v>20</v>
      </c>
      <c r="F6565" s="5"/>
      <c r="G6565" s="59">
        <v>204</v>
      </c>
      <c r="H6565" s="71" t="str">
        <f t="shared" si="110"/>
        <v xml:space="preserve"> </v>
      </c>
      <c r="I6565" s="12">
        <v>5.8823529411760003</v>
      </c>
      <c r="J6565" s="4">
        <v>15.686274509804001</v>
      </c>
      <c r="K6565" s="4">
        <v>27.450980392157</v>
      </c>
      <c r="L6565" s="4">
        <v>46.078431372548998</v>
      </c>
      <c r="M6565" s="13">
        <v>4.9019607843140003</v>
      </c>
    </row>
    <row r="6566" spans="3:13" x14ac:dyDescent="0.2">
      <c r="C6566" s="87"/>
      <c r="D6566" s="89"/>
      <c r="E6566" s="1" t="s">
        <v>21</v>
      </c>
      <c r="F6566" s="2"/>
      <c r="G6566" s="60">
        <v>254</v>
      </c>
      <c r="H6566" s="72" t="str">
        <f t="shared" si="110"/>
        <v xml:space="preserve"> </v>
      </c>
      <c r="I6566" s="11">
        <v>7.0866141732279999</v>
      </c>
      <c r="J6566" s="3">
        <v>22.047244094488001</v>
      </c>
      <c r="K6566" s="3">
        <v>28.346456692913002</v>
      </c>
      <c r="L6566" s="3">
        <v>41.732283464566997</v>
      </c>
      <c r="M6566" s="8">
        <v>0.78740157480299999</v>
      </c>
    </row>
    <row r="6567" spans="3:13" x14ac:dyDescent="0.2">
      <c r="C6567" s="87"/>
      <c r="D6567" s="89"/>
      <c r="E6567" s="1" t="s">
        <v>22</v>
      </c>
      <c r="F6567" s="2"/>
      <c r="G6567" s="60">
        <v>311</v>
      </c>
      <c r="H6567" s="72" t="str">
        <f t="shared" si="110"/>
        <v xml:space="preserve"> </v>
      </c>
      <c r="I6567" s="11">
        <v>3.5369774919610002</v>
      </c>
      <c r="J6567" s="3">
        <v>19.935691318328001</v>
      </c>
      <c r="K6567" s="3">
        <v>30.546623794212</v>
      </c>
      <c r="L6567" s="3">
        <v>40.836012861736002</v>
      </c>
      <c r="M6567" s="8">
        <v>5.1446945337620003</v>
      </c>
    </row>
    <row r="6568" spans="3:13" x14ac:dyDescent="0.2">
      <c r="C6568" s="87"/>
      <c r="D6568" s="89"/>
      <c r="E6568" s="1" t="s">
        <v>23</v>
      </c>
      <c r="F6568" s="2"/>
      <c r="G6568" s="60">
        <v>202</v>
      </c>
      <c r="H6568" s="72" t="str">
        <f t="shared" si="110"/>
        <v xml:space="preserve"> </v>
      </c>
      <c r="I6568" s="11">
        <v>1.9801980198019999</v>
      </c>
      <c r="J6568" s="3">
        <v>18.811881188118999</v>
      </c>
      <c r="K6568" s="3">
        <v>30.693069306931001</v>
      </c>
      <c r="L6568" s="3">
        <v>45.544554455445997</v>
      </c>
      <c r="M6568" s="8">
        <v>2.970297029703</v>
      </c>
    </row>
    <row r="6569" spans="3:13" x14ac:dyDescent="0.2">
      <c r="C6569" s="87"/>
      <c r="D6569" s="89"/>
      <c r="E6569" s="1" t="s">
        <v>24</v>
      </c>
      <c r="F6569" s="2"/>
      <c r="G6569" s="60">
        <v>217</v>
      </c>
      <c r="H6569" s="72" t="str">
        <f t="shared" si="110"/>
        <v xml:space="preserve"> </v>
      </c>
      <c r="I6569" s="11">
        <v>4.6082949308760002</v>
      </c>
      <c r="J6569" s="3">
        <v>14.285714285714</v>
      </c>
      <c r="K6569" s="3">
        <v>28.110599078341</v>
      </c>
      <c r="L6569" s="3">
        <v>43.778801843318</v>
      </c>
      <c r="M6569" s="8">
        <v>9.2165898617510003</v>
      </c>
    </row>
    <row r="6570" spans="3:13" x14ac:dyDescent="0.2">
      <c r="C6570" s="87"/>
      <c r="D6570" s="89"/>
      <c r="E6570" s="1" t="s">
        <v>25</v>
      </c>
      <c r="F6570" s="2"/>
      <c r="G6570" s="60">
        <v>984</v>
      </c>
      <c r="H6570" s="72" t="str">
        <f t="shared" si="110"/>
        <v xml:space="preserve"> </v>
      </c>
      <c r="I6570" s="11">
        <v>4.369918699187</v>
      </c>
      <c r="J6570" s="3">
        <v>19.004065040650001</v>
      </c>
      <c r="K6570" s="3">
        <v>29.471544715446999</v>
      </c>
      <c r="L6570" s="3">
        <v>42.682926829267998</v>
      </c>
      <c r="M6570" s="8">
        <v>4.4715447154470001</v>
      </c>
    </row>
    <row r="6571" spans="3:13" x14ac:dyDescent="0.2">
      <c r="C6571" s="87"/>
      <c r="D6571" s="89"/>
      <c r="E6571" s="1" t="s">
        <v>26</v>
      </c>
      <c r="F6571" s="2"/>
      <c r="G6571" s="60">
        <v>419</v>
      </c>
      <c r="H6571" s="72" t="str">
        <f t="shared" si="110"/>
        <v xml:space="preserve"> </v>
      </c>
      <c r="I6571" s="11">
        <v>3.3412887828160001</v>
      </c>
      <c r="J6571" s="3">
        <v>16.467780429594001</v>
      </c>
      <c r="K6571" s="3">
        <v>29.355608591885002</v>
      </c>
      <c r="L6571" s="3">
        <v>44.630071599045003</v>
      </c>
      <c r="M6571" s="8">
        <v>6.2052505966589999</v>
      </c>
    </row>
    <row r="6572" spans="3:13" x14ac:dyDescent="0.2">
      <c r="C6572" s="87"/>
      <c r="D6572" s="88" t="s">
        <v>15</v>
      </c>
      <c r="E6572" s="6" t="s">
        <v>20</v>
      </c>
      <c r="F6572" s="5"/>
      <c r="G6572" s="59">
        <v>182</v>
      </c>
      <c r="H6572" s="71" t="str">
        <f t="shared" si="110"/>
        <v xml:space="preserve"> </v>
      </c>
      <c r="I6572" s="12">
        <v>1.648351648352</v>
      </c>
      <c r="J6572" s="4">
        <v>16.483516483515999</v>
      </c>
      <c r="K6572" s="4">
        <v>34.065934065934002</v>
      </c>
      <c r="L6572" s="4">
        <v>45.054945054945001</v>
      </c>
      <c r="M6572" s="13">
        <v>2.7472527472529999</v>
      </c>
    </row>
    <row r="6573" spans="3:13" x14ac:dyDescent="0.2">
      <c r="C6573" s="87"/>
      <c r="D6573" s="89"/>
      <c r="E6573" s="1" t="s">
        <v>21</v>
      </c>
      <c r="F6573" s="2"/>
      <c r="G6573" s="60">
        <v>230</v>
      </c>
      <c r="H6573" s="72" t="str">
        <f t="shared" si="110"/>
        <v xml:space="preserve"> </v>
      </c>
      <c r="I6573" s="11">
        <v>2.6086956521740001</v>
      </c>
      <c r="J6573" s="3">
        <v>14.782608695652</v>
      </c>
      <c r="K6573" s="3">
        <v>29.565217391304</v>
      </c>
      <c r="L6573" s="3">
        <v>48.695652173912997</v>
      </c>
      <c r="M6573" s="8">
        <v>4.3478260869570002</v>
      </c>
    </row>
    <row r="6574" spans="3:13" x14ac:dyDescent="0.2">
      <c r="C6574" s="87"/>
      <c r="D6574" s="89"/>
      <c r="E6574" s="1" t="s">
        <v>22</v>
      </c>
      <c r="F6574" s="2"/>
      <c r="G6574" s="60">
        <v>315</v>
      </c>
      <c r="H6574" s="72" t="str">
        <f t="shared" si="110"/>
        <v xml:space="preserve"> </v>
      </c>
      <c r="I6574" s="11">
        <v>2.8571428571430002</v>
      </c>
      <c r="J6574" s="3">
        <v>17.142857142857</v>
      </c>
      <c r="K6574" s="3">
        <v>24.444444444443999</v>
      </c>
      <c r="L6574" s="3">
        <v>49.206349206349003</v>
      </c>
      <c r="M6574" s="8">
        <v>6.3492063492059998</v>
      </c>
    </row>
    <row r="6575" spans="3:13" x14ac:dyDescent="0.2">
      <c r="C6575" s="87"/>
      <c r="D6575" s="89"/>
      <c r="E6575" s="1" t="s">
        <v>23</v>
      </c>
      <c r="F6575" s="2"/>
      <c r="G6575" s="60">
        <v>198</v>
      </c>
      <c r="H6575" s="72" t="str">
        <f t="shared" si="110"/>
        <v xml:space="preserve"> </v>
      </c>
      <c r="I6575" s="11">
        <v>2.0202020202019999</v>
      </c>
      <c r="J6575" s="3">
        <v>13.636363636364001</v>
      </c>
      <c r="K6575" s="3">
        <v>29.797979797979998</v>
      </c>
      <c r="L6575" s="3">
        <v>46.464646464646002</v>
      </c>
      <c r="M6575" s="8">
        <v>8.0808080808079996</v>
      </c>
    </row>
    <row r="6576" spans="3:13" x14ac:dyDescent="0.2">
      <c r="C6576" s="87"/>
      <c r="D6576" s="89"/>
      <c r="E6576" s="1" t="s">
        <v>24</v>
      </c>
      <c r="F6576" s="2"/>
      <c r="G6576" s="60">
        <v>322</v>
      </c>
      <c r="H6576" s="72" t="str">
        <f t="shared" si="110"/>
        <v xml:space="preserve"> </v>
      </c>
      <c r="I6576" s="11">
        <v>1.8633540372670001</v>
      </c>
      <c r="J6576" s="3">
        <v>11.490683229814</v>
      </c>
      <c r="K6576" s="3">
        <v>22.981366459627001</v>
      </c>
      <c r="L6576" s="3">
        <v>50.621118012422002</v>
      </c>
      <c r="M6576" s="8">
        <v>13.04347826087</v>
      </c>
    </row>
    <row r="6577" spans="3:13" x14ac:dyDescent="0.2">
      <c r="C6577" s="87"/>
      <c r="D6577" s="89"/>
      <c r="E6577" s="1" t="s">
        <v>25</v>
      </c>
      <c r="F6577" s="2"/>
      <c r="G6577" s="60">
        <v>1065</v>
      </c>
      <c r="H6577" s="72" t="str">
        <f t="shared" si="110"/>
        <v xml:space="preserve"> </v>
      </c>
      <c r="I6577" s="11">
        <v>2.347417840376</v>
      </c>
      <c r="J6577" s="3">
        <v>14.272300469484</v>
      </c>
      <c r="K6577" s="3">
        <v>26.103286384977</v>
      </c>
      <c r="L6577" s="3">
        <v>49.014084507042</v>
      </c>
      <c r="M6577" s="8">
        <v>8.2629107981220002</v>
      </c>
    </row>
    <row r="6578" spans="3:13" x14ac:dyDescent="0.2">
      <c r="C6578" s="87"/>
      <c r="D6578" s="89"/>
      <c r="E6578" s="1" t="s">
        <v>26</v>
      </c>
      <c r="F6578" s="2"/>
      <c r="G6578" s="60">
        <v>520</v>
      </c>
      <c r="H6578" s="72" t="str">
        <f t="shared" si="110"/>
        <v xml:space="preserve"> </v>
      </c>
      <c r="I6578" s="11">
        <v>1.923076923077</v>
      </c>
      <c r="J6578" s="3">
        <v>12.307692307691999</v>
      </c>
      <c r="K6578" s="3">
        <v>25.576923076922998</v>
      </c>
      <c r="L6578" s="3">
        <v>49.038461538462002</v>
      </c>
      <c r="M6578" s="8">
        <v>11.153846153846001</v>
      </c>
    </row>
    <row r="6579" spans="3:13" x14ac:dyDescent="0.2">
      <c r="C6579" s="88" t="s">
        <v>27</v>
      </c>
      <c r="D6579" s="88" t="s">
        <v>19</v>
      </c>
      <c r="E6579" s="6" t="s">
        <v>28</v>
      </c>
      <c r="F6579" s="5"/>
      <c r="G6579" s="59">
        <v>147</v>
      </c>
      <c r="H6579" s="71" t="str">
        <f t="shared" si="110"/>
        <v xml:space="preserve"> </v>
      </c>
      <c r="I6579" s="12">
        <v>2.7210884353739999</v>
      </c>
      <c r="J6579" s="4">
        <v>12.244897959184</v>
      </c>
      <c r="K6579" s="4">
        <v>24.489795918367001</v>
      </c>
      <c r="L6579" s="4">
        <v>55.102040816326998</v>
      </c>
      <c r="M6579" s="13">
        <v>5.4421768707479998</v>
      </c>
    </row>
    <row r="6580" spans="3:13" ht="24" x14ac:dyDescent="0.2">
      <c r="C6580" s="87"/>
      <c r="D6580" s="89"/>
      <c r="E6580" s="1" t="s">
        <v>29</v>
      </c>
      <c r="F6580" s="2"/>
      <c r="G6580" s="60">
        <v>1706</v>
      </c>
      <c r="H6580" s="72" t="str">
        <f t="shared" si="110"/>
        <v xml:space="preserve"> </v>
      </c>
      <c r="I6580" s="11">
        <v>3.458382180539</v>
      </c>
      <c r="J6580" s="3">
        <v>17.584994138334999</v>
      </c>
      <c r="K6580" s="3">
        <v>29.191090269637002</v>
      </c>
      <c r="L6580" s="3">
        <v>44.724501758499002</v>
      </c>
      <c r="M6580" s="8">
        <v>5.041031652989</v>
      </c>
    </row>
    <row r="6581" spans="3:13" ht="24" x14ac:dyDescent="0.2">
      <c r="C6581" s="87"/>
      <c r="D6581" s="89"/>
      <c r="E6581" s="1" t="s">
        <v>30</v>
      </c>
      <c r="F6581" s="2"/>
      <c r="G6581" s="60">
        <v>137</v>
      </c>
      <c r="H6581" s="72" t="str">
        <f t="shared" si="110"/>
        <v xml:space="preserve"> </v>
      </c>
      <c r="I6581" s="11">
        <v>2.1897810218979998</v>
      </c>
      <c r="J6581" s="3">
        <v>13.138686131387001</v>
      </c>
      <c r="K6581" s="3">
        <v>22.627737226276999</v>
      </c>
      <c r="L6581" s="3">
        <v>56.204379562043997</v>
      </c>
      <c r="M6581" s="8">
        <v>5.8394160583939998</v>
      </c>
    </row>
    <row r="6582" spans="3:13" ht="24" x14ac:dyDescent="0.2">
      <c r="C6582" s="87"/>
      <c r="D6582" s="89"/>
      <c r="E6582" s="1" t="s">
        <v>31</v>
      </c>
      <c r="F6582" s="2"/>
      <c r="G6582" s="60">
        <v>440</v>
      </c>
      <c r="H6582" s="72" t="str">
        <f t="shared" si="110"/>
        <v xml:space="preserve"> </v>
      </c>
      <c r="I6582" s="11">
        <v>3.863636363636</v>
      </c>
      <c r="J6582" s="3">
        <v>14.545454545455</v>
      </c>
      <c r="K6582" s="3">
        <v>27.5</v>
      </c>
      <c r="L6582" s="3">
        <v>44.090909090909001</v>
      </c>
      <c r="M6582" s="8">
        <v>10</v>
      </c>
    </row>
    <row r="6583" spans="3:13" x14ac:dyDescent="0.2">
      <c r="C6583" s="87"/>
      <c r="D6583" s="89"/>
      <c r="E6583" s="1" t="s">
        <v>32</v>
      </c>
      <c r="F6583" s="2"/>
      <c r="G6583" s="60">
        <v>5</v>
      </c>
      <c r="H6583" s="72" t="str">
        <f t="shared" si="110"/>
        <v>*</v>
      </c>
      <c r="I6583" s="21">
        <v>0</v>
      </c>
      <c r="J6583" s="3">
        <v>20</v>
      </c>
      <c r="K6583" s="7">
        <v>0</v>
      </c>
      <c r="L6583" s="3">
        <v>60</v>
      </c>
      <c r="M6583" s="8">
        <v>20</v>
      </c>
    </row>
    <row r="6584" spans="3:13" x14ac:dyDescent="0.2">
      <c r="C6584" s="87"/>
      <c r="D6584" s="88" t="s">
        <v>14</v>
      </c>
      <c r="E6584" s="6" t="s">
        <v>28</v>
      </c>
      <c r="F6584" s="5"/>
      <c r="G6584" s="59">
        <v>95</v>
      </c>
      <c r="H6584" s="71" t="str">
        <f t="shared" si="110"/>
        <v xml:space="preserve"> </v>
      </c>
      <c r="I6584" s="12">
        <v>4.2105263157890001</v>
      </c>
      <c r="J6584" s="4">
        <v>10.526315789473999</v>
      </c>
      <c r="K6584" s="4">
        <v>24.210526315789</v>
      </c>
      <c r="L6584" s="4">
        <v>55.789473684211004</v>
      </c>
      <c r="M6584" s="13">
        <v>5.2631578947369997</v>
      </c>
    </row>
    <row r="6585" spans="3:13" ht="24" x14ac:dyDescent="0.2">
      <c r="C6585" s="87"/>
      <c r="D6585" s="89"/>
      <c r="E6585" s="1" t="s">
        <v>29</v>
      </c>
      <c r="F6585" s="2"/>
      <c r="G6585" s="60">
        <v>953</v>
      </c>
      <c r="H6585" s="72" t="str">
        <f t="shared" si="110"/>
        <v xml:space="preserve"> </v>
      </c>
      <c r="I6585" s="11">
        <v>4.3022035676810004</v>
      </c>
      <c r="J6585" s="3">
        <v>19.517313746065</v>
      </c>
      <c r="K6585" s="3">
        <v>29.275970619098</v>
      </c>
      <c r="L6585" s="3">
        <v>42.812172088143001</v>
      </c>
      <c r="M6585" s="8">
        <v>4.0923399790139996</v>
      </c>
    </row>
    <row r="6586" spans="3:13" ht="24" x14ac:dyDescent="0.2">
      <c r="C6586" s="87"/>
      <c r="D6586" s="89"/>
      <c r="E6586" s="1" t="s">
        <v>30</v>
      </c>
      <c r="F6586" s="2"/>
      <c r="G6586" s="60">
        <v>60</v>
      </c>
      <c r="H6586" s="72" t="str">
        <f t="shared" si="110"/>
        <v xml:space="preserve"> </v>
      </c>
      <c r="I6586" s="11">
        <v>3.333333333333</v>
      </c>
      <c r="J6586" s="3">
        <v>21.666666666666998</v>
      </c>
      <c r="K6586" s="3">
        <v>26.666666666666998</v>
      </c>
      <c r="L6586" s="3">
        <v>43.333333333333002</v>
      </c>
      <c r="M6586" s="8">
        <v>5</v>
      </c>
    </row>
    <row r="6587" spans="3:13" ht="24" x14ac:dyDescent="0.2">
      <c r="C6587" s="87"/>
      <c r="D6587" s="89"/>
      <c r="E6587" s="1" t="s">
        <v>31</v>
      </c>
      <c r="F6587" s="2"/>
      <c r="G6587" s="60">
        <v>77</v>
      </c>
      <c r="H6587" s="72" t="str">
        <f t="shared" si="110"/>
        <v xml:space="preserve"> </v>
      </c>
      <c r="I6587" s="11">
        <v>10.38961038961</v>
      </c>
      <c r="J6587" s="3">
        <v>11.688311688312</v>
      </c>
      <c r="K6587" s="3">
        <v>36.363636363635997</v>
      </c>
      <c r="L6587" s="3">
        <v>32.467532467532003</v>
      </c>
      <c r="M6587" s="8">
        <v>9.0909090909089993</v>
      </c>
    </row>
    <row r="6588" spans="3:13" x14ac:dyDescent="0.2">
      <c r="C6588" s="87"/>
      <c r="D6588" s="89"/>
      <c r="E6588" s="1" t="s">
        <v>32</v>
      </c>
      <c r="F6588" s="2"/>
      <c r="G6588" s="60">
        <v>3</v>
      </c>
      <c r="H6588" s="72" t="str">
        <f t="shared" si="110"/>
        <v>*</v>
      </c>
      <c r="I6588" s="21">
        <v>0</v>
      </c>
      <c r="J6588" s="3">
        <v>33.333333333333002</v>
      </c>
      <c r="K6588" s="7">
        <v>0</v>
      </c>
      <c r="L6588" s="3">
        <v>66.666666666666998</v>
      </c>
      <c r="M6588" s="14">
        <v>0</v>
      </c>
    </row>
    <row r="6589" spans="3:13" x14ac:dyDescent="0.2">
      <c r="C6589" s="87"/>
      <c r="D6589" s="88" t="s">
        <v>15</v>
      </c>
      <c r="E6589" s="6" t="s">
        <v>28</v>
      </c>
      <c r="F6589" s="5"/>
      <c r="G6589" s="59">
        <v>52</v>
      </c>
      <c r="H6589" s="71" t="str">
        <f t="shared" si="110"/>
        <v xml:space="preserve"> </v>
      </c>
      <c r="I6589" s="43">
        <v>0</v>
      </c>
      <c r="J6589" s="4">
        <v>15.384615384615</v>
      </c>
      <c r="K6589" s="4">
        <v>25</v>
      </c>
      <c r="L6589" s="4">
        <v>53.846153846154003</v>
      </c>
      <c r="M6589" s="13">
        <v>5.7692307692310001</v>
      </c>
    </row>
    <row r="6590" spans="3:13" ht="24" x14ac:dyDescent="0.2">
      <c r="C6590" s="87"/>
      <c r="D6590" s="89"/>
      <c r="E6590" s="1" t="s">
        <v>29</v>
      </c>
      <c r="F6590" s="2"/>
      <c r="G6590" s="60">
        <v>753</v>
      </c>
      <c r="H6590" s="72" t="str">
        <f t="shared" si="110"/>
        <v xml:space="preserve"> </v>
      </c>
      <c r="I6590" s="11">
        <v>2.3904382470119998</v>
      </c>
      <c r="J6590" s="3">
        <v>15.139442231076</v>
      </c>
      <c r="K6590" s="3">
        <v>29.083665338645002</v>
      </c>
      <c r="L6590" s="3">
        <v>47.144754316068997</v>
      </c>
      <c r="M6590" s="8">
        <v>6.2416998671980002</v>
      </c>
    </row>
    <row r="6591" spans="3:13" ht="24" x14ac:dyDescent="0.2">
      <c r="C6591" s="87"/>
      <c r="D6591" s="89"/>
      <c r="E6591" s="1" t="s">
        <v>30</v>
      </c>
      <c r="F6591" s="2"/>
      <c r="G6591" s="60">
        <v>77</v>
      </c>
      <c r="H6591" s="72" t="str">
        <f t="shared" si="110"/>
        <v xml:space="preserve"> </v>
      </c>
      <c r="I6591" s="11">
        <v>1.298701298701</v>
      </c>
      <c r="J6591" s="3">
        <v>6.4935064935059996</v>
      </c>
      <c r="K6591" s="3">
        <v>19.480519480519</v>
      </c>
      <c r="L6591" s="3">
        <v>66.233766233766005</v>
      </c>
      <c r="M6591" s="8">
        <v>6.4935064935059996</v>
      </c>
    </row>
    <row r="6592" spans="3:13" ht="24" x14ac:dyDescent="0.2">
      <c r="C6592" s="87"/>
      <c r="D6592" s="89"/>
      <c r="E6592" s="1" t="s">
        <v>31</v>
      </c>
      <c r="F6592" s="2"/>
      <c r="G6592" s="60">
        <v>363</v>
      </c>
      <c r="H6592" s="72" t="str">
        <f t="shared" si="110"/>
        <v xml:space="preserve"> </v>
      </c>
      <c r="I6592" s="11">
        <v>2.4793388429749998</v>
      </c>
      <c r="J6592" s="3">
        <v>15.151515151515</v>
      </c>
      <c r="K6592" s="3">
        <v>25.619834710744001</v>
      </c>
      <c r="L6592" s="3">
        <v>46.556473829201003</v>
      </c>
      <c r="M6592" s="8">
        <v>10.192837465565001</v>
      </c>
    </row>
    <row r="6593" spans="3:13" x14ac:dyDescent="0.2">
      <c r="C6593" s="87"/>
      <c r="D6593" s="89"/>
      <c r="E6593" s="1" t="s">
        <v>32</v>
      </c>
      <c r="F6593" s="2"/>
      <c r="G6593" s="60">
        <v>2</v>
      </c>
      <c r="H6593" s="72" t="str">
        <f t="shared" si="110"/>
        <v>*</v>
      </c>
      <c r="I6593" s="21">
        <v>0</v>
      </c>
      <c r="J6593" s="7">
        <v>0</v>
      </c>
      <c r="K6593" s="7">
        <v>0</v>
      </c>
      <c r="L6593" s="3">
        <v>50</v>
      </c>
      <c r="M6593" s="8">
        <v>50</v>
      </c>
    </row>
    <row r="6594" spans="3:13" x14ac:dyDescent="0.2">
      <c r="C6594" s="88" t="s">
        <v>33</v>
      </c>
      <c r="D6594" s="83" t="s">
        <v>17</v>
      </c>
      <c r="E6594" s="6" t="s">
        <v>34</v>
      </c>
      <c r="F6594" s="5"/>
      <c r="G6594" s="59">
        <v>341</v>
      </c>
      <c r="H6594" s="71" t="str">
        <f t="shared" si="110"/>
        <v xml:space="preserve"> </v>
      </c>
      <c r="I6594" s="12">
        <v>4.3988269794720001</v>
      </c>
      <c r="J6594" s="4">
        <v>13.196480938416</v>
      </c>
      <c r="K6594" s="4">
        <v>26.979472140761999</v>
      </c>
      <c r="L6594" s="4">
        <v>46.627565982405002</v>
      </c>
      <c r="M6594" s="13">
        <v>8.7976539589440002</v>
      </c>
    </row>
    <row r="6595" spans="3:13" x14ac:dyDescent="0.2">
      <c r="C6595" s="87"/>
      <c r="D6595" s="84"/>
      <c r="E6595" s="1" t="s">
        <v>35</v>
      </c>
      <c r="F6595" s="2"/>
      <c r="G6595" s="60">
        <v>1149</v>
      </c>
      <c r="H6595" s="72" t="str">
        <f t="shared" si="110"/>
        <v xml:space="preserve"> </v>
      </c>
      <c r="I6595" s="11">
        <v>3.046127067015</v>
      </c>
      <c r="J6595" s="3">
        <v>16.100957354220998</v>
      </c>
      <c r="K6595" s="3">
        <v>28.720626631854</v>
      </c>
      <c r="L6595" s="3">
        <v>46.301131418624998</v>
      </c>
      <c r="M6595" s="8">
        <v>5.8311575282849999</v>
      </c>
    </row>
    <row r="6596" spans="3:13" ht="24" x14ac:dyDescent="0.2">
      <c r="C6596" s="87"/>
      <c r="D6596" s="84"/>
      <c r="E6596" s="1" t="s">
        <v>36</v>
      </c>
      <c r="F6596" s="2"/>
      <c r="G6596" s="60">
        <v>659</v>
      </c>
      <c r="H6596" s="72" t="str">
        <f t="shared" si="110"/>
        <v xml:space="preserve"> </v>
      </c>
      <c r="I6596" s="11">
        <v>3.7936267071319998</v>
      </c>
      <c r="J6596" s="3">
        <v>20.030349013656998</v>
      </c>
      <c r="K6596" s="3">
        <v>29.286798179059002</v>
      </c>
      <c r="L6596" s="3">
        <v>42.640364188164</v>
      </c>
      <c r="M6596" s="8">
        <v>4.2488619119879996</v>
      </c>
    </row>
    <row r="6597" spans="3:13" x14ac:dyDescent="0.2">
      <c r="C6597" s="87"/>
      <c r="D6597" s="84"/>
      <c r="E6597" s="1" t="s">
        <v>37</v>
      </c>
      <c r="F6597" s="2"/>
      <c r="G6597" s="60">
        <v>274</v>
      </c>
      <c r="H6597" s="72" t="str">
        <f t="shared" si="110"/>
        <v xml:space="preserve"> </v>
      </c>
      <c r="I6597" s="11">
        <v>2.554744525547</v>
      </c>
      <c r="J6597" s="3">
        <v>13.503649635036</v>
      </c>
      <c r="K6597" s="3">
        <v>24.817518248174999</v>
      </c>
      <c r="L6597" s="3">
        <v>51.094890510949</v>
      </c>
      <c r="M6597" s="8">
        <v>8.0291970802920005</v>
      </c>
    </row>
    <row r="6598" spans="3:13" x14ac:dyDescent="0.2">
      <c r="C6598" s="87"/>
      <c r="D6598" s="84"/>
      <c r="E6598" s="1" t="s">
        <v>32</v>
      </c>
      <c r="F6598" s="2"/>
      <c r="G6598" s="60">
        <v>12</v>
      </c>
      <c r="H6598" s="72" t="str">
        <f t="shared" si="110"/>
        <v>*</v>
      </c>
      <c r="I6598" s="11">
        <v>8.333333333333</v>
      </c>
      <c r="J6598" s="3">
        <v>16.666666666666998</v>
      </c>
      <c r="K6598" s="3">
        <v>25</v>
      </c>
      <c r="L6598" s="3">
        <v>50</v>
      </c>
      <c r="M6598" s="14">
        <v>0</v>
      </c>
    </row>
    <row r="6599" spans="3:13" x14ac:dyDescent="0.2">
      <c r="C6599" s="88" t="s">
        <v>38</v>
      </c>
      <c r="D6599" s="83" t="s">
        <v>17</v>
      </c>
      <c r="E6599" s="6" t="s">
        <v>39</v>
      </c>
      <c r="F6599" s="5"/>
      <c r="G6599" s="59">
        <v>368</v>
      </c>
      <c r="H6599" s="71" t="str">
        <f t="shared" si="110"/>
        <v xml:space="preserve"> </v>
      </c>
      <c r="I6599" s="12">
        <v>3.2608695652169999</v>
      </c>
      <c r="J6599" s="4">
        <v>12.771739130435</v>
      </c>
      <c r="K6599" s="4">
        <v>25</v>
      </c>
      <c r="L6599" s="4">
        <v>50.271739130435002</v>
      </c>
      <c r="M6599" s="13">
        <v>8.6956521739130004</v>
      </c>
    </row>
    <row r="6600" spans="3:13" x14ac:dyDescent="0.2">
      <c r="C6600" s="87"/>
      <c r="D6600" s="84"/>
      <c r="E6600" s="1" t="s">
        <v>40</v>
      </c>
      <c r="F6600" s="2"/>
      <c r="G6600" s="60">
        <v>1591</v>
      </c>
      <c r="H6600" s="72" t="str">
        <f t="shared" si="110"/>
        <v xml:space="preserve"> </v>
      </c>
      <c r="I6600" s="11">
        <v>3.3312382149589999</v>
      </c>
      <c r="J6600" s="3">
        <v>17.347580138278001</v>
      </c>
      <c r="K6600" s="3">
        <v>29.289754871149999</v>
      </c>
      <c r="L6600" s="3">
        <v>45.128849780012999</v>
      </c>
      <c r="M6600" s="8">
        <v>4.9025769955999996</v>
      </c>
    </row>
    <row r="6601" spans="3:13" x14ac:dyDescent="0.2">
      <c r="C6601" s="87"/>
      <c r="D6601" s="84"/>
      <c r="E6601" s="1" t="s">
        <v>41</v>
      </c>
      <c r="F6601" s="2"/>
      <c r="G6601" s="60">
        <v>151</v>
      </c>
      <c r="H6601" s="72" t="str">
        <f t="shared" si="110"/>
        <v xml:space="preserve"> </v>
      </c>
      <c r="I6601" s="11">
        <v>5.2980132450330002</v>
      </c>
      <c r="J6601" s="3">
        <v>20.529801324503001</v>
      </c>
      <c r="K6601" s="3">
        <v>34.437086092714999</v>
      </c>
      <c r="L6601" s="3">
        <v>34.437086092714999</v>
      </c>
      <c r="M6601" s="8">
        <v>5.2980132450330002</v>
      </c>
    </row>
    <row r="6602" spans="3:13" x14ac:dyDescent="0.2">
      <c r="C6602" s="87"/>
      <c r="D6602" s="84"/>
      <c r="E6602" s="1" t="s">
        <v>42</v>
      </c>
      <c r="F6602" s="2"/>
      <c r="G6602" s="60">
        <v>884</v>
      </c>
      <c r="H6602" s="72" t="str">
        <f t="shared" si="110"/>
        <v xml:space="preserve"> </v>
      </c>
      <c r="I6602" s="11">
        <v>3.6199095022619998</v>
      </c>
      <c r="J6602" s="3">
        <v>17.986425339366999</v>
      </c>
      <c r="K6602" s="3">
        <v>29.185520361990999</v>
      </c>
      <c r="L6602" s="3">
        <v>43.891402714931999</v>
      </c>
      <c r="M6602" s="8">
        <v>5.316742081448</v>
      </c>
    </row>
    <row r="6603" spans="3:13" x14ac:dyDescent="0.2">
      <c r="C6603" s="87"/>
      <c r="D6603" s="84"/>
      <c r="E6603" s="1" t="s">
        <v>43</v>
      </c>
      <c r="F6603" s="2"/>
      <c r="G6603" s="60">
        <v>191</v>
      </c>
      <c r="H6603" s="72" t="str">
        <f t="shared" si="110"/>
        <v xml:space="preserve"> </v>
      </c>
      <c r="I6603" s="11">
        <v>3.1413612565450002</v>
      </c>
      <c r="J6603" s="3">
        <v>19.371727748691001</v>
      </c>
      <c r="K6603" s="3">
        <v>32.984293193717001</v>
      </c>
      <c r="L6603" s="3">
        <v>40.314136125654002</v>
      </c>
      <c r="M6603" s="8">
        <v>4.1884816753929996</v>
      </c>
    </row>
    <row r="6604" spans="3:13" x14ac:dyDescent="0.2">
      <c r="C6604" s="87"/>
      <c r="D6604" s="84"/>
      <c r="E6604" s="1" t="s">
        <v>44</v>
      </c>
      <c r="F6604" s="2"/>
      <c r="G6604" s="60">
        <v>239</v>
      </c>
      <c r="H6604" s="72" t="str">
        <f t="shared" si="110"/>
        <v xml:space="preserve"> </v>
      </c>
      <c r="I6604" s="11">
        <v>4.6025104602509996</v>
      </c>
      <c r="J6604" s="3">
        <v>19.246861924686002</v>
      </c>
      <c r="K6604" s="3">
        <v>33.891213389120999</v>
      </c>
      <c r="L6604" s="3">
        <v>38.075313807531003</v>
      </c>
      <c r="M6604" s="8">
        <v>4.1841004184099999</v>
      </c>
    </row>
    <row r="6605" spans="3:13" x14ac:dyDescent="0.2">
      <c r="C6605" s="87"/>
      <c r="D6605" s="84"/>
      <c r="E6605" s="1" t="s">
        <v>45</v>
      </c>
      <c r="F6605" s="2"/>
      <c r="G6605" s="60">
        <v>58</v>
      </c>
      <c r="H6605" s="72" t="str">
        <f t="shared" si="110"/>
        <v xml:space="preserve"> </v>
      </c>
      <c r="I6605" s="11">
        <v>3.4482758620689999</v>
      </c>
      <c r="J6605" s="3">
        <v>13.793103448276</v>
      </c>
      <c r="K6605" s="3">
        <v>29.310344827586</v>
      </c>
      <c r="L6605" s="3">
        <v>46.551724137930997</v>
      </c>
      <c r="M6605" s="8">
        <v>6.8965517241379999</v>
      </c>
    </row>
    <row r="6606" spans="3:13" x14ac:dyDescent="0.2">
      <c r="C6606" s="87"/>
      <c r="D6606" s="84"/>
      <c r="E6606" s="1" t="s">
        <v>46</v>
      </c>
      <c r="F6606" s="2"/>
      <c r="G6606" s="60">
        <v>32</v>
      </c>
      <c r="H6606" s="72" t="str">
        <f t="shared" si="110"/>
        <v>*</v>
      </c>
      <c r="I6606" s="11">
        <v>3.125</v>
      </c>
      <c r="J6606" s="3">
        <v>18.75</v>
      </c>
      <c r="K6606" s="3">
        <v>18.75</v>
      </c>
      <c r="L6606" s="3">
        <v>56.25</v>
      </c>
      <c r="M6606" s="8">
        <v>3.125</v>
      </c>
    </row>
    <row r="6607" spans="3:13" x14ac:dyDescent="0.2">
      <c r="C6607" s="87"/>
      <c r="D6607" s="84"/>
      <c r="E6607" s="1" t="s">
        <v>32</v>
      </c>
      <c r="F6607" s="2"/>
      <c r="G6607" s="60">
        <v>50</v>
      </c>
      <c r="H6607" s="72" t="str">
        <f t="shared" si="110"/>
        <v xml:space="preserve"> </v>
      </c>
      <c r="I6607" s="11">
        <v>4</v>
      </c>
      <c r="J6607" s="3">
        <v>22</v>
      </c>
      <c r="K6607" s="3">
        <v>20</v>
      </c>
      <c r="L6607" s="3">
        <v>44</v>
      </c>
      <c r="M6607" s="8">
        <v>10</v>
      </c>
    </row>
    <row r="6608" spans="3:13" ht="24" x14ac:dyDescent="0.2">
      <c r="C6608" s="88" t="s">
        <v>47</v>
      </c>
      <c r="D6608" s="83" t="s">
        <v>17</v>
      </c>
      <c r="E6608" s="6" t="s">
        <v>48</v>
      </c>
      <c r="F6608" s="5"/>
      <c r="G6608" s="59">
        <v>93</v>
      </c>
      <c r="H6608" s="71" t="str">
        <f t="shared" si="110"/>
        <v xml:space="preserve"> </v>
      </c>
      <c r="I6608" s="12">
        <v>1.0752688172039999</v>
      </c>
      <c r="J6608" s="4">
        <v>29.032258064516</v>
      </c>
      <c r="K6608" s="4">
        <v>31.182795698924998</v>
      </c>
      <c r="L6608" s="4">
        <v>36.559139784945998</v>
      </c>
      <c r="M6608" s="13">
        <v>2.1505376344089999</v>
      </c>
    </row>
    <row r="6609" spans="3:13" ht="24" x14ac:dyDescent="0.2">
      <c r="C6609" s="87"/>
      <c r="D6609" s="84"/>
      <c r="E6609" s="1" t="s">
        <v>49</v>
      </c>
      <c r="F6609" s="2"/>
      <c r="G6609" s="60">
        <v>143</v>
      </c>
      <c r="H6609" s="72" t="str">
        <f t="shared" si="110"/>
        <v xml:space="preserve"> </v>
      </c>
      <c r="I6609" s="11">
        <v>2.797202797203</v>
      </c>
      <c r="J6609" s="3">
        <v>18.181818181817999</v>
      </c>
      <c r="K6609" s="3">
        <v>31.468531468531001</v>
      </c>
      <c r="L6609" s="3">
        <v>41.958041958042003</v>
      </c>
      <c r="M6609" s="8">
        <v>5.594405594406</v>
      </c>
    </row>
    <row r="6610" spans="3:13" x14ac:dyDescent="0.2">
      <c r="C6610" s="87"/>
      <c r="D6610" s="84"/>
      <c r="E6610" s="1" t="s">
        <v>50</v>
      </c>
      <c r="F6610" s="2"/>
      <c r="G6610" s="60">
        <v>148</v>
      </c>
      <c r="H6610" s="72" t="str">
        <f t="shared" si="110"/>
        <v xml:space="preserve"> </v>
      </c>
      <c r="I6610" s="11">
        <v>8.1081081081080004</v>
      </c>
      <c r="J6610" s="3">
        <v>27.027027027027</v>
      </c>
      <c r="K6610" s="3">
        <v>25</v>
      </c>
      <c r="L6610" s="3">
        <v>33.783783783784003</v>
      </c>
      <c r="M6610" s="8">
        <v>6.0810810810809999</v>
      </c>
    </row>
    <row r="6611" spans="3:13" x14ac:dyDescent="0.2">
      <c r="C6611" s="87"/>
      <c r="D6611" s="84"/>
      <c r="E6611" s="1" t="s">
        <v>51</v>
      </c>
      <c r="F6611" s="2"/>
      <c r="G6611" s="60">
        <v>198</v>
      </c>
      <c r="H6611" s="72" t="str">
        <f t="shared" si="110"/>
        <v xml:space="preserve"> </v>
      </c>
      <c r="I6611" s="11">
        <v>7.5757575757579998</v>
      </c>
      <c r="J6611" s="3">
        <v>21.212121212121001</v>
      </c>
      <c r="K6611" s="3">
        <v>25.757575757575999</v>
      </c>
      <c r="L6611" s="3">
        <v>41.414141414141</v>
      </c>
      <c r="M6611" s="8">
        <v>4.0404040404039998</v>
      </c>
    </row>
    <row r="6612" spans="3:13" ht="24" x14ac:dyDescent="0.2">
      <c r="C6612" s="87"/>
      <c r="D6612" s="84"/>
      <c r="E6612" s="1" t="s">
        <v>52</v>
      </c>
      <c r="F6612" s="2"/>
      <c r="G6612" s="60">
        <v>318</v>
      </c>
      <c r="H6612" s="72" t="str">
        <f t="shared" si="110"/>
        <v xml:space="preserve"> </v>
      </c>
      <c r="I6612" s="11">
        <v>4.0880503144649998</v>
      </c>
      <c r="J6612" s="3">
        <v>17.295597484277</v>
      </c>
      <c r="K6612" s="3">
        <v>31.446540880503001</v>
      </c>
      <c r="L6612" s="3">
        <v>42.767295597484001</v>
      </c>
      <c r="M6612" s="8">
        <v>4.4025157232699996</v>
      </c>
    </row>
    <row r="6613" spans="3:13" ht="24" x14ac:dyDescent="0.2">
      <c r="C6613" s="87"/>
      <c r="D6613" s="84"/>
      <c r="E6613" s="1" t="s">
        <v>53</v>
      </c>
      <c r="F6613" s="2"/>
      <c r="G6613" s="60">
        <v>900</v>
      </c>
      <c r="H6613" s="72" t="str">
        <f t="shared" si="110"/>
        <v xml:space="preserve"> </v>
      </c>
      <c r="I6613" s="11">
        <v>5</v>
      </c>
      <c r="J6613" s="3">
        <v>21.111111111111001</v>
      </c>
      <c r="K6613" s="3">
        <v>29.111111111111001</v>
      </c>
      <c r="L6613" s="3">
        <v>40.222222222222001</v>
      </c>
      <c r="M6613" s="8">
        <v>4.5555555555560003</v>
      </c>
    </row>
    <row r="6614" spans="3:13" ht="24" x14ac:dyDescent="0.2">
      <c r="C6614" s="87"/>
      <c r="D6614" s="84"/>
      <c r="E6614" s="1" t="s">
        <v>54</v>
      </c>
      <c r="F6614" s="2"/>
      <c r="G6614" s="60">
        <v>1493</v>
      </c>
      <c r="H6614" s="72" t="str">
        <f t="shared" si="110"/>
        <v xml:space="preserve"> </v>
      </c>
      <c r="I6614" s="11">
        <v>2.411252511721</v>
      </c>
      <c r="J6614" s="3">
        <v>13.797722705961</v>
      </c>
      <c r="K6614" s="3">
        <v>27.528466175485999</v>
      </c>
      <c r="L6614" s="3">
        <v>49.698593436034997</v>
      </c>
      <c r="M6614" s="8">
        <v>6.5639651707970001</v>
      </c>
    </row>
    <row r="6615" spans="3:13" x14ac:dyDescent="0.2">
      <c r="C6615" s="87"/>
      <c r="D6615" s="84"/>
      <c r="E6615" s="1" t="s">
        <v>32</v>
      </c>
      <c r="F6615" s="2"/>
      <c r="G6615" s="60">
        <v>42</v>
      </c>
      <c r="H6615" s="72" t="str">
        <f t="shared" si="110"/>
        <v>*</v>
      </c>
      <c r="I6615" s="11">
        <v>4.7619047619049999</v>
      </c>
      <c r="J6615" s="3">
        <v>11.904761904761999</v>
      </c>
      <c r="K6615" s="3">
        <v>30.952380952380999</v>
      </c>
      <c r="L6615" s="3">
        <v>33.333333333333002</v>
      </c>
      <c r="M6615" s="8">
        <v>19.047619047619001</v>
      </c>
    </row>
    <row r="6616" spans="3:13" ht="24" x14ac:dyDescent="0.2">
      <c r="C6616" s="88" t="s">
        <v>55</v>
      </c>
      <c r="D6616" s="83" t="s">
        <v>17</v>
      </c>
      <c r="E6616" s="6" t="s">
        <v>48</v>
      </c>
      <c r="F6616" s="5"/>
      <c r="G6616" s="59">
        <v>118</v>
      </c>
      <c r="H6616" s="71" t="str">
        <f t="shared" si="110"/>
        <v xml:space="preserve"> </v>
      </c>
      <c r="I6616" s="12">
        <v>2.542372881356</v>
      </c>
      <c r="J6616" s="4">
        <v>11.864406779661</v>
      </c>
      <c r="K6616" s="4">
        <v>27.118644067797</v>
      </c>
      <c r="L6616" s="4">
        <v>48.305084745762997</v>
      </c>
      <c r="M6616" s="13">
        <v>10.169491525424</v>
      </c>
    </row>
    <row r="6617" spans="3:13" ht="24" x14ac:dyDescent="0.2">
      <c r="C6617" s="87"/>
      <c r="D6617" s="84"/>
      <c r="E6617" s="1" t="s">
        <v>49</v>
      </c>
      <c r="F6617" s="2"/>
      <c r="G6617" s="60">
        <v>262</v>
      </c>
      <c r="H6617" s="72" t="str">
        <f t="shared" si="110"/>
        <v xml:space="preserve"> </v>
      </c>
      <c r="I6617" s="11">
        <v>2.6717557251909998</v>
      </c>
      <c r="J6617" s="3">
        <v>14.885496183206</v>
      </c>
      <c r="K6617" s="3">
        <v>28.625954198473</v>
      </c>
      <c r="L6617" s="3">
        <v>46.564885496183003</v>
      </c>
      <c r="M6617" s="8">
        <v>7.251908396947</v>
      </c>
    </row>
    <row r="6618" spans="3:13" x14ac:dyDescent="0.2">
      <c r="C6618" s="87"/>
      <c r="D6618" s="84"/>
      <c r="E6618" s="1" t="s">
        <v>50</v>
      </c>
      <c r="F6618" s="2"/>
      <c r="G6618" s="60">
        <v>486</v>
      </c>
      <c r="H6618" s="72" t="str">
        <f t="shared" si="110"/>
        <v xml:space="preserve"> </v>
      </c>
      <c r="I6618" s="11">
        <v>5.5555555555560003</v>
      </c>
      <c r="J6618" s="3">
        <v>22.427983539094999</v>
      </c>
      <c r="K6618" s="3">
        <v>27.572016460905001</v>
      </c>
      <c r="L6618" s="3">
        <v>39.506172839506</v>
      </c>
      <c r="M6618" s="8">
        <v>4.9382716049380004</v>
      </c>
    </row>
    <row r="6619" spans="3:13" x14ac:dyDescent="0.2">
      <c r="C6619" s="87"/>
      <c r="D6619" s="84"/>
      <c r="E6619" s="1" t="s">
        <v>51</v>
      </c>
      <c r="F6619" s="2"/>
      <c r="G6619" s="60">
        <v>888</v>
      </c>
      <c r="H6619" s="72" t="str">
        <f t="shared" ref="H6619:H6666" si="111">IF(G6619&lt;49,"*"," ")</f>
        <v xml:space="preserve"> </v>
      </c>
      <c r="I6619" s="11">
        <v>4.166666666667</v>
      </c>
      <c r="J6619" s="3">
        <v>18.693693693694001</v>
      </c>
      <c r="K6619" s="3">
        <v>28.941441441441</v>
      </c>
      <c r="L6619" s="3">
        <v>44.144144144144001</v>
      </c>
      <c r="M6619" s="8">
        <v>4.0540540540540002</v>
      </c>
    </row>
    <row r="6620" spans="3:13" ht="24" x14ac:dyDescent="0.2">
      <c r="C6620" s="87"/>
      <c r="D6620" s="84"/>
      <c r="E6620" s="1" t="s">
        <v>52</v>
      </c>
      <c r="F6620" s="2"/>
      <c r="G6620" s="60">
        <v>323</v>
      </c>
      <c r="H6620" s="72" t="str">
        <f t="shared" si="111"/>
        <v xml:space="preserve"> </v>
      </c>
      <c r="I6620" s="11">
        <v>0.30959752322</v>
      </c>
      <c r="J6620" s="3">
        <v>11.145510835913001</v>
      </c>
      <c r="K6620" s="3">
        <v>28.173374613002999</v>
      </c>
      <c r="L6620" s="3">
        <v>52.321981424149001</v>
      </c>
      <c r="M6620" s="8">
        <v>8.0495356037150003</v>
      </c>
    </row>
    <row r="6621" spans="3:13" x14ac:dyDescent="0.2">
      <c r="C6621" s="87"/>
      <c r="D6621" s="84"/>
      <c r="E6621" s="1" t="s">
        <v>56</v>
      </c>
      <c r="F6621" s="2"/>
      <c r="G6621" s="60">
        <v>275</v>
      </c>
      <c r="H6621" s="72" t="str">
        <f t="shared" si="111"/>
        <v xml:space="preserve"> </v>
      </c>
      <c r="I6621" s="11">
        <v>2.181818181818</v>
      </c>
      <c r="J6621" s="3">
        <v>10.545454545455</v>
      </c>
      <c r="K6621" s="3">
        <v>28.727272727273</v>
      </c>
      <c r="L6621" s="3">
        <v>51.636363636364003</v>
      </c>
      <c r="M6621" s="8">
        <v>6.9090909090909998</v>
      </c>
    </row>
    <row r="6622" spans="3:13" x14ac:dyDescent="0.2">
      <c r="C6622" s="87"/>
      <c r="D6622" s="84"/>
      <c r="E6622" s="1" t="s">
        <v>57</v>
      </c>
      <c r="F6622" s="2"/>
      <c r="G6622" s="60">
        <v>32</v>
      </c>
      <c r="H6622" s="72" t="str">
        <f t="shared" si="111"/>
        <v>*</v>
      </c>
      <c r="I6622" s="21">
        <v>0</v>
      </c>
      <c r="J6622" s="3">
        <v>6.25</v>
      </c>
      <c r="K6622" s="3">
        <v>15.625</v>
      </c>
      <c r="L6622" s="3">
        <v>65.625</v>
      </c>
      <c r="M6622" s="8">
        <v>12.5</v>
      </c>
    </row>
    <row r="6623" spans="3:13" x14ac:dyDescent="0.2">
      <c r="C6623" s="87"/>
      <c r="D6623" s="84"/>
      <c r="E6623" s="1" t="s">
        <v>32</v>
      </c>
      <c r="F6623" s="2"/>
      <c r="G6623" s="60">
        <v>51</v>
      </c>
      <c r="H6623" s="72" t="str">
        <f t="shared" si="111"/>
        <v xml:space="preserve"> </v>
      </c>
      <c r="I6623" s="11">
        <v>3.9215686274510002</v>
      </c>
      <c r="J6623" s="3">
        <v>11.764705882353001</v>
      </c>
      <c r="K6623" s="3">
        <v>25.490196078431001</v>
      </c>
      <c r="L6623" s="3">
        <v>45.098039215686001</v>
      </c>
      <c r="M6623" s="8">
        <v>13.725490196078001</v>
      </c>
    </row>
    <row r="6624" spans="3:13" x14ac:dyDescent="0.2">
      <c r="C6624" s="88" t="s">
        <v>58</v>
      </c>
      <c r="D6624" s="83" t="s">
        <v>17</v>
      </c>
      <c r="E6624" s="6" t="s">
        <v>59</v>
      </c>
      <c r="F6624" s="5"/>
      <c r="G6624" s="59">
        <v>1814</v>
      </c>
      <c r="H6624" s="71" t="str">
        <f t="shared" si="111"/>
        <v xml:space="preserve"> </v>
      </c>
      <c r="I6624" s="12">
        <v>3.4729878721060001</v>
      </c>
      <c r="J6624" s="4">
        <v>17.475192943770999</v>
      </c>
      <c r="K6624" s="4">
        <v>30.154355016537998</v>
      </c>
      <c r="L6624" s="4">
        <v>43.439911797133</v>
      </c>
      <c r="M6624" s="13">
        <v>5.4575523704520004</v>
      </c>
    </row>
    <row r="6625" spans="3:13" ht="24" x14ac:dyDescent="0.2">
      <c r="C6625" s="87"/>
      <c r="D6625" s="84"/>
      <c r="E6625" s="1" t="s">
        <v>60</v>
      </c>
      <c r="F6625" s="2"/>
      <c r="G6625" s="60">
        <v>307</v>
      </c>
      <c r="H6625" s="72" t="str">
        <f t="shared" si="111"/>
        <v xml:space="preserve"> </v>
      </c>
      <c r="I6625" s="11">
        <v>3.9087947882740002</v>
      </c>
      <c r="J6625" s="3">
        <v>15.309446254072</v>
      </c>
      <c r="K6625" s="3">
        <v>24.42996742671</v>
      </c>
      <c r="L6625" s="3">
        <v>51.465798045603002</v>
      </c>
      <c r="M6625" s="8">
        <v>4.8859934853420004</v>
      </c>
    </row>
    <row r="6626" spans="3:13" x14ac:dyDescent="0.2">
      <c r="C6626" s="87"/>
      <c r="D6626" s="84"/>
      <c r="E6626" s="1" t="s">
        <v>61</v>
      </c>
      <c r="F6626" s="2"/>
      <c r="G6626" s="60">
        <v>49</v>
      </c>
      <c r="H6626" s="72" t="s">
        <v>678</v>
      </c>
      <c r="I6626" s="11">
        <v>4.0816326530609999</v>
      </c>
      <c r="J6626" s="3">
        <v>10.204081632653001</v>
      </c>
      <c r="K6626" s="3">
        <v>8.1632653061219997</v>
      </c>
      <c r="L6626" s="3">
        <v>61.224489795917997</v>
      </c>
      <c r="M6626" s="8">
        <v>16.326530612245001</v>
      </c>
    </row>
    <row r="6627" spans="3:13" ht="36" x14ac:dyDescent="0.2">
      <c r="C6627" s="87"/>
      <c r="D6627" s="84"/>
      <c r="E6627" s="1" t="s">
        <v>62</v>
      </c>
      <c r="F6627" s="2"/>
      <c r="G6627" s="60">
        <v>211</v>
      </c>
      <c r="H6627" s="72" t="str">
        <f t="shared" si="111"/>
        <v xml:space="preserve"> </v>
      </c>
      <c r="I6627" s="11">
        <v>2.843601895735</v>
      </c>
      <c r="J6627" s="3">
        <v>11.374407582938</v>
      </c>
      <c r="K6627" s="3">
        <v>22.748815165877001</v>
      </c>
      <c r="L6627" s="3">
        <v>53.554502369668</v>
      </c>
      <c r="M6627" s="8">
        <v>9.4786729857819996</v>
      </c>
    </row>
    <row r="6628" spans="3:13" ht="24" x14ac:dyDescent="0.2">
      <c r="C6628" s="87"/>
      <c r="D6628" s="84"/>
      <c r="E6628" s="1" t="s">
        <v>63</v>
      </c>
      <c r="F6628" s="2"/>
      <c r="G6628" s="60">
        <v>8</v>
      </c>
      <c r="H6628" s="72" t="str">
        <f t="shared" si="111"/>
        <v>*</v>
      </c>
      <c r="I6628" s="21">
        <v>0</v>
      </c>
      <c r="J6628" s="3">
        <v>50</v>
      </c>
      <c r="K6628" s="3">
        <v>25</v>
      </c>
      <c r="L6628" s="3">
        <v>12.5</v>
      </c>
      <c r="M6628" s="8">
        <v>12.5</v>
      </c>
    </row>
    <row r="6629" spans="3:13" x14ac:dyDescent="0.2">
      <c r="C6629" s="87"/>
      <c r="D6629" s="84"/>
      <c r="E6629" s="1" t="s">
        <v>64</v>
      </c>
      <c r="F6629" s="2"/>
      <c r="G6629" s="60">
        <v>24</v>
      </c>
      <c r="H6629" s="72" t="str">
        <f t="shared" si="111"/>
        <v>*</v>
      </c>
      <c r="I6629" s="21">
        <v>0</v>
      </c>
      <c r="J6629" s="3">
        <v>12.5</v>
      </c>
      <c r="K6629" s="3">
        <v>16.666666666666998</v>
      </c>
      <c r="L6629" s="3">
        <v>58.333333333333002</v>
      </c>
      <c r="M6629" s="8">
        <v>12.5</v>
      </c>
    </row>
    <row r="6630" spans="3:13" x14ac:dyDescent="0.2">
      <c r="C6630" s="87"/>
      <c r="D6630" s="84"/>
      <c r="E6630" s="1" t="s">
        <v>46</v>
      </c>
      <c r="F6630" s="2"/>
      <c r="G6630" s="60">
        <v>17</v>
      </c>
      <c r="H6630" s="72" t="str">
        <f t="shared" si="111"/>
        <v>*</v>
      </c>
      <c r="I6630" s="21">
        <v>0</v>
      </c>
      <c r="J6630" s="3">
        <v>5.8823529411760003</v>
      </c>
      <c r="K6630" s="3">
        <v>23.529411764706001</v>
      </c>
      <c r="L6630" s="3">
        <v>64.705882352941003</v>
      </c>
      <c r="M6630" s="8">
        <v>5.8823529411760003</v>
      </c>
    </row>
    <row r="6631" spans="3:13" x14ac:dyDescent="0.2">
      <c r="C6631" s="87"/>
      <c r="D6631" s="84"/>
      <c r="E6631" s="1" t="s">
        <v>32</v>
      </c>
      <c r="F6631" s="2"/>
      <c r="G6631" s="60">
        <v>5</v>
      </c>
      <c r="H6631" s="72" t="str">
        <f t="shared" si="111"/>
        <v>*</v>
      </c>
      <c r="I6631" s="21">
        <v>0</v>
      </c>
      <c r="J6631" s="7">
        <v>0</v>
      </c>
      <c r="K6631" s="3">
        <v>40</v>
      </c>
      <c r="L6631" s="3">
        <v>60</v>
      </c>
      <c r="M6631" s="14">
        <v>0</v>
      </c>
    </row>
    <row r="6632" spans="3:13" x14ac:dyDescent="0.2">
      <c r="C6632" s="87"/>
      <c r="D6632" s="84"/>
      <c r="E6632" s="1" t="s">
        <v>65</v>
      </c>
      <c r="F6632" s="2"/>
      <c r="G6632" s="60">
        <v>2121</v>
      </c>
      <c r="H6632" s="72" t="str">
        <f t="shared" si="111"/>
        <v xml:space="preserve"> </v>
      </c>
      <c r="I6632" s="11">
        <v>3.5360678925040001</v>
      </c>
      <c r="J6632" s="3">
        <v>17.161716171617002</v>
      </c>
      <c r="K6632" s="3">
        <v>29.325789721829</v>
      </c>
      <c r="L6632" s="3">
        <v>44.601603017445001</v>
      </c>
      <c r="M6632" s="8">
        <v>5.374823196605</v>
      </c>
    </row>
    <row r="6633" spans="3:13" x14ac:dyDescent="0.2">
      <c r="C6633" s="87"/>
      <c r="D6633" s="84"/>
      <c r="E6633" s="1" t="s">
        <v>66</v>
      </c>
      <c r="F6633" s="2"/>
      <c r="G6633" s="60">
        <v>260</v>
      </c>
      <c r="H6633" s="72" t="str">
        <f t="shared" si="111"/>
        <v xml:space="preserve"> </v>
      </c>
      <c r="I6633" s="11">
        <v>3.0769230769229998</v>
      </c>
      <c r="J6633" s="3">
        <v>11.153846153846001</v>
      </c>
      <c r="K6633" s="3">
        <v>20</v>
      </c>
      <c r="L6633" s="3">
        <v>55</v>
      </c>
      <c r="M6633" s="8">
        <v>10.769230769230999</v>
      </c>
    </row>
    <row r="6634" spans="3:13" ht="24" x14ac:dyDescent="0.2">
      <c r="C6634" s="88" t="s">
        <v>67</v>
      </c>
      <c r="D6634" s="83" t="s">
        <v>17</v>
      </c>
      <c r="E6634" s="6" t="s">
        <v>68</v>
      </c>
      <c r="F6634" s="5"/>
      <c r="G6634" s="59">
        <v>303</v>
      </c>
      <c r="H6634" s="71" t="str">
        <f t="shared" si="111"/>
        <v xml:space="preserve"> </v>
      </c>
      <c r="I6634" s="12">
        <v>5.6105610561060004</v>
      </c>
      <c r="J6634" s="4">
        <v>19.141914191419001</v>
      </c>
      <c r="K6634" s="4">
        <v>25.412541254124999</v>
      </c>
      <c r="L6634" s="4">
        <v>42.574257425742999</v>
      </c>
      <c r="M6634" s="13">
        <v>7.2607260726070004</v>
      </c>
    </row>
    <row r="6635" spans="3:13" ht="36" x14ac:dyDescent="0.2">
      <c r="C6635" s="87"/>
      <c r="D6635" s="84"/>
      <c r="E6635" s="1" t="s">
        <v>69</v>
      </c>
      <c r="F6635" s="2"/>
      <c r="G6635" s="60">
        <v>1347</v>
      </c>
      <c r="H6635" s="72" t="str">
        <f t="shared" si="111"/>
        <v xml:space="preserve"> </v>
      </c>
      <c r="I6635" s="11">
        <v>3.6377134372679998</v>
      </c>
      <c r="J6635" s="3">
        <v>17.668893838159001</v>
      </c>
      <c r="K6635" s="3">
        <v>30.066815144766</v>
      </c>
      <c r="L6635" s="3">
        <v>43.281365998515</v>
      </c>
      <c r="M6635" s="8">
        <v>5.3452115812920002</v>
      </c>
    </row>
    <row r="6636" spans="3:13" ht="24" x14ac:dyDescent="0.2">
      <c r="C6636" s="87"/>
      <c r="D6636" s="84"/>
      <c r="E6636" s="1" t="s">
        <v>70</v>
      </c>
      <c r="F6636" s="2"/>
      <c r="G6636" s="60">
        <v>596</v>
      </c>
      <c r="H6636" s="72" t="str">
        <f t="shared" si="111"/>
        <v xml:space="preserve"> </v>
      </c>
      <c r="I6636" s="11">
        <v>1.342281879195</v>
      </c>
      <c r="J6636" s="3">
        <v>14.932885906039999</v>
      </c>
      <c r="K6636" s="3">
        <v>27.852348993288999</v>
      </c>
      <c r="L6636" s="3">
        <v>48.825503355705003</v>
      </c>
      <c r="M6636" s="8">
        <v>7.0469798657720002</v>
      </c>
    </row>
    <row r="6637" spans="3:13" ht="24" x14ac:dyDescent="0.2">
      <c r="C6637" s="87"/>
      <c r="D6637" s="84"/>
      <c r="E6637" s="1" t="s">
        <v>71</v>
      </c>
      <c r="F6637" s="2"/>
      <c r="G6637" s="60">
        <v>181</v>
      </c>
      <c r="H6637" s="72" t="str">
        <f t="shared" si="111"/>
        <v xml:space="preserve"> </v>
      </c>
      <c r="I6637" s="11">
        <v>4.9723756906079997</v>
      </c>
      <c r="J6637" s="3">
        <v>8.8397790055249992</v>
      </c>
      <c r="K6637" s="3">
        <v>18.784530386739998</v>
      </c>
      <c r="L6637" s="3">
        <v>61.325966850828998</v>
      </c>
      <c r="M6637" s="8">
        <v>6.0773480662979997</v>
      </c>
    </row>
    <row r="6638" spans="3:13" x14ac:dyDescent="0.2">
      <c r="C6638" s="87"/>
      <c r="D6638" s="84"/>
      <c r="E6638" s="1" t="s">
        <v>32</v>
      </c>
      <c r="F6638" s="2"/>
      <c r="G6638" s="60">
        <v>8</v>
      </c>
      <c r="H6638" s="72" t="str">
        <f t="shared" si="111"/>
        <v>*</v>
      </c>
      <c r="I6638" s="21">
        <v>0</v>
      </c>
      <c r="J6638" s="7">
        <v>0</v>
      </c>
      <c r="K6638" s="3">
        <v>50</v>
      </c>
      <c r="L6638" s="3">
        <v>50</v>
      </c>
      <c r="M6638" s="14">
        <v>0</v>
      </c>
    </row>
    <row r="6639" spans="3:13" ht="24" x14ac:dyDescent="0.2">
      <c r="C6639" s="88" t="s">
        <v>72</v>
      </c>
      <c r="D6639" s="83" t="s">
        <v>17</v>
      </c>
      <c r="E6639" s="6" t="s">
        <v>73</v>
      </c>
      <c r="F6639" s="5"/>
      <c r="G6639" s="59">
        <v>52</v>
      </c>
      <c r="H6639" s="71" t="str">
        <f t="shared" si="111"/>
        <v xml:space="preserve"> </v>
      </c>
      <c r="I6639" s="43">
        <v>0</v>
      </c>
      <c r="J6639" s="4">
        <v>7.6923076923079998</v>
      </c>
      <c r="K6639" s="4">
        <v>25</v>
      </c>
      <c r="L6639" s="4">
        <v>53.846153846154003</v>
      </c>
      <c r="M6639" s="13">
        <v>13.461538461538</v>
      </c>
    </row>
    <row r="6640" spans="3:13" ht="36" x14ac:dyDescent="0.2">
      <c r="C6640" s="87"/>
      <c r="D6640" s="84"/>
      <c r="E6640" s="1" t="s">
        <v>74</v>
      </c>
      <c r="F6640" s="2"/>
      <c r="G6640" s="60">
        <v>186</v>
      </c>
      <c r="H6640" s="72" t="str">
        <f t="shared" si="111"/>
        <v xml:space="preserve"> </v>
      </c>
      <c r="I6640" s="11">
        <v>2.1505376344089999</v>
      </c>
      <c r="J6640" s="3">
        <v>13.978494623655999</v>
      </c>
      <c r="K6640" s="3">
        <v>22.043010752688001</v>
      </c>
      <c r="L6640" s="3">
        <v>54.301075268817002</v>
      </c>
      <c r="M6640" s="8">
        <v>7.5268817204299996</v>
      </c>
    </row>
    <row r="6641" spans="3:13" ht="36" x14ac:dyDescent="0.2">
      <c r="C6641" s="87"/>
      <c r="D6641" s="84"/>
      <c r="E6641" s="1" t="s">
        <v>75</v>
      </c>
      <c r="F6641" s="2"/>
      <c r="G6641" s="60">
        <v>336</v>
      </c>
      <c r="H6641" s="72" t="str">
        <f t="shared" si="111"/>
        <v xml:space="preserve"> </v>
      </c>
      <c r="I6641" s="11">
        <v>1.190476190476</v>
      </c>
      <c r="J6641" s="3">
        <v>13.988095238094999</v>
      </c>
      <c r="K6641" s="3">
        <v>25.297619047619001</v>
      </c>
      <c r="L6641" s="3">
        <v>52.380952380952003</v>
      </c>
      <c r="M6641" s="8">
        <v>7.1428571428570002</v>
      </c>
    </row>
    <row r="6642" spans="3:13" ht="36" x14ac:dyDescent="0.2">
      <c r="C6642" s="87"/>
      <c r="D6642" s="84"/>
      <c r="E6642" s="1" t="s">
        <v>76</v>
      </c>
      <c r="F6642" s="2"/>
      <c r="G6642" s="60">
        <v>411</v>
      </c>
      <c r="H6642" s="72" t="str">
        <f t="shared" si="111"/>
        <v xml:space="preserve"> </v>
      </c>
      <c r="I6642" s="11">
        <v>2.6763990267639999</v>
      </c>
      <c r="J6642" s="3">
        <v>17.031630170315999</v>
      </c>
      <c r="K6642" s="3">
        <v>28.710462287104999</v>
      </c>
      <c r="L6642" s="3">
        <v>46.228710462286998</v>
      </c>
      <c r="M6642" s="8">
        <v>5.3527980535279998</v>
      </c>
    </row>
    <row r="6643" spans="3:13" ht="36" x14ac:dyDescent="0.2">
      <c r="C6643" s="87"/>
      <c r="D6643" s="84"/>
      <c r="E6643" s="1" t="s">
        <v>77</v>
      </c>
      <c r="F6643" s="2"/>
      <c r="G6643" s="60">
        <v>425</v>
      </c>
      <c r="H6643" s="72" t="str">
        <f t="shared" si="111"/>
        <v xml:space="preserve"> </v>
      </c>
      <c r="I6643" s="11">
        <v>3.5294117647059999</v>
      </c>
      <c r="J6643" s="3">
        <v>17.647058823529001</v>
      </c>
      <c r="K6643" s="3">
        <v>29.176470588234999</v>
      </c>
      <c r="L6643" s="3">
        <v>44.470588235294002</v>
      </c>
      <c r="M6643" s="8">
        <v>5.1764705882350004</v>
      </c>
    </row>
    <row r="6644" spans="3:13" ht="36" x14ac:dyDescent="0.2">
      <c r="C6644" s="87"/>
      <c r="D6644" s="84"/>
      <c r="E6644" s="1" t="s">
        <v>78</v>
      </c>
      <c r="F6644" s="2"/>
      <c r="G6644" s="60">
        <v>328</v>
      </c>
      <c r="H6644" s="72" t="str">
        <f t="shared" si="111"/>
        <v xml:space="preserve"> </v>
      </c>
      <c r="I6644" s="11">
        <v>3.6585365853659999</v>
      </c>
      <c r="J6644" s="3">
        <v>18.292682926828999</v>
      </c>
      <c r="K6644" s="3">
        <v>31.707317073171001</v>
      </c>
      <c r="L6644" s="3">
        <v>41.463414634145998</v>
      </c>
      <c r="M6644" s="8">
        <v>4.8780487804880002</v>
      </c>
    </row>
    <row r="6645" spans="3:13" ht="36" x14ac:dyDescent="0.2">
      <c r="C6645" s="87"/>
      <c r="D6645" s="84"/>
      <c r="E6645" s="1" t="s">
        <v>79</v>
      </c>
      <c r="F6645" s="2"/>
      <c r="G6645" s="60">
        <v>294</v>
      </c>
      <c r="H6645" s="72" t="str">
        <f t="shared" si="111"/>
        <v xml:space="preserve"> </v>
      </c>
      <c r="I6645" s="11">
        <v>4.7619047619049999</v>
      </c>
      <c r="J6645" s="3">
        <v>20.748299319728002</v>
      </c>
      <c r="K6645" s="3">
        <v>29.931972789115999</v>
      </c>
      <c r="L6645" s="3">
        <v>42.517006802720999</v>
      </c>
      <c r="M6645" s="8">
        <v>2.040816326531</v>
      </c>
    </row>
    <row r="6646" spans="3:13" ht="36" x14ac:dyDescent="0.2">
      <c r="C6646" s="87"/>
      <c r="D6646" s="84"/>
      <c r="E6646" s="1" t="s">
        <v>80</v>
      </c>
      <c r="F6646" s="2"/>
      <c r="G6646" s="60">
        <v>194</v>
      </c>
      <c r="H6646" s="72" t="str">
        <f t="shared" si="111"/>
        <v xml:space="preserve"> </v>
      </c>
      <c r="I6646" s="11">
        <v>7.2164948453609998</v>
      </c>
      <c r="J6646" s="3">
        <v>18.556701030928</v>
      </c>
      <c r="K6646" s="3">
        <v>25.257731958762999</v>
      </c>
      <c r="L6646" s="3">
        <v>44.845360824742002</v>
      </c>
      <c r="M6646" s="8">
        <v>4.1237113402060004</v>
      </c>
    </row>
    <row r="6647" spans="3:13" ht="36" x14ac:dyDescent="0.2">
      <c r="C6647" s="87"/>
      <c r="D6647" s="84"/>
      <c r="E6647" s="1" t="s">
        <v>81</v>
      </c>
      <c r="F6647" s="2"/>
      <c r="G6647" s="60">
        <v>50</v>
      </c>
      <c r="H6647" s="72" t="str">
        <f t="shared" si="111"/>
        <v xml:space="preserve"> </v>
      </c>
      <c r="I6647" s="11">
        <v>4</v>
      </c>
      <c r="J6647" s="3">
        <v>12</v>
      </c>
      <c r="K6647" s="3">
        <v>44</v>
      </c>
      <c r="L6647" s="3">
        <v>34</v>
      </c>
      <c r="M6647" s="8">
        <v>6</v>
      </c>
    </row>
    <row r="6648" spans="3:13" ht="24" x14ac:dyDescent="0.2">
      <c r="C6648" s="87"/>
      <c r="D6648" s="84"/>
      <c r="E6648" s="1" t="s">
        <v>82</v>
      </c>
      <c r="F6648" s="2"/>
      <c r="G6648" s="60">
        <v>48</v>
      </c>
      <c r="H6648" s="72" t="str">
        <f t="shared" si="111"/>
        <v>*</v>
      </c>
      <c r="I6648" s="11">
        <v>6.25</v>
      </c>
      <c r="J6648" s="3">
        <v>22.916666666666998</v>
      </c>
      <c r="K6648" s="3">
        <v>33.333333333333002</v>
      </c>
      <c r="L6648" s="3">
        <v>33.333333333333002</v>
      </c>
      <c r="M6648" s="8">
        <v>4.166666666667</v>
      </c>
    </row>
    <row r="6649" spans="3:13" x14ac:dyDescent="0.2">
      <c r="C6649" s="87"/>
      <c r="D6649" s="84"/>
      <c r="E6649" s="1" t="s">
        <v>83</v>
      </c>
      <c r="F6649" s="2"/>
      <c r="G6649" s="60">
        <v>46</v>
      </c>
      <c r="H6649" s="72" t="str">
        <f t="shared" si="111"/>
        <v>*</v>
      </c>
      <c r="I6649" s="11">
        <v>2.1739130434780001</v>
      </c>
      <c r="J6649" s="3">
        <v>4.3478260869570002</v>
      </c>
      <c r="K6649" s="3">
        <v>32.608695652173999</v>
      </c>
      <c r="L6649" s="3">
        <v>52.173913043478002</v>
      </c>
      <c r="M6649" s="8">
        <v>8.6956521739130004</v>
      </c>
    </row>
    <row r="6650" spans="3:13" x14ac:dyDescent="0.2">
      <c r="C6650" s="87"/>
      <c r="D6650" s="84"/>
      <c r="E6650" s="1" t="s">
        <v>32</v>
      </c>
      <c r="F6650" s="2"/>
      <c r="G6650" s="60">
        <v>65</v>
      </c>
      <c r="H6650" s="72" t="str">
        <f t="shared" si="111"/>
        <v xml:space="preserve"> </v>
      </c>
      <c r="I6650" s="11">
        <v>4.6153846153850004</v>
      </c>
      <c r="J6650" s="3">
        <v>4.6153846153850004</v>
      </c>
      <c r="K6650" s="3">
        <v>16.923076923077002</v>
      </c>
      <c r="L6650" s="3">
        <v>44.615384615384997</v>
      </c>
      <c r="M6650" s="8">
        <v>29.230769230768999</v>
      </c>
    </row>
    <row r="6651" spans="3:13" x14ac:dyDescent="0.2">
      <c r="C6651" s="88" t="s">
        <v>84</v>
      </c>
      <c r="D6651" s="83" t="s">
        <v>17</v>
      </c>
      <c r="E6651" s="6" t="s">
        <v>85</v>
      </c>
      <c r="F6651" s="5"/>
      <c r="G6651" s="59">
        <v>315</v>
      </c>
      <c r="H6651" s="71" t="str">
        <f t="shared" si="111"/>
        <v xml:space="preserve"> </v>
      </c>
      <c r="I6651" s="12">
        <v>9.8412698412699999</v>
      </c>
      <c r="J6651" s="4">
        <v>24.126984126983999</v>
      </c>
      <c r="K6651" s="4">
        <v>22.857142857143</v>
      </c>
      <c r="L6651" s="4">
        <v>38.095238095238003</v>
      </c>
      <c r="M6651" s="13">
        <v>5.079365079365</v>
      </c>
    </row>
    <row r="6652" spans="3:13" x14ac:dyDescent="0.2">
      <c r="C6652" s="87"/>
      <c r="D6652" s="84"/>
      <c r="E6652" s="1" t="s">
        <v>86</v>
      </c>
      <c r="F6652" s="2"/>
      <c r="G6652" s="60">
        <v>493</v>
      </c>
      <c r="H6652" s="72" t="str">
        <f t="shared" si="111"/>
        <v xml:space="preserve"> </v>
      </c>
      <c r="I6652" s="11">
        <v>2.8397565922919998</v>
      </c>
      <c r="J6652" s="3">
        <v>21.501014198783</v>
      </c>
      <c r="K6652" s="3">
        <v>31.643002028398001</v>
      </c>
      <c r="L6652" s="3">
        <v>38.742393509128</v>
      </c>
      <c r="M6652" s="8">
        <v>5.2738336714000003</v>
      </c>
    </row>
    <row r="6653" spans="3:13" x14ac:dyDescent="0.2">
      <c r="C6653" s="87"/>
      <c r="D6653" s="84"/>
      <c r="E6653" s="1" t="s">
        <v>87</v>
      </c>
      <c r="F6653" s="2"/>
      <c r="G6653" s="60">
        <v>981</v>
      </c>
      <c r="H6653" s="72" t="str">
        <f t="shared" si="111"/>
        <v xml:space="preserve"> </v>
      </c>
      <c r="I6653" s="11">
        <v>2.6503567787970002</v>
      </c>
      <c r="J6653" s="3">
        <v>15.494393476045</v>
      </c>
      <c r="K6653" s="3">
        <v>32.415902140672998</v>
      </c>
      <c r="L6653" s="3">
        <v>44.546381243629</v>
      </c>
      <c r="M6653" s="8">
        <v>4.8929663608559997</v>
      </c>
    </row>
    <row r="6654" spans="3:13" x14ac:dyDescent="0.2">
      <c r="C6654" s="87"/>
      <c r="D6654" s="84"/>
      <c r="E6654" s="1" t="s">
        <v>88</v>
      </c>
      <c r="F6654" s="2"/>
      <c r="G6654" s="60">
        <v>525</v>
      </c>
      <c r="H6654" s="72" t="str">
        <f t="shared" si="111"/>
        <v xml:space="preserve"> </v>
      </c>
      <c r="I6654" s="11">
        <v>1.9047619047619999</v>
      </c>
      <c r="J6654" s="3">
        <v>10.47619047619</v>
      </c>
      <c r="K6654" s="3">
        <v>23.428571428571001</v>
      </c>
      <c r="L6654" s="3">
        <v>56.190476190475998</v>
      </c>
      <c r="M6654" s="8">
        <v>8</v>
      </c>
    </row>
    <row r="6655" spans="3:13" x14ac:dyDescent="0.2">
      <c r="C6655" s="87"/>
      <c r="D6655" s="84"/>
      <c r="E6655" s="1" t="s">
        <v>89</v>
      </c>
      <c r="F6655" s="2"/>
      <c r="G6655" s="60">
        <v>113</v>
      </c>
      <c r="H6655" s="72" t="str">
        <f t="shared" si="111"/>
        <v xml:space="preserve"> </v>
      </c>
      <c r="I6655" s="11">
        <v>1.769911504425</v>
      </c>
      <c r="J6655" s="3">
        <v>9.7345132743360008</v>
      </c>
      <c r="K6655" s="3">
        <v>13.274336283186001</v>
      </c>
      <c r="L6655" s="3">
        <v>63.716814159291999</v>
      </c>
      <c r="M6655" s="8">
        <v>11.504424778761001</v>
      </c>
    </row>
    <row r="6656" spans="3:13" x14ac:dyDescent="0.2">
      <c r="C6656" s="87"/>
      <c r="D6656" s="84"/>
      <c r="E6656" s="1" t="s">
        <v>32</v>
      </c>
      <c r="F6656" s="2"/>
      <c r="G6656" s="60">
        <v>8</v>
      </c>
      <c r="H6656" s="72" t="str">
        <f t="shared" si="111"/>
        <v>*</v>
      </c>
      <c r="I6656" s="21">
        <v>0</v>
      </c>
      <c r="J6656" s="3">
        <v>12.5</v>
      </c>
      <c r="K6656" s="3">
        <v>25</v>
      </c>
      <c r="L6656" s="3">
        <v>37.5</v>
      </c>
      <c r="M6656" s="8">
        <v>25</v>
      </c>
    </row>
    <row r="6657" spans="2:13" ht="24" x14ac:dyDescent="0.2">
      <c r="C6657" s="88" t="s">
        <v>90</v>
      </c>
      <c r="D6657" s="83" t="s">
        <v>17</v>
      </c>
      <c r="E6657" s="6" t="s">
        <v>91</v>
      </c>
      <c r="F6657" s="5"/>
      <c r="G6657" s="59">
        <v>608</v>
      </c>
      <c r="H6657" s="71" t="str">
        <f t="shared" si="111"/>
        <v xml:space="preserve"> </v>
      </c>
      <c r="I6657" s="12">
        <v>3.125</v>
      </c>
      <c r="J6657" s="4">
        <v>14.638157894737001</v>
      </c>
      <c r="K6657" s="4">
        <v>25.164473684211</v>
      </c>
      <c r="L6657" s="4">
        <v>50.986842105263001</v>
      </c>
      <c r="M6657" s="13">
        <v>6.0855263157890001</v>
      </c>
    </row>
    <row r="6658" spans="2:13" ht="24" x14ac:dyDescent="0.2">
      <c r="C6658" s="87"/>
      <c r="D6658" s="84"/>
      <c r="E6658" s="1" t="s">
        <v>92</v>
      </c>
      <c r="F6658" s="2"/>
      <c r="G6658" s="60">
        <v>1036</v>
      </c>
      <c r="H6658" s="72" t="str">
        <f t="shared" si="111"/>
        <v xml:space="preserve"> </v>
      </c>
      <c r="I6658" s="11">
        <v>3.8610038610039998</v>
      </c>
      <c r="J6658" s="3">
        <v>14.864864864865</v>
      </c>
      <c r="K6658" s="3">
        <v>28.185328185328</v>
      </c>
      <c r="L6658" s="3">
        <v>47.104247104247001</v>
      </c>
      <c r="M6658" s="8">
        <v>5.9845559845559997</v>
      </c>
    </row>
    <row r="6659" spans="2:13" ht="24" x14ac:dyDescent="0.2">
      <c r="C6659" s="87"/>
      <c r="D6659" s="84"/>
      <c r="E6659" s="1" t="s">
        <v>93</v>
      </c>
      <c r="F6659" s="2"/>
      <c r="G6659" s="60">
        <v>567</v>
      </c>
      <c r="H6659" s="72" t="str">
        <f t="shared" si="111"/>
        <v xml:space="preserve"> </v>
      </c>
      <c r="I6659" s="11">
        <v>3.1746031746029999</v>
      </c>
      <c r="J6659" s="3">
        <v>20.458553791886999</v>
      </c>
      <c r="K6659" s="3">
        <v>30.335097001764002</v>
      </c>
      <c r="L6659" s="3">
        <v>40.211640211640002</v>
      </c>
      <c r="M6659" s="8">
        <v>5.8201058201059999</v>
      </c>
    </row>
    <row r="6660" spans="2:13" x14ac:dyDescent="0.2">
      <c r="C6660" s="87"/>
      <c r="D6660" s="84"/>
      <c r="E6660" s="1" t="s">
        <v>94</v>
      </c>
      <c r="F6660" s="2"/>
      <c r="G6660" s="60">
        <v>224</v>
      </c>
      <c r="H6660" s="72" t="str">
        <f t="shared" si="111"/>
        <v xml:space="preserve"> </v>
      </c>
      <c r="I6660" s="11">
        <v>2.6785714285709998</v>
      </c>
      <c r="J6660" s="3">
        <v>18.75</v>
      </c>
      <c r="K6660" s="3">
        <v>30.803571428571001</v>
      </c>
      <c r="L6660" s="3">
        <v>41.071428571429003</v>
      </c>
      <c r="M6660" s="8">
        <v>6.6964285714290002</v>
      </c>
    </row>
    <row r="6661" spans="2:13" x14ac:dyDescent="0.2">
      <c r="C6661" s="88" t="s">
        <v>95</v>
      </c>
      <c r="D6661" s="83" t="s">
        <v>17</v>
      </c>
      <c r="E6661" s="6" t="s">
        <v>96</v>
      </c>
      <c r="F6661" s="5"/>
      <c r="G6661" s="59">
        <v>308</v>
      </c>
      <c r="H6661" s="71" t="str">
        <f t="shared" si="111"/>
        <v xml:space="preserve"> </v>
      </c>
      <c r="I6661" s="12">
        <v>2.922077922078</v>
      </c>
      <c r="J6661" s="4">
        <v>16.883116883117001</v>
      </c>
      <c r="K6661" s="4">
        <v>28.896103896104002</v>
      </c>
      <c r="L6661" s="4">
        <v>46.103896103895998</v>
      </c>
      <c r="M6661" s="13">
        <v>5.1948051948050002</v>
      </c>
    </row>
    <row r="6662" spans="2:13" x14ac:dyDescent="0.2">
      <c r="C6662" s="89"/>
      <c r="D6662" s="84"/>
      <c r="E6662" s="1" t="s">
        <v>97</v>
      </c>
      <c r="F6662" s="2"/>
      <c r="G6662" s="60">
        <v>728</v>
      </c>
      <c r="H6662" s="72" t="str">
        <f t="shared" si="111"/>
        <v xml:space="preserve"> </v>
      </c>
      <c r="I6662" s="11">
        <v>3.1593406593409998</v>
      </c>
      <c r="J6662" s="3">
        <v>15.796703296703001</v>
      </c>
      <c r="K6662" s="3">
        <v>28.846153846153999</v>
      </c>
      <c r="L6662" s="3">
        <v>45.604395604395997</v>
      </c>
      <c r="M6662" s="8">
        <v>6.5934065934069999</v>
      </c>
    </row>
    <row r="6663" spans="2:13" ht="24" x14ac:dyDescent="0.2">
      <c r="C6663" s="89"/>
      <c r="D6663" s="84"/>
      <c r="E6663" s="1" t="s">
        <v>98</v>
      </c>
      <c r="F6663" s="2"/>
      <c r="G6663" s="60">
        <v>474</v>
      </c>
      <c r="H6663" s="72" t="str">
        <f t="shared" si="111"/>
        <v xml:space="preserve"> </v>
      </c>
      <c r="I6663" s="11">
        <v>3.7974683544299999</v>
      </c>
      <c r="J6663" s="3">
        <v>15.400843881857</v>
      </c>
      <c r="K6663" s="3">
        <v>31.223628691982999</v>
      </c>
      <c r="L6663" s="3">
        <v>44.092827004218996</v>
      </c>
      <c r="M6663" s="8">
        <v>5.4852320675110002</v>
      </c>
    </row>
    <row r="6664" spans="2:13" x14ac:dyDescent="0.2">
      <c r="C6664" s="89"/>
      <c r="D6664" s="84"/>
      <c r="E6664" s="1" t="s">
        <v>99</v>
      </c>
      <c r="F6664" s="2"/>
      <c r="G6664" s="60">
        <v>402</v>
      </c>
      <c r="H6664" s="72" t="str">
        <f t="shared" si="111"/>
        <v xml:space="preserve"> </v>
      </c>
      <c r="I6664" s="11">
        <v>3.731343283582</v>
      </c>
      <c r="J6664" s="3">
        <v>16.666666666666998</v>
      </c>
      <c r="K6664" s="3">
        <v>24.378109452735998</v>
      </c>
      <c r="L6664" s="3">
        <v>48.507462686567003</v>
      </c>
      <c r="M6664" s="8">
        <v>6.7164179104480004</v>
      </c>
    </row>
    <row r="6665" spans="2:13" x14ac:dyDescent="0.2">
      <c r="C6665" s="89"/>
      <c r="D6665" s="84"/>
      <c r="E6665" s="1" t="s">
        <v>100</v>
      </c>
      <c r="F6665" s="2"/>
      <c r="G6665" s="60">
        <v>231</v>
      </c>
      <c r="H6665" s="72" t="str">
        <f t="shared" si="111"/>
        <v xml:space="preserve"> </v>
      </c>
      <c r="I6665" s="11">
        <v>3.0303030303030001</v>
      </c>
      <c r="J6665" s="3">
        <v>17.748917748918</v>
      </c>
      <c r="K6665" s="3">
        <v>23.376623376623002</v>
      </c>
      <c r="L6665" s="3">
        <v>48.484848484848001</v>
      </c>
      <c r="M6665" s="8">
        <v>7.3593073593070004</v>
      </c>
    </row>
    <row r="6666" spans="2:13" x14ac:dyDescent="0.2">
      <c r="C6666" s="90"/>
      <c r="D6666" s="85"/>
      <c r="E6666" s="29" t="s">
        <v>101</v>
      </c>
      <c r="F6666" s="28"/>
      <c r="G6666" s="61">
        <v>292</v>
      </c>
      <c r="H6666" s="73" t="str">
        <f t="shared" si="111"/>
        <v xml:space="preserve"> </v>
      </c>
      <c r="I6666" s="35">
        <v>3.7671232876710001</v>
      </c>
      <c r="J6666" s="16">
        <v>18.150684931507001</v>
      </c>
      <c r="K6666" s="16">
        <v>29.794520547945002</v>
      </c>
      <c r="L6666" s="16">
        <v>43.835616438355999</v>
      </c>
      <c r="M6666" s="36">
        <v>4.4520547945209996</v>
      </c>
    </row>
    <row r="6667" spans="2:13" x14ac:dyDescent="0.2">
      <c r="G6667" s="62"/>
      <c r="H6667" s="74"/>
    </row>
    <row r="6668" spans="2:13" x14ac:dyDescent="0.2">
      <c r="B6668" s="25" t="str">
        <f xml:space="preserve"> HYPERLINK("#'目次'!B63", "[57]")</f>
        <v>[57]</v>
      </c>
      <c r="C6668" s="17" t="s">
        <v>547</v>
      </c>
      <c r="G6668" s="62"/>
      <c r="H6668" s="74"/>
    </row>
    <row r="6669" spans="2:13" x14ac:dyDescent="0.2">
      <c r="G6669" s="62"/>
      <c r="H6669" s="74"/>
    </row>
    <row r="6670" spans="2:13" x14ac:dyDescent="0.2">
      <c r="G6670" s="62"/>
      <c r="H6670" s="74"/>
    </row>
    <row r="6671" spans="2:13" x14ac:dyDescent="0.2">
      <c r="C6671" s="17" t="s">
        <v>12</v>
      </c>
      <c r="G6671" s="62"/>
      <c r="H6671" s="74"/>
    </row>
    <row r="6672" spans="2:13" ht="24" x14ac:dyDescent="0.2">
      <c r="C6672" s="91"/>
      <c r="D6672" s="92"/>
      <c r="E6672" s="92"/>
      <c r="F6672" s="92"/>
      <c r="G6672" s="56" t="s">
        <v>13</v>
      </c>
      <c r="H6672" s="68"/>
      <c r="I6672" s="22" t="s">
        <v>548</v>
      </c>
      <c r="J6672" s="10" t="s">
        <v>549</v>
      </c>
      <c r="K6672" s="10" t="s">
        <v>550</v>
      </c>
      <c r="L6672" s="10" t="s">
        <v>551</v>
      </c>
      <c r="M6672" s="23" t="s">
        <v>32</v>
      </c>
    </row>
    <row r="6673" spans="3:13" x14ac:dyDescent="0.2">
      <c r="C6673" s="93"/>
      <c r="D6673" s="94"/>
      <c r="E6673" s="94"/>
      <c r="F6673" s="94"/>
      <c r="G6673" s="57"/>
      <c r="H6673" s="69"/>
      <c r="I6673" s="26"/>
      <c r="J6673" s="9"/>
      <c r="K6673" s="9"/>
      <c r="L6673" s="9"/>
      <c r="M6673" s="24"/>
    </row>
    <row r="6674" spans="3:13" x14ac:dyDescent="0.2">
      <c r="C6674" s="31"/>
      <c r="D6674" s="33"/>
      <c r="E6674" s="32" t="s">
        <v>13</v>
      </c>
      <c r="F6674" s="30"/>
      <c r="G6674" s="58">
        <v>2435</v>
      </c>
      <c r="H6674" s="70" t="str">
        <f t="shared" ref="H6674:H6737" si="112">IF(G6674&lt;49,"*"," ")</f>
        <v xml:space="preserve"> </v>
      </c>
      <c r="I6674" s="15">
        <v>3.4496919917860001</v>
      </c>
      <c r="J6674" s="15">
        <v>32.689938398357</v>
      </c>
      <c r="K6674" s="15">
        <v>40.205338809034998</v>
      </c>
      <c r="L6674" s="15">
        <v>12.566735112936</v>
      </c>
      <c r="M6674" s="34">
        <v>11.088295687884999</v>
      </c>
    </row>
    <row r="6675" spans="3:13" x14ac:dyDescent="0.2">
      <c r="C6675" s="86" t="s">
        <v>16</v>
      </c>
      <c r="D6675" s="83" t="s">
        <v>17</v>
      </c>
      <c r="E6675" s="6" t="s">
        <v>14</v>
      </c>
      <c r="F6675" s="5"/>
      <c r="G6675" s="59">
        <v>1188</v>
      </c>
      <c r="H6675" s="71" t="str">
        <f t="shared" si="112"/>
        <v xml:space="preserve"> </v>
      </c>
      <c r="I6675" s="12">
        <v>4.2929292929290002</v>
      </c>
      <c r="J6675" s="4">
        <v>34.595959595959997</v>
      </c>
      <c r="K6675" s="4">
        <v>38.973063973064001</v>
      </c>
      <c r="L6675" s="4">
        <v>12.710437710438001</v>
      </c>
      <c r="M6675" s="13">
        <v>9.4276094276089992</v>
      </c>
    </row>
    <row r="6676" spans="3:13" x14ac:dyDescent="0.2">
      <c r="C6676" s="87"/>
      <c r="D6676" s="84"/>
      <c r="E6676" s="1" t="s">
        <v>15</v>
      </c>
      <c r="F6676" s="2"/>
      <c r="G6676" s="60">
        <v>1247</v>
      </c>
      <c r="H6676" s="72" t="str">
        <f t="shared" si="112"/>
        <v xml:space="preserve"> </v>
      </c>
      <c r="I6676" s="11">
        <v>2.6463512429830001</v>
      </c>
      <c r="J6676" s="3">
        <v>30.874097834804001</v>
      </c>
      <c r="K6676" s="3">
        <v>41.379310344827999</v>
      </c>
      <c r="L6676" s="3">
        <v>12.429831595830001</v>
      </c>
      <c r="M6676" s="8">
        <v>12.670408981555999</v>
      </c>
    </row>
    <row r="6677" spans="3:13" x14ac:dyDescent="0.2">
      <c r="C6677" s="88" t="s">
        <v>18</v>
      </c>
      <c r="D6677" s="88" t="s">
        <v>19</v>
      </c>
      <c r="E6677" s="6" t="s">
        <v>20</v>
      </c>
      <c r="F6677" s="5"/>
      <c r="G6677" s="59">
        <v>386</v>
      </c>
      <c r="H6677" s="71" t="str">
        <f t="shared" si="112"/>
        <v xml:space="preserve"> </v>
      </c>
      <c r="I6677" s="12">
        <v>4.1450777202070004</v>
      </c>
      <c r="J6677" s="4">
        <v>38.082901554404003</v>
      </c>
      <c r="K6677" s="4">
        <v>39.119170984455998</v>
      </c>
      <c r="L6677" s="4">
        <v>12.694300518135</v>
      </c>
      <c r="M6677" s="13">
        <v>5.9585492227980001</v>
      </c>
    </row>
    <row r="6678" spans="3:13" x14ac:dyDescent="0.2">
      <c r="C6678" s="87"/>
      <c r="D6678" s="89"/>
      <c r="E6678" s="1" t="s">
        <v>21</v>
      </c>
      <c r="F6678" s="2"/>
      <c r="G6678" s="60">
        <v>484</v>
      </c>
      <c r="H6678" s="72" t="str">
        <f t="shared" si="112"/>
        <v xml:space="preserve"> </v>
      </c>
      <c r="I6678" s="11">
        <v>5.1652892561980002</v>
      </c>
      <c r="J6678" s="3">
        <v>35.537190082644997</v>
      </c>
      <c r="K6678" s="3">
        <v>43.801652892561997</v>
      </c>
      <c r="L6678" s="3">
        <v>9.7107438016530008</v>
      </c>
      <c r="M6678" s="8">
        <v>5.7851239669419998</v>
      </c>
    </row>
    <row r="6679" spans="3:13" x14ac:dyDescent="0.2">
      <c r="C6679" s="87"/>
      <c r="D6679" s="89"/>
      <c r="E6679" s="1" t="s">
        <v>22</v>
      </c>
      <c r="F6679" s="2"/>
      <c r="G6679" s="60">
        <v>626</v>
      </c>
      <c r="H6679" s="72" t="str">
        <f t="shared" si="112"/>
        <v xml:space="preserve"> </v>
      </c>
      <c r="I6679" s="11">
        <v>3.1948881789139998</v>
      </c>
      <c r="J6679" s="3">
        <v>34.185303514376997</v>
      </c>
      <c r="K6679" s="3">
        <v>43.290734824281003</v>
      </c>
      <c r="L6679" s="3">
        <v>9.1054313099040005</v>
      </c>
      <c r="M6679" s="8">
        <v>10.223642172524</v>
      </c>
    </row>
    <row r="6680" spans="3:13" x14ac:dyDescent="0.2">
      <c r="C6680" s="87"/>
      <c r="D6680" s="89"/>
      <c r="E6680" s="1" t="s">
        <v>23</v>
      </c>
      <c r="F6680" s="2"/>
      <c r="G6680" s="60">
        <v>400</v>
      </c>
      <c r="H6680" s="72" t="str">
        <f t="shared" si="112"/>
        <v xml:space="preserve"> </v>
      </c>
      <c r="I6680" s="11">
        <v>1</v>
      </c>
      <c r="J6680" s="3">
        <v>33.25</v>
      </c>
      <c r="K6680" s="3">
        <v>38.5</v>
      </c>
      <c r="L6680" s="3">
        <v>13.5</v>
      </c>
      <c r="M6680" s="8">
        <v>13.75</v>
      </c>
    </row>
    <row r="6681" spans="3:13" x14ac:dyDescent="0.2">
      <c r="C6681" s="87"/>
      <c r="D6681" s="89"/>
      <c r="E6681" s="1" t="s">
        <v>24</v>
      </c>
      <c r="F6681" s="2"/>
      <c r="G6681" s="60">
        <v>539</v>
      </c>
      <c r="H6681" s="72" t="str">
        <f t="shared" si="112"/>
        <v xml:space="preserve"> </v>
      </c>
      <c r="I6681" s="11">
        <v>3.5250463821890001</v>
      </c>
      <c r="J6681" s="3">
        <v>24.118738404453001</v>
      </c>
      <c r="K6681" s="3">
        <v>35.435992578849998</v>
      </c>
      <c r="L6681" s="3">
        <v>18.367346938775999</v>
      </c>
      <c r="M6681" s="8">
        <v>18.552875695733</v>
      </c>
    </row>
    <row r="6682" spans="3:13" x14ac:dyDescent="0.2">
      <c r="C6682" s="87"/>
      <c r="D6682" s="89"/>
      <c r="E6682" s="1" t="s">
        <v>25</v>
      </c>
      <c r="F6682" s="2"/>
      <c r="G6682" s="60">
        <v>2049</v>
      </c>
      <c r="H6682" s="72" t="str">
        <f t="shared" si="112"/>
        <v xml:space="preserve"> </v>
      </c>
      <c r="I6682" s="11">
        <v>3.3186920449000001</v>
      </c>
      <c r="J6682" s="3">
        <v>31.673987310883</v>
      </c>
      <c r="K6682" s="3">
        <v>40.409956076135003</v>
      </c>
      <c r="L6682" s="3">
        <v>12.542703757930999</v>
      </c>
      <c r="M6682" s="8">
        <v>12.054660810151001</v>
      </c>
    </row>
    <row r="6683" spans="3:13" x14ac:dyDescent="0.2">
      <c r="C6683" s="87"/>
      <c r="D6683" s="89"/>
      <c r="E6683" s="1" t="s">
        <v>26</v>
      </c>
      <c r="F6683" s="2"/>
      <c r="G6683" s="60">
        <v>939</v>
      </c>
      <c r="H6683" s="72" t="str">
        <f t="shared" si="112"/>
        <v xml:space="preserve"> </v>
      </c>
      <c r="I6683" s="11">
        <v>2.4494142705009998</v>
      </c>
      <c r="J6683" s="3">
        <v>28.008519701809998</v>
      </c>
      <c r="K6683" s="3">
        <v>36.741214057508003</v>
      </c>
      <c r="L6683" s="3">
        <v>16.293929712459999</v>
      </c>
      <c r="M6683" s="8">
        <v>16.506922257721001</v>
      </c>
    </row>
    <row r="6684" spans="3:13" x14ac:dyDescent="0.2">
      <c r="C6684" s="87"/>
      <c r="D6684" s="88" t="s">
        <v>14</v>
      </c>
      <c r="E6684" s="6" t="s">
        <v>20</v>
      </c>
      <c r="F6684" s="5"/>
      <c r="G6684" s="59">
        <v>204</v>
      </c>
      <c r="H6684" s="71" t="str">
        <f t="shared" si="112"/>
        <v xml:space="preserve"> </v>
      </c>
      <c r="I6684" s="12">
        <v>5.8823529411760003</v>
      </c>
      <c r="J6684" s="4">
        <v>38.725490196077999</v>
      </c>
      <c r="K6684" s="4">
        <v>34.803921568626997</v>
      </c>
      <c r="L6684" s="4">
        <v>14.705882352941</v>
      </c>
      <c r="M6684" s="13">
        <v>5.8823529411760003</v>
      </c>
    </row>
    <row r="6685" spans="3:13" x14ac:dyDescent="0.2">
      <c r="C6685" s="87"/>
      <c r="D6685" s="89"/>
      <c r="E6685" s="1" t="s">
        <v>21</v>
      </c>
      <c r="F6685" s="2"/>
      <c r="G6685" s="60">
        <v>254</v>
      </c>
      <c r="H6685" s="72" t="str">
        <f t="shared" si="112"/>
        <v xml:space="preserve"> </v>
      </c>
      <c r="I6685" s="11">
        <v>6.299212598425</v>
      </c>
      <c r="J6685" s="3">
        <v>36.220472440945002</v>
      </c>
      <c r="K6685" s="3">
        <v>43.700787401574999</v>
      </c>
      <c r="L6685" s="3">
        <v>9.8425196850390009</v>
      </c>
      <c r="M6685" s="8">
        <v>3.9370078740159999</v>
      </c>
    </row>
    <row r="6686" spans="3:13" x14ac:dyDescent="0.2">
      <c r="C6686" s="87"/>
      <c r="D6686" s="89"/>
      <c r="E6686" s="1" t="s">
        <v>22</v>
      </c>
      <c r="F6686" s="2"/>
      <c r="G6686" s="60">
        <v>311</v>
      </c>
      <c r="H6686" s="72" t="str">
        <f t="shared" si="112"/>
        <v xml:space="preserve"> </v>
      </c>
      <c r="I6686" s="11">
        <v>2.8938906752409999</v>
      </c>
      <c r="J6686" s="3">
        <v>35.691318327974003</v>
      </c>
      <c r="K6686" s="3">
        <v>41.800643086816997</v>
      </c>
      <c r="L6686" s="3">
        <v>9.9678456591640003</v>
      </c>
      <c r="M6686" s="8">
        <v>9.6463022508040002</v>
      </c>
    </row>
    <row r="6687" spans="3:13" x14ac:dyDescent="0.2">
      <c r="C6687" s="87"/>
      <c r="D6687" s="89"/>
      <c r="E6687" s="1" t="s">
        <v>23</v>
      </c>
      <c r="F6687" s="2"/>
      <c r="G6687" s="60">
        <v>202</v>
      </c>
      <c r="H6687" s="72" t="str">
        <f t="shared" si="112"/>
        <v xml:space="preserve"> </v>
      </c>
      <c r="I6687" s="11">
        <v>0.99009900990099997</v>
      </c>
      <c r="J6687" s="3">
        <v>37.128712871287</v>
      </c>
      <c r="K6687" s="3">
        <v>36.633663366336997</v>
      </c>
      <c r="L6687" s="3">
        <v>12.871287128713</v>
      </c>
      <c r="M6687" s="8">
        <v>12.376237623762</v>
      </c>
    </row>
    <row r="6688" spans="3:13" x14ac:dyDescent="0.2">
      <c r="C6688" s="87"/>
      <c r="D6688" s="89"/>
      <c r="E6688" s="1" t="s">
        <v>24</v>
      </c>
      <c r="F6688" s="2"/>
      <c r="G6688" s="60">
        <v>217</v>
      </c>
      <c r="H6688" s="72" t="str">
        <f t="shared" si="112"/>
        <v xml:space="preserve"> </v>
      </c>
      <c r="I6688" s="11">
        <v>5.5299539170510004</v>
      </c>
      <c r="J6688" s="3">
        <v>24.884792626728</v>
      </c>
      <c r="K6688" s="3">
        <v>35.483870967742</v>
      </c>
      <c r="L6688" s="3">
        <v>17.972350230415</v>
      </c>
      <c r="M6688" s="8">
        <v>16.129032258064999</v>
      </c>
    </row>
    <row r="6689" spans="3:13" x14ac:dyDescent="0.2">
      <c r="C6689" s="87"/>
      <c r="D6689" s="89"/>
      <c r="E6689" s="1" t="s">
        <v>25</v>
      </c>
      <c r="F6689" s="2"/>
      <c r="G6689" s="60">
        <v>984</v>
      </c>
      <c r="H6689" s="72" t="str">
        <f t="shared" si="112"/>
        <v xml:space="preserve"> </v>
      </c>
      <c r="I6689" s="11">
        <v>3.9634146341459999</v>
      </c>
      <c r="J6689" s="3">
        <v>33.739837398374</v>
      </c>
      <c r="K6689" s="3">
        <v>39.837398373984001</v>
      </c>
      <c r="L6689" s="3">
        <v>12.29674796748</v>
      </c>
      <c r="M6689" s="8">
        <v>10.162601626016</v>
      </c>
    </row>
    <row r="6690" spans="3:13" x14ac:dyDescent="0.2">
      <c r="C6690" s="87"/>
      <c r="D6690" s="89"/>
      <c r="E6690" s="1" t="s">
        <v>26</v>
      </c>
      <c r="F6690" s="2"/>
      <c r="G6690" s="60">
        <v>419</v>
      </c>
      <c r="H6690" s="72" t="str">
        <f t="shared" si="112"/>
        <v xml:space="preserve"> </v>
      </c>
      <c r="I6690" s="11">
        <v>3.3412887828160001</v>
      </c>
      <c r="J6690" s="3">
        <v>30.787589498807002</v>
      </c>
      <c r="K6690" s="3">
        <v>36.038186157517998</v>
      </c>
      <c r="L6690" s="3">
        <v>15.513126491647</v>
      </c>
      <c r="M6690" s="8">
        <v>14.319809069212001</v>
      </c>
    </row>
    <row r="6691" spans="3:13" x14ac:dyDescent="0.2">
      <c r="C6691" s="87"/>
      <c r="D6691" s="88" t="s">
        <v>15</v>
      </c>
      <c r="E6691" s="6" t="s">
        <v>20</v>
      </c>
      <c r="F6691" s="5"/>
      <c r="G6691" s="59">
        <v>182</v>
      </c>
      <c r="H6691" s="71" t="str">
        <f t="shared" si="112"/>
        <v xml:space="preserve"> </v>
      </c>
      <c r="I6691" s="12">
        <v>2.1978021978019999</v>
      </c>
      <c r="J6691" s="4">
        <v>37.362637362637003</v>
      </c>
      <c r="K6691" s="4">
        <v>43.956043956043999</v>
      </c>
      <c r="L6691" s="4">
        <v>10.439560439559999</v>
      </c>
      <c r="M6691" s="13">
        <v>6.0439560439560003</v>
      </c>
    </row>
    <row r="6692" spans="3:13" x14ac:dyDescent="0.2">
      <c r="C6692" s="87"/>
      <c r="D6692" s="89"/>
      <c r="E6692" s="1" t="s">
        <v>21</v>
      </c>
      <c r="F6692" s="2"/>
      <c r="G6692" s="60">
        <v>230</v>
      </c>
      <c r="H6692" s="72" t="str">
        <f t="shared" si="112"/>
        <v xml:space="preserve"> </v>
      </c>
      <c r="I6692" s="11">
        <v>3.9130434782610002</v>
      </c>
      <c r="J6692" s="3">
        <v>34.782608695652002</v>
      </c>
      <c r="K6692" s="3">
        <v>43.913043478261002</v>
      </c>
      <c r="L6692" s="3">
        <v>9.5652173913039995</v>
      </c>
      <c r="M6692" s="8">
        <v>7.8260869565220004</v>
      </c>
    </row>
    <row r="6693" spans="3:13" x14ac:dyDescent="0.2">
      <c r="C6693" s="87"/>
      <c r="D6693" s="89"/>
      <c r="E6693" s="1" t="s">
        <v>22</v>
      </c>
      <c r="F6693" s="2"/>
      <c r="G6693" s="60">
        <v>315</v>
      </c>
      <c r="H6693" s="72" t="str">
        <f t="shared" si="112"/>
        <v xml:space="preserve"> </v>
      </c>
      <c r="I6693" s="11">
        <v>3.492063492063</v>
      </c>
      <c r="J6693" s="3">
        <v>32.698412698413001</v>
      </c>
      <c r="K6693" s="3">
        <v>44.761904761905001</v>
      </c>
      <c r="L6693" s="3">
        <v>8.2539682539680008</v>
      </c>
      <c r="M6693" s="8">
        <v>10.793650793651</v>
      </c>
    </row>
    <row r="6694" spans="3:13" x14ac:dyDescent="0.2">
      <c r="C6694" s="87"/>
      <c r="D6694" s="89"/>
      <c r="E6694" s="1" t="s">
        <v>23</v>
      </c>
      <c r="F6694" s="2"/>
      <c r="G6694" s="60">
        <v>198</v>
      </c>
      <c r="H6694" s="72" t="str">
        <f t="shared" si="112"/>
        <v xml:space="preserve"> </v>
      </c>
      <c r="I6694" s="11">
        <v>1.010101010101</v>
      </c>
      <c r="J6694" s="3">
        <v>29.292929292928999</v>
      </c>
      <c r="K6694" s="3">
        <v>40.404040404040003</v>
      </c>
      <c r="L6694" s="3">
        <v>14.141414141414</v>
      </c>
      <c r="M6694" s="8">
        <v>15.151515151515</v>
      </c>
    </row>
    <row r="6695" spans="3:13" x14ac:dyDescent="0.2">
      <c r="C6695" s="87"/>
      <c r="D6695" s="89"/>
      <c r="E6695" s="1" t="s">
        <v>24</v>
      </c>
      <c r="F6695" s="2"/>
      <c r="G6695" s="60">
        <v>322</v>
      </c>
      <c r="H6695" s="72" t="str">
        <f t="shared" si="112"/>
        <v xml:space="preserve"> </v>
      </c>
      <c r="I6695" s="11">
        <v>2.1739130434780001</v>
      </c>
      <c r="J6695" s="3">
        <v>23.602484472050001</v>
      </c>
      <c r="K6695" s="3">
        <v>35.403726708074998</v>
      </c>
      <c r="L6695" s="3">
        <v>18.633540372671</v>
      </c>
      <c r="M6695" s="8">
        <v>20.186335403727</v>
      </c>
    </row>
    <row r="6696" spans="3:13" x14ac:dyDescent="0.2">
      <c r="C6696" s="87"/>
      <c r="D6696" s="89"/>
      <c r="E6696" s="1" t="s">
        <v>25</v>
      </c>
      <c r="F6696" s="2"/>
      <c r="G6696" s="60">
        <v>1065</v>
      </c>
      <c r="H6696" s="72" t="str">
        <f t="shared" si="112"/>
        <v xml:space="preserve"> </v>
      </c>
      <c r="I6696" s="11">
        <v>2.7230046948359998</v>
      </c>
      <c r="J6696" s="3">
        <v>29.765258215962</v>
      </c>
      <c r="K6696" s="3">
        <v>40.938967136149998</v>
      </c>
      <c r="L6696" s="3">
        <v>12.769953051643</v>
      </c>
      <c r="M6696" s="8">
        <v>13.802816901408001</v>
      </c>
    </row>
    <row r="6697" spans="3:13" x14ac:dyDescent="0.2">
      <c r="C6697" s="87"/>
      <c r="D6697" s="89"/>
      <c r="E6697" s="1" t="s">
        <v>26</v>
      </c>
      <c r="F6697" s="2"/>
      <c r="G6697" s="60">
        <v>520</v>
      </c>
      <c r="H6697" s="72" t="str">
        <f t="shared" si="112"/>
        <v xml:space="preserve"> </v>
      </c>
      <c r="I6697" s="11">
        <v>1.7307692307689999</v>
      </c>
      <c r="J6697" s="3">
        <v>25.769230769231001</v>
      </c>
      <c r="K6697" s="3">
        <v>37.307692307692001</v>
      </c>
      <c r="L6697" s="3">
        <v>16.923076923077002</v>
      </c>
      <c r="M6697" s="8">
        <v>18.269230769231001</v>
      </c>
    </row>
    <row r="6698" spans="3:13" x14ac:dyDescent="0.2">
      <c r="C6698" s="88" t="s">
        <v>27</v>
      </c>
      <c r="D6698" s="88" t="s">
        <v>19</v>
      </c>
      <c r="E6698" s="6" t="s">
        <v>28</v>
      </c>
      <c r="F6698" s="5"/>
      <c r="G6698" s="59">
        <v>147</v>
      </c>
      <c r="H6698" s="71" t="str">
        <f t="shared" si="112"/>
        <v xml:space="preserve"> </v>
      </c>
      <c r="I6698" s="12">
        <v>2.7210884353739999</v>
      </c>
      <c r="J6698" s="4">
        <v>18.367346938775999</v>
      </c>
      <c r="K6698" s="4">
        <v>47.619047619047997</v>
      </c>
      <c r="L6698" s="4">
        <v>21.768707482993001</v>
      </c>
      <c r="M6698" s="13">
        <v>9.5238095238099998</v>
      </c>
    </row>
    <row r="6699" spans="3:13" ht="24" x14ac:dyDescent="0.2">
      <c r="C6699" s="87"/>
      <c r="D6699" s="89"/>
      <c r="E6699" s="1" t="s">
        <v>29</v>
      </c>
      <c r="F6699" s="2"/>
      <c r="G6699" s="60">
        <v>1706</v>
      </c>
      <c r="H6699" s="72" t="str">
        <f t="shared" si="112"/>
        <v xml:space="preserve"> </v>
      </c>
      <c r="I6699" s="11">
        <v>3.5756154747950002</v>
      </c>
      <c r="J6699" s="3">
        <v>35.697538100820999</v>
      </c>
      <c r="K6699" s="3">
        <v>40.152403282531999</v>
      </c>
      <c r="L6699" s="3">
        <v>10.609613130129</v>
      </c>
      <c r="M6699" s="8">
        <v>9.9648300117230004</v>
      </c>
    </row>
    <row r="6700" spans="3:13" ht="24" x14ac:dyDescent="0.2">
      <c r="C6700" s="87"/>
      <c r="D6700" s="89"/>
      <c r="E6700" s="1" t="s">
        <v>30</v>
      </c>
      <c r="F6700" s="2"/>
      <c r="G6700" s="60">
        <v>137</v>
      </c>
      <c r="H6700" s="72" t="str">
        <f t="shared" si="112"/>
        <v xml:space="preserve"> </v>
      </c>
      <c r="I6700" s="11">
        <v>2.1897810218979998</v>
      </c>
      <c r="J6700" s="3">
        <v>28.467153284672001</v>
      </c>
      <c r="K6700" s="3">
        <v>43.795620437956003</v>
      </c>
      <c r="L6700" s="3">
        <v>14.598540145985</v>
      </c>
      <c r="M6700" s="8">
        <v>10.948905109489001</v>
      </c>
    </row>
    <row r="6701" spans="3:13" ht="24" x14ac:dyDescent="0.2">
      <c r="C6701" s="87"/>
      <c r="D6701" s="89"/>
      <c r="E6701" s="1" t="s">
        <v>31</v>
      </c>
      <c r="F6701" s="2"/>
      <c r="G6701" s="60">
        <v>440</v>
      </c>
      <c r="H6701" s="72" t="str">
        <f t="shared" si="112"/>
        <v xml:space="preserve"> </v>
      </c>
      <c r="I6701" s="11">
        <v>3.636363636364</v>
      </c>
      <c r="J6701" s="3">
        <v>27.272727272727</v>
      </c>
      <c r="K6701" s="3">
        <v>36.818181818181998</v>
      </c>
      <c r="L6701" s="3">
        <v>16.363636363636001</v>
      </c>
      <c r="M6701" s="8">
        <v>15.909090909091001</v>
      </c>
    </row>
    <row r="6702" spans="3:13" x14ac:dyDescent="0.2">
      <c r="C6702" s="87"/>
      <c r="D6702" s="89"/>
      <c r="E6702" s="1" t="s">
        <v>32</v>
      </c>
      <c r="F6702" s="2"/>
      <c r="G6702" s="60">
        <v>5</v>
      </c>
      <c r="H6702" s="72" t="str">
        <f t="shared" si="112"/>
        <v>*</v>
      </c>
      <c r="I6702" s="21">
        <v>0</v>
      </c>
      <c r="J6702" s="3">
        <v>20</v>
      </c>
      <c r="K6702" s="3">
        <v>40</v>
      </c>
      <c r="L6702" s="3">
        <v>20</v>
      </c>
      <c r="M6702" s="8">
        <v>20</v>
      </c>
    </row>
    <row r="6703" spans="3:13" x14ac:dyDescent="0.2">
      <c r="C6703" s="87"/>
      <c r="D6703" s="88" t="s">
        <v>14</v>
      </c>
      <c r="E6703" s="6" t="s">
        <v>28</v>
      </c>
      <c r="F6703" s="5"/>
      <c r="G6703" s="59">
        <v>95</v>
      </c>
      <c r="H6703" s="71" t="str">
        <f t="shared" si="112"/>
        <v xml:space="preserve"> </v>
      </c>
      <c r="I6703" s="12">
        <v>4.2105263157890001</v>
      </c>
      <c r="J6703" s="4">
        <v>18.947368421053</v>
      </c>
      <c r="K6703" s="4">
        <v>38.947368421053</v>
      </c>
      <c r="L6703" s="4">
        <v>27.368421052632002</v>
      </c>
      <c r="M6703" s="13">
        <v>10.526315789473999</v>
      </c>
    </row>
    <row r="6704" spans="3:13" ht="24" x14ac:dyDescent="0.2">
      <c r="C6704" s="87"/>
      <c r="D6704" s="89"/>
      <c r="E6704" s="1" t="s">
        <v>29</v>
      </c>
      <c r="F6704" s="2"/>
      <c r="G6704" s="60">
        <v>953</v>
      </c>
      <c r="H6704" s="72" t="str">
        <f t="shared" si="112"/>
        <v xml:space="preserve"> </v>
      </c>
      <c r="I6704" s="11">
        <v>3.98740818468</v>
      </c>
      <c r="J6704" s="3">
        <v>36.935991605456003</v>
      </c>
      <c r="K6704" s="3">
        <v>39.349422875130998</v>
      </c>
      <c r="L6704" s="3">
        <v>10.807974816369001</v>
      </c>
      <c r="M6704" s="8">
        <v>8.9192025183630008</v>
      </c>
    </row>
    <row r="6705" spans="3:13" ht="24" x14ac:dyDescent="0.2">
      <c r="C6705" s="87"/>
      <c r="D6705" s="89"/>
      <c r="E6705" s="1" t="s">
        <v>30</v>
      </c>
      <c r="F6705" s="2"/>
      <c r="G6705" s="60">
        <v>60</v>
      </c>
      <c r="H6705" s="72" t="str">
        <f t="shared" si="112"/>
        <v xml:space="preserve"> </v>
      </c>
      <c r="I6705" s="11">
        <v>3.333333333333</v>
      </c>
      <c r="J6705" s="3">
        <v>26.666666666666998</v>
      </c>
      <c r="K6705" s="3">
        <v>45</v>
      </c>
      <c r="L6705" s="3">
        <v>15</v>
      </c>
      <c r="M6705" s="8">
        <v>10</v>
      </c>
    </row>
    <row r="6706" spans="3:13" ht="24" x14ac:dyDescent="0.2">
      <c r="C6706" s="87"/>
      <c r="D6706" s="89"/>
      <c r="E6706" s="1" t="s">
        <v>31</v>
      </c>
      <c r="F6706" s="2"/>
      <c r="G6706" s="60">
        <v>77</v>
      </c>
      <c r="H6706" s="72" t="str">
        <f t="shared" si="112"/>
        <v xml:space="preserve"> </v>
      </c>
      <c r="I6706" s="11">
        <v>9.0909090909089993</v>
      </c>
      <c r="J6706" s="3">
        <v>31.168831168831002</v>
      </c>
      <c r="K6706" s="3">
        <v>29.87012987013</v>
      </c>
      <c r="L6706" s="3">
        <v>15.584415584416</v>
      </c>
      <c r="M6706" s="8">
        <v>14.285714285714</v>
      </c>
    </row>
    <row r="6707" spans="3:13" x14ac:dyDescent="0.2">
      <c r="C6707" s="87"/>
      <c r="D6707" s="89"/>
      <c r="E6707" s="1" t="s">
        <v>32</v>
      </c>
      <c r="F6707" s="2"/>
      <c r="G6707" s="60">
        <v>3</v>
      </c>
      <c r="H6707" s="72" t="str">
        <f t="shared" si="112"/>
        <v>*</v>
      </c>
      <c r="I6707" s="21">
        <v>0</v>
      </c>
      <c r="J6707" s="3">
        <v>33.333333333333002</v>
      </c>
      <c r="K6707" s="3">
        <v>33.333333333333002</v>
      </c>
      <c r="L6707" s="3">
        <v>33.333333333333002</v>
      </c>
      <c r="M6707" s="14">
        <v>0</v>
      </c>
    </row>
    <row r="6708" spans="3:13" x14ac:dyDescent="0.2">
      <c r="C6708" s="87"/>
      <c r="D6708" s="88" t="s">
        <v>15</v>
      </c>
      <c r="E6708" s="6" t="s">
        <v>28</v>
      </c>
      <c r="F6708" s="5"/>
      <c r="G6708" s="59">
        <v>52</v>
      </c>
      <c r="H6708" s="71" t="str">
        <f t="shared" si="112"/>
        <v xml:space="preserve"> </v>
      </c>
      <c r="I6708" s="43">
        <v>0</v>
      </c>
      <c r="J6708" s="4">
        <v>17.307692307692001</v>
      </c>
      <c r="K6708" s="4">
        <v>63.461538461537998</v>
      </c>
      <c r="L6708" s="4">
        <v>11.538461538462</v>
      </c>
      <c r="M6708" s="13">
        <v>7.6923076923079998</v>
      </c>
    </row>
    <row r="6709" spans="3:13" ht="24" x14ac:dyDescent="0.2">
      <c r="C6709" s="87"/>
      <c r="D6709" s="89"/>
      <c r="E6709" s="1" t="s">
        <v>29</v>
      </c>
      <c r="F6709" s="2"/>
      <c r="G6709" s="60">
        <v>753</v>
      </c>
      <c r="H6709" s="72" t="str">
        <f t="shared" si="112"/>
        <v xml:space="preserve"> </v>
      </c>
      <c r="I6709" s="11">
        <v>3.0544488711820001</v>
      </c>
      <c r="J6709" s="3">
        <v>34.130146082336999</v>
      </c>
      <c r="K6709" s="3">
        <v>41.168658698538998</v>
      </c>
      <c r="L6709" s="3">
        <v>10.358565737052</v>
      </c>
      <c r="M6709" s="8">
        <v>11.28818061089</v>
      </c>
    </row>
    <row r="6710" spans="3:13" ht="24" x14ac:dyDescent="0.2">
      <c r="C6710" s="87"/>
      <c r="D6710" s="89"/>
      <c r="E6710" s="1" t="s">
        <v>30</v>
      </c>
      <c r="F6710" s="2"/>
      <c r="G6710" s="60">
        <v>77</v>
      </c>
      <c r="H6710" s="72" t="str">
        <f t="shared" si="112"/>
        <v xml:space="preserve"> </v>
      </c>
      <c r="I6710" s="11">
        <v>1.298701298701</v>
      </c>
      <c r="J6710" s="3">
        <v>29.87012987013</v>
      </c>
      <c r="K6710" s="3">
        <v>42.857142857143003</v>
      </c>
      <c r="L6710" s="3">
        <v>14.285714285714</v>
      </c>
      <c r="M6710" s="8">
        <v>11.688311688312</v>
      </c>
    </row>
    <row r="6711" spans="3:13" ht="24" x14ac:dyDescent="0.2">
      <c r="C6711" s="87"/>
      <c r="D6711" s="89"/>
      <c r="E6711" s="1" t="s">
        <v>31</v>
      </c>
      <c r="F6711" s="2"/>
      <c r="G6711" s="60">
        <v>363</v>
      </c>
      <c r="H6711" s="72" t="str">
        <f t="shared" si="112"/>
        <v xml:space="preserve"> </v>
      </c>
      <c r="I6711" s="11">
        <v>2.4793388429749998</v>
      </c>
      <c r="J6711" s="3">
        <v>26.446280991736</v>
      </c>
      <c r="K6711" s="3">
        <v>38.292011019283997</v>
      </c>
      <c r="L6711" s="3">
        <v>16.528925619835</v>
      </c>
      <c r="M6711" s="8">
        <v>16.253443526171001</v>
      </c>
    </row>
    <row r="6712" spans="3:13" x14ac:dyDescent="0.2">
      <c r="C6712" s="87"/>
      <c r="D6712" s="89"/>
      <c r="E6712" s="1" t="s">
        <v>32</v>
      </c>
      <c r="F6712" s="2"/>
      <c r="G6712" s="60">
        <v>2</v>
      </c>
      <c r="H6712" s="72" t="str">
        <f t="shared" si="112"/>
        <v>*</v>
      </c>
      <c r="I6712" s="21">
        <v>0</v>
      </c>
      <c r="J6712" s="7">
        <v>0</v>
      </c>
      <c r="K6712" s="3">
        <v>50</v>
      </c>
      <c r="L6712" s="7">
        <v>0</v>
      </c>
      <c r="M6712" s="8">
        <v>50</v>
      </c>
    </row>
    <row r="6713" spans="3:13" x14ac:dyDescent="0.2">
      <c r="C6713" s="88" t="s">
        <v>33</v>
      </c>
      <c r="D6713" s="83" t="s">
        <v>17</v>
      </c>
      <c r="E6713" s="6" t="s">
        <v>34</v>
      </c>
      <c r="F6713" s="5"/>
      <c r="G6713" s="59">
        <v>341</v>
      </c>
      <c r="H6713" s="71" t="str">
        <f t="shared" si="112"/>
        <v xml:space="preserve"> </v>
      </c>
      <c r="I6713" s="12">
        <v>4.3988269794720001</v>
      </c>
      <c r="J6713" s="4">
        <v>25.806451612903</v>
      </c>
      <c r="K6713" s="4">
        <v>42.228739002932997</v>
      </c>
      <c r="L6713" s="4">
        <v>13.782991202346</v>
      </c>
      <c r="M6713" s="13">
        <v>13.782991202346</v>
      </c>
    </row>
    <row r="6714" spans="3:13" x14ac:dyDescent="0.2">
      <c r="C6714" s="87"/>
      <c r="D6714" s="84"/>
      <c r="E6714" s="1" t="s">
        <v>35</v>
      </c>
      <c r="F6714" s="2"/>
      <c r="G6714" s="60">
        <v>1149</v>
      </c>
      <c r="H6714" s="72" t="str">
        <f t="shared" si="112"/>
        <v xml:space="preserve"> </v>
      </c>
      <c r="I6714" s="11">
        <v>2.9590948651</v>
      </c>
      <c r="J6714" s="3">
        <v>36.205395996519002</v>
      </c>
      <c r="K6714" s="3">
        <v>38.555265448215998</v>
      </c>
      <c r="L6714" s="3">
        <v>10.35683202785</v>
      </c>
      <c r="M6714" s="8">
        <v>11.923411662315001</v>
      </c>
    </row>
    <row r="6715" spans="3:13" ht="24" x14ac:dyDescent="0.2">
      <c r="C6715" s="87"/>
      <c r="D6715" s="84"/>
      <c r="E6715" s="1" t="s">
        <v>36</v>
      </c>
      <c r="F6715" s="2"/>
      <c r="G6715" s="60">
        <v>659</v>
      </c>
      <c r="H6715" s="72" t="str">
        <f t="shared" si="112"/>
        <v xml:space="preserve"> </v>
      </c>
      <c r="I6715" s="11">
        <v>4.4006069802730003</v>
      </c>
      <c r="J6715" s="3">
        <v>35.204855842184998</v>
      </c>
      <c r="K6715" s="3">
        <v>39.605462822458001</v>
      </c>
      <c r="L6715" s="3">
        <v>12.746585735964</v>
      </c>
      <c r="M6715" s="8">
        <v>8.0424886191200002</v>
      </c>
    </row>
    <row r="6716" spans="3:13" x14ac:dyDescent="0.2">
      <c r="C6716" s="87"/>
      <c r="D6716" s="84"/>
      <c r="E6716" s="1" t="s">
        <v>37</v>
      </c>
      <c r="F6716" s="2"/>
      <c r="G6716" s="60">
        <v>274</v>
      </c>
      <c r="H6716" s="72" t="str">
        <f t="shared" si="112"/>
        <v xml:space="preserve"> </v>
      </c>
      <c r="I6716" s="11">
        <v>2.1897810218979998</v>
      </c>
      <c r="J6716" s="3">
        <v>21.532846715327999</v>
      </c>
      <c r="K6716" s="3">
        <v>44.890510948905003</v>
      </c>
      <c r="L6716" s="3">
        <v>19.708029197079998</v>
      </c>
      <c r="M6716" s="8">
        <v>11.678832116788</v>
      </c>
    </row>
    <row r="6717" spans="3:13" x14ac:dyDescent="0.2">
      <c r="C6717" s="87"/>
      <c r="D6717" s="84"/>
      <c r="E6717" s="1" t="s">
        <v>32</v>
      </c>
      <c r="F6717" s="2"/>
      <c r="G6717" s="60">
        <v>12</v>
      </c>
      <c r="H6717" s="72" t="str">
        <f t="shared" si="112"/>
        <v>*</v>
      </c>
      <c r="I6717" s="21">
        <v>0</v>
      </c>
      <c r="J6717" s="3">
        <v>8.333333333333</v>
      </c>
      <c r="K6717" s="3">
        <v>66.666666666666998</v>
      </c>
      <c r="L6717" s="3">
        <v>16.666666666666998</v>
      </c>
      <c r="M6717" s="8">
        <v>8.333333333333</v>
      </c>
    </row>
    <row r="6718" spans="3:13" x14ac:dyDescent="0.2">
      <c r="C6718" s="88" t="s">
        <v>38</v>
      </c>
      <c r="D6718" s="83" t="s">
        <v>17</v>
      </c>
      <c r="E6718" s="6" t="s">
        <v>39</v>
      </c>
      <c r="F6718" s="5"/>
      <c r="G6718" s="59">
        <v>368</v>
      </c>
      <c r="H6718" s="71" t="str">
        <f t="shared" si="112"/>
        <v xml:space="preserve"> </v>
      </c>
      <c r="I6718" s="12">
        <v>2.9891304347830001</v>
      </c>
      <c r="J6718" s="4">
        <v>25</v>
      </c>
      <c r="K6718" s="4">
        <v>41.576086956521998</v>
      </c>
      <c r="L6718" s="4">
        <v>15.489130434783</v>
      </c>
      <c r="M6718" s="13">
        <v>14.945652173913</v>
      </c>
    </row>
    <row r="6719" spans="3:13" x14ac:dyDescent="0.2">
      <c r="C6719" s="87"/>
      <c r="D6719" s="84"/>
      <c r="E6719" s="1" t="s">
        <v>40</v>
      </c>
      <c r="F6719" s="2"/>
      <c r="G6719" s="60">
        <v>1591</v>
      </c>
      <c r="H6719" s="72" t="str">
        <f t="shared" si="112"/>
        <v xml:space="preserve"> </v>
      </c>
      <c r="I6719" s="11">
        <v>3.5197988686360002</v>
      </c>
      <c r="J6719" s="3">
        <v>35.63796354494</v>
      </c>
      <c r="K6719" s="3">
        <v>40.603394091765999</v>
      </c>
      <c r="L6719" s="3">
        <v>10.496543054683</v>
      </c>
      <c r="M6719" s="8">
        <v>9.7423004399750006</v>
      </c>
    </row>
    <row r="6720" spans="3:13" x14ac:dyDescent="0.2">
      <c r="C6720" s="87"/>
      <c r="D6720" s="84"/>
      <c r="E6720" s="1" t="s">
        <v>41</v>
      </c>
      <c r="F6720" s="2"/>
      <c r="G6720" s="60">
        <v>151</v>
      </c>
      <c r="H6720" s="72" t="str">
        <f t="shared" si="112"/>
        <v xml:space="preserve"> </v>
      </c>
      <c r="I6720" s="11">
        <v>4.6357615894039998</v>
      </c>
      <c r="J6720" s="3">
        <v>43.046357615894003</v>
      </c>
      <c r="K6720" s="3">
        <v>38.410596026489998</v>
      </c>
      <c r="L6720" s="3">
        <v>5.9602649006619997</v>
      </c>
      <c r="M6720" s="8">
        <v>7.9470198675499999</v>
      </c>
    </row>
    <row r="6721" spans="3:13" x14ac:dyDescent="0.2">
      <c r="C6721" s="87"/>
      <c r="D6721" s="84"/>
      <c r="E6721" s="1" t="s">
        <v>42</v>
      </c>
      <c r="F6721" s="2"/>
      <c r="G6721" s="60">
        <v>884</v>
      </c>
      <c r="H6721" s="72" t="str">
        <f t="shared" si="112"/>
        <v xml:space="preserve"> </v>
      </c>
      <c r="I6721" s="11">
        <v>4.1855203619910002</v>
      </c>
      <c r="J6721" s="3">
        <v>32.918552036199003</v>
      </c>
      <c r="K6721" s="3">
        <v>40.610859728507002</v>
      </c>
      <c r="L6721" s="3">
        <v>12.89592760181</v>
      </c>
      <c r="M6721" s="8">
        <v>9.3891402714929999</v>
      </c>
    </row>
    <row r="6722" spans="3:13" x14ac:dyDescent="0.2">
      <c r="C6722" s="87"/>
      <c r="D6722" s="84"/>
      <c r="E6722" s="1" t="s">
        <v>43</v>
      </c>
      <c r="F6722" s="2"/>
      <c r="G6722" s="60">
        <v>191</v>
      </c>
      <c r="H6722" s="72" t="str">
        <f t="shared" si="112"/>
        <v xml:space="preserve"> </v>
      </c>
      <c r="I6722" s="11">
        <v>3.1413612565450002</v>
      </c>
      <c r="J6722" s="3">
        <v>34.554973821989996</v>
      </c>
      <c r="K6722" s="3">
        <v>40.314136125654002</v>
      </c>
      <c r="L6722" s="3">
        <v>12.565445026178001</v>
      </c>
      <c r="M6722" s="8">
        <v>9.4240837696340005</v>
      </c>
    </row>
    <row r="6723" spans="3:13" x14ac:dyDescent="0.2">
      <c r="C6723" s="87"/>
      <c r="D6723" s="84"/>
      <c r="E6723" s="1" t="s">
        <v>44</v>
      </c>
      <c r="F6723" s="2"/>
      <c r="G6723" s="60">
        <v>239</v>
      </c>
      <c r="H6723" s="72" t="str">
        <f t="shared" si="112"/>
        <v xml:space="preserve"> </v>
      </c>
      <c r="I6723" s="11">
        <v>4.1841004184099999</v>
      </c>
      <c r="J6723" s="3">
        <v>37.238493723848997</v>
      </c>
      <c r="K6723" s="3">
        <v>38.493723849372003</v>
      </c>
      <c r="L6723" s="3">
        <v>10.041841004184</v>
      </c>
      <c r="M6723" s="8">
        <v>10.041841004184</v>
      </c>
    </row>
    <row r="6724" spans="3:13" x14ac:dyDescent="0.2">
      <c r="C6724" s="87"/>
      <c r="D6724" s="84"/>
      <c r="E6724" s="1" t="s">
        <v>45</v>
      </c>
      <c r="F6724" s="2"/>
      <c r="G6724" s="60">
        <v>58</v>
      </c>
      <c r="H6724" s="72" t="str">
        <f t="shared" si="112"/>
        <v xml:space="preserve"> </v>
      </c>
      <c r="I6724" s="11">
        <v>3.4482758620689999</v>
      </c>
      <c r="J6724" s="3">
        <v>27.586206896552</v>
      </c>
      <c r="K6724" s="3">
        <v>44.827586206897003</v>
      </c>
      <c r="L6724" s="3">
        <v>10.344827586207</v>
      </c>
      <c r="M6724" s="8">
        <v>13.793103448276</v>
      </c>
    </row>
    <row r="6725" spans="3:13" x14ac:dyDescent="0.2">
      <c r="C6725" s="87"/>
      <c r="D6725" s="84"/>
      <c r="E6725" s="1" t="s">
        <v>46</v>
      </c>
      <c r="F6725" s="2"/>
      <c r="G6725" s="60">
        <v>32</v>
      </c>
      <c r="H6725" s="72" t="str">
        <f t="shared" si="112"/>
        <v>*</v>
      </c>
      <c r="I6725" s="11">
        <v>3.125</v>
      </c>
      <c r="J6725" s="3">
        <v>31.25</v>
      </c>
      <c r="K6725" s="3">
        <v>25</v>
      </c>
      <c r="L6725" s="3">
        <v>31.25</v>
      </c>
      <c r="M6725" s="8">
        <v>9.375</v>
      </c>
    </row>
    <row r="6726" spans="3:13" x14ac:dyDescent="0.2">
      <c r="C6726" s="87"/>
      <c r="D6726" s="84"/>
      <c r="E6726" s="1" t="s">
        <v>32</v>
      </c>
      <c r="F6726" s="2"/>
      <c r="G6726" s="60">
        <v>50</v>
      </c>
      <c r="H6726" s="72" t="str">
        <f t="shared" si="112"/>
        <v xml:space="preserve"> </v>
      </c>
      <c r="I6726" s="21">
        <v>0</v>
      </c>
      <c r="J6726" s="3">
        <v>26</v>
      </c>
      <c r="K6726" s="3">
        <v>38</v>
      </c>
      <c r="L6726" s="3">
        <v>18</v>
      </c>
      <c r="M6726" s="8">
        <v>18</v>
      </c>
    </row>
    <row r="6727" spans="3:13" ht="24" x14ac:dyDescent="0.2">
      <c r="C6727" s="88" t="s">
        <v>47</v>
      </c>
      <c r="D6727" s="83" t="s">
        <v>17</v>
      </c>
      <c r="E6727" s="6" t="s">
        <v>48</v>
      </c>
      <c r="F6727" s="5"/>
      <c r="G6727" s="59">
        <v>93</v>
      </c>
      <c r="H6727" s="71" t="str">
        <f t="shared" si="112"/>
        <v xml:space="preserve"> </v>
      </c>
      <c r="I6727" s="12">
        <v>3.2258064516129998</v>
      </c>
      <c r="J6727" s="4">
        <v>40.860215053763</v>
      </c>
      <c r="K6727" s="4">
        <v>39.784946236559001</v>
      </c>
      <c r="L6727" s="4">
        <v>7.5268817204299996</v>
      </c>
      <c r="M6727" s="13">
        <v>8.6021505376339995</v>
      </c>
    </row>
    <row r="6728" spans="3:13" ht="24" x14ac:dyDescent="0.2">
      <c r="C6728" s="87"/>
      <c r="D6728" s="84"/>
      <c r="E6728" s="1" t="s">
        <v>49</v>
      </c>
      <c r="F6728" s="2"/>
      <c r="G6728" s="60">
        <v>143</v>
      </c>
      <c r="H6728" s="72" t="str">
        <f t="shared" si="112"/>
        <v xml:space="preserve"> </v>
      </c>
      <c r="I6728" s="11">
        <v>2.797202797203</v>
      </c>
      <c r="J6728" s="3">
        <v>34.965034965035002</v>
      </c>
      <c r="K6728" s="3">
        <v>37.762237762238001</v>
      </c>
      <c r="L6728" s="3">
        <v>11.888111888112</v>
      </c>
      <c r="M6728" s="8">
        <v>12.587412587413001</v>
      </c>
    </row>
    <row r="6729" spans="3:13" x14ac:dyDescent="0.2">
      <c r="C6729" s="87"/>
      <c r="D6729" s="84"/>
      <c r="E6729" s="1" t="s">
        <v>50</v>
      </c>
      <c r="F6729" s="2"/>
      <c r="G6729" s="60">
        <v>148</v>
      </c>
      <c r="H6729" s="72" t="str">
        <f t="shared" si="112"/>
        <v xml:space="preserve"> </v>
      </c>
      <c r="I6729" s="11">
        <v>6.0810810810809999</v>
      </c>
      <c r="J6729" s="3">
        <v>44.594594594595002</v>
      </c>
      <c r="K6729" s="3">
        <v>27.027027027027</v>
      </c>
      <c r="L6729" s="3">
        <v>10.135135135135</v>
      </c>
      <c r="M6729" s="8">
        <v>12.162162162162</v>
      </c>
    </row>
    <row r="6730" spans="3:13" x14ac:dyDescent="0.2">
      <c r="C6730" s="87"/>
      <c r="D6730" s="84"/>
      <c r="E6730" s="1" t="s">
        <v>51</v>
      </c>
      <c r="F6730" s="2"/>
      <c r="G6730" s="60">
        <v>198</v>
      </c>
      <c r="H6730" s="72" t="str">
        <f t="shared" si="112"/>
        <v xml:space="preserve"> </v>
      </c>
      <c r="I6730" s="11">
        <v>7.5757575757579998</v>
      </c>
      <c r="J6730" s="3">
        <v>41.414141414141</v>
      </c>
      <c r="K6730" s="3">
        <v>38.888888888888999</v>
      </c>
      <c r="L6730" s="3">
        <v>6.0606060606060002</v>
      </c>
      <c r="M6730" s="8">
        <v>6.0606060606060002</v>
      </c>
    </row>
    <row r="6731" spans="3:13" ht="24" x14ac:dyDescent="0.2">
      <c r="C6731" s="87"/>
      <c r="D6731" s="84"/>
      <c r="E6731" s="1" t="s">
        <v>52</v>
      </c>
      <c r="F6731" s="2"/>
      <c r="G6731" s="60">
        <v>318</v>
      </c>
      <c r="H6731" s="72" t="str">
        <f t="shared" si="112"/>
        <v xml:space="preserve"> </v>
      </c>
      <c r="I6731" s="11">
        <v>3.1446540880499998</v>
      </c>
      <c r="J6731" s="3">
        <v>36.477987421384</v>
      </c>
      <c r="K6731" s="3">
        <v>42.452830188679002</v>
      </c>
      <c r="L6731" s="3">
        <v>10.377358490565999</v>
      </c>
      <c r="M6731" s="8">
        <v>7.547169811321</v>
      </c>
    </row>
    <row r="6732" spans="3:13" ht="24" x14ac:dyDescent="0.2">
      <c r="C6732" s="87"/>
      <c r="D6732" s="84"/>
      <c r="E6732" s="1" t="s">
        <v>53</v>
      </c>
      <c r="F6732" s="2"/>
      <c r="G6732" s="60">
        <v>900</v>
      </c>
      <c r="H6732" s="72" t="str">
        <f t="shared" si="112"/>
        <v xml:space="preserve"> </v>
      </c>
      <c r="I6732" s="11">
        <v>4.5555555555560003</v>
      </c>
      <c r="J6732" s="3">
        <v>39.111111111111001</v>
      </c>
      <c r="K6732" s="3">
        <v>38.111111111111001</v>
      </c>
      <c r="L6732" s="3">
        <v>9.333333333333</v>
      </c>
      <c r="M6732" s="8">
        <v>8.8888888888889994</v>
      </c>
    </row>
    <row r="6733" spans="3:13" ht="24" x14ac:dyDescent="0.2">
      <c r="C6733" s="87"/>
      <c r="D6733" s="84"/>
      <c r="E6733" s="1" t="s">
        <v>54</v>
      </c>
      <c r="F6733" s="2"/>
      <c r="G6733" s="60">
        <v>1493</v>
      </c>
      <c r="H6733" s="72" t="str">
        <f t="shared" si="112"/>
        <v xml:space="preserve"> </v>
      </c>
      <c r="I6733" s="11">
        <v>2.813127930342</v>
      </c>
      <c r="J6733" s="3">
        <v>28.801071667782999</v>
      </c>
      <c r="K6733" s="3">
        <v>42.062960482251</v>
      </c>
      <c r="L6733" s="3">
        <v>14.601473543201999</v>
      </c>
      <c r="M6733" s="8">
        <v>11.721366376422999</v>
      </c>
    </row>
    <row r="6734" spans="3:13" x14ac:dyDescent="0.2">
      <c r="C6734" s="87"/>
      <c r="D6734" s="84"/>
      <c r="E6734" s="1" t="s">
        <v>32</v>
      </c>
      <c r="F6734" s="2"/>
      <c r="G6734" s="60">
        <v>42</v>
      </c>
      <c r="H6734" s="72" t="str">
        <f t="shared" si="112"/>
        <v>*</v>
      </c>
      <c r="I6734" s="11">
        <v>2.3809523809519999</v>
      </c>
      <c r="J6734" s="3">
        <v>33.333333333333002</v>
      </c>
      <c r="K6734" s="3">
        <v>19.047619047619001</v>
      </c>
      <c r="L6734" s="3">
        <v>9.5238095238099998</v>
      </c>
      <c r="M6734" s="8">
        <v>35.714285714286</v>
      </c>
    </row>
    <row r="6735" spans="3:13" ht="24" x14ac:dyDescent="0.2">
      <c r="C6735" s="88" t="s">
        <v>55</v>
      </c>
      <c r="D6735" s="83" t="s">
        <v>17</v>
      </c>
      <c r="E6735" s="6" t="s">
        <v>48</v>
      </c>
      <c r="F6735" s="5"/>
      <c r="G6735" s="59">
        <v>118</v>
      </c>
      <c r="H6735" s="71" t="str">
        <f t="shared" si="112"/>
        <v xml:space="preserve"> </v>
      </c>
      <c r="I6735" s="12">
        <v>1.6949152542370001</v>
      </c>
      <c r="J6735" s="4">
        <v>22.033898305085</v>
      </c>
      <c r="K6735" s="4">
        <v>44.915254237288003</v>
      </c>
      <c r="L6735" s="4">
        <v>16.101694915254001</v>
      </c>
      <c r="M6735" s="13">
        <v>15.254237288136</v>
      </c>
    </row>
    <row r="6736" spans="3:13" ht="24" x14ac:dyDescent="0.2">
      <c r="C6736" s="87"/>
      <c r="D6736" s="84"/>
      <c r="E6736" s="1" t="s">
        <v>49</v>
      </c>
      <c r="F6736" s="2"/>
      <c r="G6736" s="60">
        <v>262</v>
      </c>
      <c r="H6736" s="72" t="str">
        <f t="shared" si="112"/>
        <v xml:space="preserve"> </v>
      </c>
      <c r="I6736" s="11">
        <v>2.6717557251909998</v>
      </c>
      <c r="J6736" s="3">
        <v>30.916030534350998</v>
      </c>
      <c r="K6736" s="3">
        <v>37.786259541984997</v>
      </c>
      <c r="L6736" s="3">
        <v>14.12213740458</v>
      </c>
      <c r="M6736" s="8">
        <v>14.503816793893</v>
      </c>
    </row>
    <row r="6737" spans="3:13" x14ac:dyDescent="0.2">
      <c r="C6737" s="87"/>
      <c r="D6737" s="84"/>
      <c r="E6737" s="1" t="s">
        <v>50</v>
      </c>
      <c r="F6737" s="2"/>
      <c r="G6737" s="60">
        <v>486</v>
      </c>
      <c r="H6737" s="72" t="str">
        <f t="shared" si="112"/>
        <v xml:space="preserve"> </v>
      </c>
      <c r="I6737" s="11">
        <v>6.5843621399180003</v>
      </c>
      <c r="J6737" s="3">
        <v>36.625514403292001</v>
      </c>
      <c r="K6737" s="3">
        <v>35.59670781893</v>
      </c>
      <c r="L6737" s="3">
        <v>12.551440329218</v>
      </c>
      <c r="M6737" s="8">
        <v>8.6419753086419995</v>
      </c>
    </row>
    <row r="6738" spans="3:13" x14ac:dyDescent="0.2">
      <c r="C6738" s="87"/>
      <c r="D6738" s="84"/>
      <c r="E6738" s="1" t="s">
        <v>51</v>
      </c>
      <c r="F6738" s="2"/>
      <c r="G6738" s="60">
        <v>888</v>
      </c>
      <c r="H6738" s="72" t="str">
        <f t="shared" ref="H6738:H6785" si="113">IF(G6738&lt;49,"*"," ")</f>
        <v xml:space="preserve"> </v>
      </c>
      <c r="I6738" s="11">
        <v>3.265765765766</v>
      </c>
      <c r="J6738" s="3">
        <v>37.387387387387001</v>
      </c>
      <c r="K6738" s="3">
        <v>41.779279279279002</v>
      </c>
      <c r="L6738" s="3">
        <v>9.7972972972969998</v>
      </c>
      <c r="M6738" s="8">
        <v>7.7702702702700002</v>
      </c>
    </row>
    <row r="6739" spans="3:13" ht="24" x14ac:dyDescent="0.2">
      <c r="C6739" s="87"/>
      <c r="D6739" s="84"/>
      <c r="E6739" s="1" t="s">
        <v>52</v>
      </c>
      <c r="F6739" s="2"/>
      <c r="G6739" s="60">
        <v>323</v>
      </c>
      <c r="H6739" s="72" t="str">
        <f t="shared" si="113"/>
        <v xml:space="preserve"> </v>
      </c>
      <c r="I6739" s="11">
        <v>2.4767801857589999</v>
      </c>
      <c r="J6739" s="3">
        <v>26.934984520124001</v>
      </c>
      <c r="K6739" s="3">
        <v>43.034055727553998</v>
      </c>
      <c r="L6739" s="3">
        <v>14.860681114550999</v>
      </c>
      <c r="M6739" s="8">
        <v>12.693498452011999</v>
      </c>
    </row>
    <row r="6740" spans="3:13" x14ac:dyDescent="0.2">
      <c r="C6740" s="87"/>
      <c r="D6740" s="84"/>
      <c r="E6740" s="1" t="s">
        <v>56</v>
      </c>
      <c r="F6740" s="2"/>
      <c r="G6740" s="60">
        <v>275</v>
      </c>
      <c r="H6740" s="72" t="str">
        <f t="shared" si="113"/>
        <v xml:space="preserve"> </v>
      </c>
      <c r="I6740" s="11">
        <v>2.181818181818</v>
      </c>
      <c r="J6740" s="3">
        <v>27.636363636363999</v>
      </c>
      <c r="K6740" s="3">
        <v>44</v>
      </c>
      <c r="L6740" s="3">
        <v>12.727272727273</v>
      </c>
      <c r="M6740" s="8">
        <v>13.454545454545</v>
      </c>
    </row>
    <row r="6741" spans="3:13" x14ac:dyDescent="0.2">
      <c r="C6741" s="87"/>
      <c r="D6741" s="84"/>
      <c r="E6741" s="1" t="s">
        <v>57</v>
      </c>
      <c r="F6741" s="2"/>
      <c r="G6741" s="60">
        <v>32</v>
      </c>
      <c r="H6741" s="72" t="str">
        <f t="shared" si="113"/>
        <v>*</v>
      </c>
      <c r="I6741" s="21">
        <v>0</v>
      </c>
      <c r="J6741" s="3">
        <v>6.25</v>
      </c>
      <c r="K6741" s="3">
        <v>40.625</v>
      </c>
      <c r="L6741" s="3">
        <v>37.5</v>
      </c>
      <c r="M6741" s="8">
        <v>15.625</v>
      </c>
    </row>
    <row r="6742" spans="3:13" x14ac:dyDescent="0.2">
      <c r="C6742" s="87"/>
      <c r="D6742" s="84"/>
      <c r="E6742" s="1" t="s">
        <v>32</v>
      </c>
      <c r="F6742" s="2"/>
      <c r="G6742" s="60">
        <v>51</v>
      </c>
      <c r="H6742" s="72" t="str">
        <f t="shared" si="113"/>
        <v xml:space="preserve"> </v>
      </c>
      <c r="I6742" s="21">
        <v>0</v>
      </c>
      <c r="J6742" s="3">
        <v>27.450980392157</v>
      </c>
      <c r="K6742" s="3">
        <v>19.607843137254999</v>
      </c>
      <c r="L6742" s="3">
        <v>13.725490196078001</v>
      </c>
      <c r="M6742" s="8">
        <v>39.215686274509999</v>
      </c>
    </row>
    <row r="6743" spans="3:13" x14ac:dyDescent="0.2">
      <c r="C6743" s="88" t="s">
        <v>58</v>
      </c>
      <c r="D6743" s="83" t="s">
        <v>17</v>
      </c>
      <c r="E6743" s="6" t="s">
        <v>59</v>
      </c>
      <c r="F6743" s="5"/>
      <c r="G6743" s="59">
        <v>1814</v>
      </c>
      <c r="H6743" s="71" t="str">
        <f t="shared" si="113"/>
        <v xml:space="preserve"> </v>
      </c>
      <c r="I6743" s="12">
        <v>3.693495038589</v>
      </c>
      <c r="J6743" s="4">
        <v>33.792723263505998</v>
      </c>
      <c r="K6743" s="4">
        <v>39.966923925027999</v>
      </c>
      <c r="L6743" s="4">
        <v>11.852260198455999</v>
      </c>
      <c r="M6743" s="13">
        <v>10.694597574421</v>
      </c>
    </row>
    <row r="6744" spans="3:13" ht="24" x14ac:dyDescent="0.2">
      <c r="C6744" s="87"/>
      <c r="D6744" s="84"/>
      <c r="E6744" s="1" t="s">
        <v>60</v>
      </c>
      <c r="F6744" s="2"/>
      <c r="G6744" s="60">
        <v>307</v>
      </c>
      <c r="H6744" s="72" t="str">
        <f t="shared" si="113"/>
        <v xml:space="preserve"> </v>
      </c>
      <c r="I6744" s="11">
        <v>2.28013029316</v>
      </c>
      <c r="J6744" s="3">
        <v>32.573289902280003</v>
      </c>
      <c r="K6744" s="3">
        <v>43.322475570032999</v>
      </c>
      <c r="L6744" s="3">
        <v>12.377850162866</v>
      </c>
      <c r="M6744" s="8">
        <v>9.4462540716610004</v>
      </c>
    </row>
    <row r="6745" spans="3:13" x14ac:dyDescent="0.2">
      <c r="C6745" s="87"/>
      <c r="D6745" s="84"/>
      <c r="E6745" s="1" t="s">
        <v>61</v>
      </c>
      <c r="F6745" s="2"/>
      <c r="G6745" s="60">
        <v>49</v>
      </c>
      <c r="H6745" s="72" t="s">
        <v>678</v>
      </c>
      <c r="I6745" s="11">
        <v>2.040816326531</v>
      </c>
      <c r="J6745" s="3">
        <v>22.448979591836999</v>
      </c>
      <c r="K6745" s="3">
        <v>28.571428571428999</v>
      </c>
      <c r="L6745" s="3">
        <v>22.448979591836999</v>
      </c>
      <c r="M6745" s="8">
        <v>24.489795918367001</v>
      </c>
    </row>
    <row r="6746" spans="3:13" ht="36" x14ac:dyDescent="0.2">
      <c r="C6746" s="87"/>
      <c r="D6746" s="84"/>
      <c r="E6746" s="1" t="s">
        <v>62</v>
      </c>
      <c r="F6746" s="2"/>
      <c r="G6746" s="60">
        <v>211</v>
      </c>
      <c r="H6746" s="72" t="str">
        <f t="shared" si="113"/>
        <v xml:space="preserve"> </v>
      </c>
      <c r="I6746" s="11">
        <v>4.2654028436019997</v>
      </c>
      <c r="J6746" s="3">
        <v>26.0663507109</v>
      </c>
      <c r="K6746" s="3">
        <v>42.180094786730002</v>
      </c>
      <c r="L6746" s="3">
        <v>14.218009478673</v>
      </c>
      <c r="M6746" s="8">
        <v>13.270142180095</v>
      </c>
    </row>
    <row r="6747" spans="3:13" ht="24" x14ac:dyDescent="0.2">
      <c r="C6747" s="87"/>
      <c r="D6747" s="84"/>
      <c r="E6747" s="1" t="s">
        <v>63</v>
      </c>
      <c r="F6747" s="2"/>
      <c r="G6747" s="60">
        <v>8</v>
      </c>
      <c r="H6747" s="72" t="str">
        <f t="shared" si="113"/>
        <v>*</v>
      </c>
      <c r="I6747" s="21">
        <v>0</v>
      </c>
      <c r="J6747" s="3">
        <v>62.5</v>
      </c>
      <c r="K6747" s="3">
        <v>12.5</v>
      </c>
      <c r="L6747" s="7">
        <v>0</v>
      </c>
      <c r="M6747" s="8">
        <v>25</v>
      </c>
    </row>
    <row r="6748" spans="3:13" x14ac:dyDescent="0.2">
      <c r="C6748" s="87"/>
      <c r="D6748" s="84"/>
      <c r="E6748" s="1" t="s">
        <v>64</v>
      </c>
      <c r="F6748" s="2"/>
      <c r="G6748" s="60">
        <v>24</v>
      </c>
      <c r="H6748" s="72" t="str">
        <f t="shared" si="113"/>
        <v>*</v>
      </c>
      <c r="I6748" s="21">
        <v>0</v>
      </c>
      <c r="J6748" s="3">
        <v>16.666666666666998</v>
      </c>
      <c r="K6748" s="3">
        <v>37.5</v>
      </c>
      <c r="L6748" s="3">
        <v>33.333333333333002</v>
      </c>
      <c r="M6748" s="8">
        <v>12.5</v>
      </c>
    </row>
    <row r="6749" spans="3:13" x14ac:dyDescent="0.2">
      <c r="C6749" s="87"/>
      <c r="D6749" s="84"/>
      <c r="E6749" s="1" t="s">
        <v>46</v>
      </c>
      <c r="F6749" s="2"/>
      <c r="G6749" s="60">
        <v>17</v>
      </c>
      <c r="H6749" s="72" t="str">
        <f t="shared" si="113"/>
        <v>*</v>
      </c>
      <c r="I6749" s="21">
        <v>0</v>
      </c>
      <c r="J6749" s="3">
        <v>35.294117647058997</v>
      </c>
      <c r="K6749" s="3">
        <v>35.294117647058997</v>
      </c>
      <c r="L6749" s="3">
        <v>17.647058823529001</v>
      </c>
      <c r="M6749" s="8">
        <v>11.764705882353001</v>
      </c>
    </row>
    <row r="6750" spans="3:13" x14ac:dyDescent="0.2">
      <c r="C6750" s="87"/>
      <c r="D6750" s="84"/>
      <c r="E6750" s="1" t="s">
        <v>32</v>
      </c>
      <c r="F6750" s="2"/>
      <c r="G6750" s="60">
        <v>5</v>
      </c>
      <c r="H6750" s="72" t="str">
        <f t="shared" si="113"/>
        <v>*</v>
      </c>
      <c r="I6750" s="21">
        <v>0</v>
      </c>
      <c r="J6750" s="3">
        <v>40</v>
      </c>
      <c r="K6750" s="3">
        <v>40</v>
      </c>
      <c r="L6750" s="3">
        <v>20</v>
      </c>
      <c r="M6750" s="14">
        <v>0</v>
      </c>
    </row>
    <row r="6751" spans="3:13" x14ac:dyDescent="0.2">
      <c r="C6751" s="87"/>
      <c r="D6751" s="84"/>
      <c r="E6751" s="1" t="s">
        <v>65</v>
      </c>
      <c r="F6751" s="2"/>
      <c r="G6751" s="60">
        <v>2121</v>
      </c>
      <c r="H6751" s="72" t="str">
        <f t="shared" si="113"/>
        <v xml:space="preserve"> </v>
      </c>
      <c r="I6751" s="11">
        <v>3.4889203206029999</v>
      </c>
      <c r="J6751" s="3">
        <v>33.616218764734001</v>
      </c>
      <c r="K6751" s="3">
        <v>40.452616690239999</v>
      </c>
      <c r="L6751" s="3">
        <v>11.928335690712</v>
      </c>
      <c r="M6751" s="8">
        <v>10.513908533711</v>
      </c>
    </row>
    <row r="6752" spans="3:13" x14ac:dyDescent="0.2">
      <c r="C6752" s="87"/>
      <c r="D6752" s="84"/>
      <c r="E6752" s="1" t="s">
        <v>66</v>
      </c>
      <c r="F6752" s="2"/>
      <c r="G6752" s="60">
        <v>260</v>
      </c>
      <c r="H6752" s="72" t="str">
        <f t="shared" si="113"/>
        <v xml:space="preserve"> </v>
      </c>
      <c r="I6752" s="11">
        <v>3.8461538461539999</v>
      </c>
      <c r="J6752" s="3">
        <v>25.384615384615</v>
      </c>
      <c r="K6752" s="3">
        <v>39.615384615384997</v>
      </c>
      <c r="L6752" s="3">
        <v>15.769230769230999</v>
      </c>
      <c r="M6752" s="8">
        <v>15.384615384615</v>
      </c>
    </row>
    <row r="6753" spans="3:13" ht="24" x14ac:dyDescent="0.2">
      <c r="C6753" s="88" t="s">
        <v>67</v>
      </c>
      <c r="D6753" s="83" t="s">
        <v>17</v>
      </c>
      <c r="E6753" s="6" t="s">
        <v>68</v>
      </c>
      <c r="F6753" s="5"/>
      <c r="G6753" s="59">
        <v>303</v>
      </c>
      <c r="H6753" s="71" t="str">
        <f t="shared" si="113"/>
        <v xml:space="preserve"> </v>
      </c>
      <c r="I6753" s="12">
        <v>4.9504950495050002</v>
      </c>
      <c r="J6753" s="4">
        <v>34.983498349835003</v>
      </c>
      <c r="K6753" s="4">
        <v>36.963696369636999</v>
      </c>
      <c r="L6753" s="4">
        <v>13.201320132013</v>
      </c>
      <c r="M6753" s="13">
        <v>9.9009900990100004</v>
      </c>
    </row>
    <row r="6754" spans="3:13" ht="36" x14ac:dyDescent="0.2">
      <c r="C6754" s="87"/>
      <c r="D6754" s="84"/>
      <c r="E6754" s="1" t="s">
        <v>69</v>
      </c>
      <c r="F6754" s="2"/>
      <c r="G6754" s="60">
        <v>1347</v>
      </c>
      <c r="H6754" s="72" t="str">
        <f t="shared" si="113"/>
        <v xml:space="preserve"> </v>
      </c>
      <c r="I6754" s="11">
        <v>3.5634743875280002</v>
      </c>
      <c r="J6754" s="3">
        <v>35.857461024499003</v>
      </c>
      <c r="K6754" s="3">
        <v>38.307349665924001</v>
      </c>
      <c r="L6754" s="3">
        <v>10.987379361544001</v>
      </c>
      <c r="M6754" s="8">
        <v>11.284335560504999</v>
      </c>
    </row>
    <row r="6755" spans="3:13" ht="24" x14ac:dyDescent="0.2">
      <c r="C6755" s="87"/>
      <c r="D6755" s="84"/>
      <c r="E6755" s="1" t="s">
        <v>70</v>
      </c>
      <c r="F6755" s="2"/>
      <c r="G6755" s="60">
        <v>596</v>
      </c>
      <c r="H6755" s="72" t="str">
        <f t="shared" si="113"/>
        <v xml:space="preserve"> </v>
      </c>
      <c r="I6755" s="11">
        <v>2.1812080536909999</v>
      </c>
      <c r="J6755" s="3">
        <v>28.523489932886001</v>
      </c>
      <c r="K6755" s="3">
        <v>45.637583892617002</v>
      </c>
      <c r="L6755" s="3">
        <v>12.919463087247999</v>
      </c>
      <c r="M6755" s="8">
        <v>10.738255033557</v>
      </c>
    </row>
    <row r="6756" spans="3:13" ht="24" x14ac:dyDescent="0.2">
      <c r="C6756" s="87"/>
      <c r="D6756" s="84"/>
      <c r="E6756" s="1" t="s">
        <v>71</v>
      </c>
      <c r="F6756" s="2"/>
      <c r="G6756" s="60">
        <v>181</v>
      </c>
      <c r="H6756" s="72" t="str">
        <f t="shared" si="113"/>
        <v xml:space="preserve"> </v>
      </c>
      <c r="I6756" s="11">
        <v>4.4198895027620004</v>
      </c>
      <c r="J6756" s="3">
        <v>19.337016574585999</v>
      </c>
      <c r="K6756" s="3">
        <v>41.988950276243003</v>
      </c>
      <c r="L6756" s="3">
        <v>20.994475138121999</v>
      </c>
      <c r="M6756" s="8">
        <v>13.259668508287</v>
      </c>
    </row>
    <row r="6757" spans="3:13" x14ac:dyDescent="0.2">
      <c r="C6757" s="87"/>
      <c r="D6757" s="84"/>
      <c r="E6757" s="1" t="s">
        <v>32</v>
      </c>
      <c r="F6757" s="2"/>
      <c r="G6757" s="60">
        <v>8</v>
      </c>
      <c r="H6757" s="72" t="str">
        <f t="shared" si="113"/>
        <v>*</v>
      </c>
      <c r="I6757" s="21">
        <v>0</v>
      </c>
      <c r="J6757" s="3">
        <v>25</v>
      </c>
      <c r="K6757" s="3">
        <v>37.5</v>
      </c>
      <c r="L6757" s="3">
        <v>37.5</v>
      </c>
      <c r="M6757" s="14">
        <v>0</v>
      </c>
    </row>
    <row r="6758" spans="3:13" ht="24" x14ac:dyDescent="0.2">
      <c r="C6758" s="88" t="s">
        <v>72</v>
      </c>
      <c r="D6758" s="83" t="s">
        <v>17</v>
      </c>
      <c r="E6758" s="6" t="s">
        <v>73</v>
      </c>
      <c r="F6758" s="5"/>
      <c r="G6758" s="59">
        <v>52</v>
      </c>
      <c r="H6758" s="71" t="str">
        <f t="shared" si="113"/>
        <v xml:space="preserve"> </v>
      </c>
      <c r="I6758" s="43">
        <v>0</v>
      </c>
      <c r="J6758" s="4">
        <v>21.153846153846001</v>
      </c>
      <c r="K6758" s="4">
        <v>38.461538461537998</v>
      </c>
      <c r="L6758" s="4">
        <v>19.230769230768999</v>
      </c>
      <c r="M6758" s="13">
        <v>21.153846153846001</v>
      </c>
    </row>
    <row r="6759" spans="3:13" ht="36" x14ac:dyDescent="0.2">
      <c r="C6759" s="87"/>
      <c r="D6759" s="84"/>
      <c r="E6759" s="1" t="s">
        <v>74</v>
      </c>
      <c r="F6759" s="2"/>
      <c r="G6759" s="60">
        <v>186</v>
      </c>
      <c r="H6759" s="72" t="str">
        <f t="shared" si="113"/>
        <v xml:space="preserve"> </v>
      </c>
      <c r="I6759" s="11">
        <v>1.6129032258060001</v>
      </c>
      <c r="J6759" s="3">
        <v>20.967741935484</v>
      </c>
      <c r="K6759" s="3">
        <v>40.860215053763</v>
      </c>
      <c r="L6759" s="3">
        <v>22.043010752688001</v>
      </c>
      <c r="M6759" s="8">
        <v>14.516129032258</v>
      </c>
    </row>
    <row r="6760" spans="3:13" ht="36" x14ac:dyDescent="0.2">
      <c r="C6760" s="87"/>
      <c r="D6760" s="84"/>
      <c r="E6760" s="1" t="s">
        <v>75</v>
      </c>
      <c r="F6760" s="2"/>
      <c r="G6760" s="60">
        <v>336</v>
      </c>
      <c r="H6760" s="72" t="str">
        <f t="shared" si="113"/>
        <v xml:space="preserve"> </v>
      </c>
      <c r="I6760" s="11">
        <v>2.3809523809519999</v>
      </c>
      <c r="J6760" s="3">
        <v>25.892857142857</v>
      </c>
      <c r="K6760" s="3">
        <v>40.476190476189998</v>
      </c>
      <c r="L6760" s="3">
        <v>18.452380952380999</v>
      </c>
      <c r="M6760" s="8">
        <v>12.797619047618999</v>
      </c>
    </row>
    <row r="6761" spans="3:13" ht="36" x14ac:dyDescent="0.2">
      <c r="C6761" s="87"/>
      <c r="D6761" s="84"/>
      <c r="E6761" s="1" t="s">
        <v>76</v>
      </c>
      <c r="F6761" s="2"/>
      <c r="G6761" s="60">
        <v>411</v>
      </c>
      <c r="H6761" s="72" t="str">
        <f t="shared" si="113"/>
        <v xml:space="preserve"> </v>
      </c>
      <c r="I6761" s="11">
        <v>1.946472019465</v>
      </c>
      <c r="J6761" s="3">
        <v>31.873479318735001</v>
      </c>
      <c r="K6761" s="3">
        <v>43.065693430656999</v>
      </c>
      <c r="L6761" s="3">
        <v>12.165450121655001</v>
      </c>
      <c r="M6761" s="8">
        <v>10.948905109489001</v>
      </c>
    </row>
    <row r="6762" spans="3:13" ht="36" x14ac:dyDescent="0.2">
      <c r="C6762" s="87"/>
      <c r="D6762" s="84"/>
      <c r="E6762" s="1" t="s">
        <v>77</v>
      </c>
      <c r="F6762" s="2"/>
      <c r="G6762" s="60">
        <v>425</v>
      </c>
      <c r="H6762" s="72" t="str">
        <f t="shared" si="113"/>
        <v xml:space="preserve"> </v>
      </c>
      <c r="I6762" s="11">
        <v>4.7058823529409999</v>
      </c>
      <c r="J6762" s="3">
        <v>35.529411764705998</v>
      </c>
      <c r="K6762" s="3">
        <v>36.705882352941003</v>
      </c>
      <c r="L6762" s="3">
        <v>13.647058823528999</v>
      </c>
      <c r="M6762" s="8">
        <v>9.4117647058819998</v>
      </c>
    </row>
    <row r="6763" spans="3:13" ht="36" x14ac:dyDescent="0.2">
      <c r="C6763" s="87"/>
      <c r="D6763" s="84"/>
      <c r="E6763" s="1" t="s">
        <v>78</v>
      </c>
      <c r="F6763" s="2"/>
      <c r="G6763" s="60">
        <v>328</v>
      </c>
      <c r="H6763" s="72" t="str">
        <f t="shared" si="113"/>
        <v xml:space="preserve"> </v>
      </c>
      <c r="I6763" s="11">
        <v>3.9634146341459999</v>
      </c>
      <c r="J6763" s="3">
        <v>35.670731707317003</v>
      </c>
      <c r="K6763" s="3">
        <v>41.768292682926997</v>
      </c>
      <c r="L6763" s="3">
        <v>7.6219512195119998</v>
      </c>
      <c r="M6763" s="8">
        <v>10.975609756098001</v>
      </c>
    </row>
    <row r="6764" spans="3:13" ht="36" x14ac:dyDescent="0.2">
      <c r="C6764" s="87"/>
      <c r="D6764" s="84"/>
      <c r="E6764" s="1" t="s">
        <v>79</v>
      </c>
      <c r="F6764" s="2"/>
      <c r="G6764" s="60">
        <v>294</v>
      </c>
      <c r="H6764" s="72" t="str">
        <f t="shared" si="113"/>
        <v xml:space="preserve"> </v>
      </c>
      <c r="I6764" s="11">
        <v>3.7414965986389999</v>
      </c>
      <c r="J6764" s="3">
        <v>37.755102040815999</v>
      </c>
      <c r="K6764" s="3">
        <v>45.238095238094999</v>
      </c>
      <c r="L6764" s="3">
        <v>7.1428571428570002</v>
      </c>
      <c r="M6764" s="8">
        <v>6.1224489795919999</v>
      </c>
    </row>
    <row r="6765" spans="3:13" ht="36" x14ac:dyDescent="0.2">
      <c r="C6765" s="87"/>
      <c r="D6765" s="84"/>
      <c r="E6765" s="1" t="s">
        <v>80</v>
      </c>
      <c r="F6765" s="2"/>
      <c r="G6765" s="60">
        <v>194</v>
      </c>
      <c r="H6765" s="72" t="str">
        <f t="shared" si="113"/>
        <v xml:space="preserve"> </v>
      </c>
      <c r="I6765" s="11">
        <v>5.1546391752579996</v>
      </c>
      <c r="J6765" s="3">
        <v>42.783505154639002</v>
      </c>
      <c r="K6765" s="3">
        <v>35.567010309277997</v>
      </c>
      <c r="L6765" s="3">
        <v>7.7319587628870003</v>
      </c>
      <c r="M6765" s="8">
        <v>8.7628865979379995</v>
      </c>
    </row>
    <row r="6766" spans="3:13" ht="36" x14ac:dyDescent="0.2">
      <c r="C6766" s="87"/>
      <c r="D6766" s="84"/>
      <c r="E6766" s="1" t="s">
        <v>81</v>
      </c>
      <c r="F6766" s="2"/>
      <c r="G6766" s="60">
        <v>50</v>
      </c>
      <c r="H6766" s="72" t="str">
        <f t="shared" si="113"/>
        <v xml:space="preserve"> </v>
      </c>
      <c r="I6766" s="11">
        <v>6</v>
      </c>
      <c r="J6766" s="3">
        <v>54</v>
      </c>
      <c r="K6766" s="3">
        <v>34</v>
      </c>
      <c r="L6766" s="3">
        <v>2</v>
      </c>
      <c r="M6766" s="8">
        <v>4</v>
      </c>
    </row>
    <row r="6767" spans="3:13" ht="24" x14ac:dyDescent="0.2">
      <c r="C6767" s="87"/>
      <c r="D6767" s="84"/>
      <c r="E6767" s="1" t="s">
        <v>82</v>
      </c>
      <c r="F6767" s="2"/>
      <c r="G6767" s="60">
        <v>48</v>
      </c>
      <c r="H6767" s="72" t="str">
        <f t="shared" si="113"/>
        <v>*</v>
      </c>
      <c r="I6767" s="11">
        <v>4.166666666667</v>
      </c>
      <c r="J6767" s="3">
        <v>43.75</v>
      </c>
      <c r="K6767" s="3">
        <v>35.416666666666998</v>
      </c>
      <c r="L6767" s="3">
        <v>12.5</v>
      </c>
      <c r="M6767" s="8">
        <v>4.166666666667</v>
      </c>
    </row>
    <row r="6768" spans="3:13" x14ac:dyDescent="0.2">
      <c r="C6768" s="87"/>
      <c r="D6768" s="84"/>
      <c r="E6768" s="1" t="s">
        <v>83</v>
      </c>
      <c r="F6768" s="2"/>
      <c r="G6768" s="60">
        <v>46</v>
      </c>
      <c r="H6768" s="72" t="str">
        <f t="shared" si="113"/>
        <v>*</v>
      </c>
      <c r="I6768" s="11">
        <v>4.3478260869570002</v>
      </c>
      <c r="J6768" s="3">
        <v>15.217391304348</v>
      </c>
      <c r="K6768" s="3">
        <v>45.652173913043001</v>
      </c>
      <c r="L6768" s="3">
        <v>19.565217391304</v>
      </c>
      <c r="M6768" s="8">
        <v>15.217391304348</v>
      </c>
    </row>
    <row r="6769" spans="3:13" x14ac:dyDescent="0.2">
      <c r="C6769" s="87"/>
      <c r="D6769" s="84"/>
      <c r="E6769" s="1" t="s">
        <v>32</v>
      </c>
      <c r="F6769" s="2"/>
      <c r="G6769" s="60">
        <v>65</v>
      </c>
      <c r="H6769" s="72" t="str">
        <f t="shared" si="113"/>
        <v xml:space="preserve"> </v>
      </c>
      <c r="I6769" s="11">
        <v>6.1538461538459996</v>
      </c>
      <c r="J6769" s="3">
        <v>16.923076923077002</v>
      </c>
      <c r="K6769" s="3">
        <v>30.769230769231001</v>
      </c>
      <c r="L6769" s="3">
        <v>12.307692307691999</v>
      </c>
      <c r="M6769" s="8">
        <v>33.846153846154003</v>
      </c>
    </row>
    <row r="6770" spans="3:13" x14ac:dyDescent="0.2">
      <c r="C6770" s="88" t="s">
        <v>84</v>
      </c>
      <c r="D6770" s="83" t="s">
        <v>17</v>
      </c>
      <c r="E6770" s="6" t="s">
        <v>85</v>
      </c>
      <c r="F6770" s="5"/>
      <c r="G6770" s="59">
        <v>315</v>
      </c>
      <c r="H6770" s="71" t="str">
        <f t="shared" si="113"/>
        <v xml:space="preserve"> </v>
      </c>
      <c r="I6770" s="12">
        <v>7.6190476190479997</v>
      </c>
      <c r="J6770" s="4">
        <v>43.492063492062996</v>
      </c>
      <c r="K6770" s="4">
        <v>31.746031746031999</v>
      </c>
      <c r="L6770" s="4">
        <v>7.9365079365079998</v>
      </c>
      <c r="M6770" s="13">
        <v>9.2063492063489996</v>
      </c>
    </row>
    <row r="6771" spans="3:13" x14ac:dyDescent="0.2">
      <c r="C6771" s="87"/>
      <c r="D6771" s="84"/>
      <c r="E6771" s="1" t="s">
        <v>86</v>
      </c>
      <c r="F6771" s="2"/>
      <c r="G6771" s="60">
        <v>493</v>
      </c>
      <c r="H6771" s="72" t="str">
        <f t="shared" si="113"/>
        <v xml:space="preserve"> </v>
      </c>
      <c r="I6771" s="11">
        <v>3.8539553752539999</v>
      </c>
      <c r="J6771" s="3">
        <v>40.770791075051001</v>
      </c>
      <c r="K6771" s="3">
        <v>38.945233265719999</v>
      </c>
      <c r="L6771" s="3">
        <v>6.2880324543609998</v>
      </c>
      <c r="M6771" s="8">
        <v>10.141987829614999</v>
      </c>
    </row>
    <row r="6772" spans="3:13" x14ac:dyDescent="0.2">
      <c r="C6772" s="87"/>
      <c r="D6772" s="84"/>
      <c r="E6772" s="1" t="s">
        <v>87</v>
      </c>
      <c r="F6772" s="2"/>
      <c r="G6772" s="60">
        <v>981</v>
      </c>
      <c r="H6772" s="72" t="str">
        <f t="shared" si="113"/>
        <v xml:space="preserve"> </v>
      </c>
      <c r="I6772" s="11">
        <v>2.548419979613</v>
      </c>
      <c r="J6772" s="3">
        <v>32.823649337410998</v>
      </c>
      <c r="K6772" s="3">
        <v>42.915392456676997</v>
      </c>
      <c r="L6772" s="3">
        <v>11.722731906218</v>
      </c>
      <c r="M6772" s="8">
        <v>9.9898063200819998</v>
      </c>
    </row>
    <row r="6773" spans="3:13" x14ac:dyDescent="0.2">
      <c r="C6773" s="87"/>
      <c r="D6773" s="84"/>
      <c r="E6773" s="1" t="s">
        <v>88</v>
      </c>
      <c r="F6773" s="2"/>
      <c r="G6773" s="60">
        <v>525</v>
      </c>
      <c r="H6773" s="72" t="str">
        <f t="shared" si="113"/>
        <v xml:space="preserve"> </v>
      </c>
      <c r="I6773" s="11">
        <v>2.8571428571430002</v>
      </c>
      <c r="J6773" s="3">
        <v>20.761904761905001</v>
      </c>
      <c r="K6773" s="3">
        <v>44.571428571429003</v>
      </c>
      <c r="L6773" s="3">
        <v>18.095238095237999</v>
      </c>
      <c r="M6773" s="8">
        <v>13.714285714286</v>
      </c>
    </row>
    <row r="6774" spans="3:13" x14ac:dyDescent="0.2">
      <c r="C6774" s="87"/>
      <c r="D6774" s="84"/>
      <c r="E6774" s="1" t="s">
        <v>89</v>
      </c>
      <c r="F6774" s="2"/>
      <c r="G6774" s="60">
        <v>113</v>
      </c>
      <c r="H6774" s="72" t="str">
        <f t="shared" si="113"/>
        <v xml:space="preserve"> </v>
      </c>
      <c r="I6774" s="11">
        <v>0.88495575221199996</v>
      </c>
      <c r="J6774" s="3">
        <v>22.123893805310001</v>
      </c>
      <c r="K6774" s="3">
        <v>26.548672566372002</v>
      </c>
      <c r="L6774" s="3">
        <v>33.628318584071003</v>
      </c>
      <c r="M6774" s="8">
        <v>16.814159292035001</v>
      </c>
    </row>
    <row r="6775" spans="3:13" x14ac:dyDescent="0.2">
      <c r="C6775" s="87"/>
      <c r="D6775" s="84"/>
      <c r="E6775" s="1" t="s">
        <v>32</v>
      </c>
      <c r="F6775" s="2"/>
      <c r="G6775" s="60">
        <v>8</v>
      </c>
      <c r="H6775" s="72" t="str">
        <f t="shared" si="113"/>
        <v>*</v>
      </c>
      <c r="I6775" s="21">
        <v>0</v>
      </c>
      <c r="J6775" s="3">
        <v>25</v>
      </c>
      <c r="K6775" s="3">
        <v>25</v>
      </c>
      <c r="L6775" s="3">
        <v>25</v>
      </c>
      <c r="M6775" s="8">
        <v>25</v>
      </c>
    </row>
    <row r="6776" spans="3:13" ht="24" x14ac:dyDescent="0.2">
      <c r="C6776" s="88" t="s">
        <v>90</v>
      </c>
      <c r="D6776" s="83" t="s">
        <v>17</v>
      </c>
      <c r="E6776" s="6" t="s">
        <v>91</v>
      </c>
      <c r="F6776" s="5"/>
      <c r="G6776" s="59">
        <v>608</v>
      </c>
      <c r="H6776" s="71" t="str">
        <f t="shared" si="113"/>
        <v xml:space="preserve"> </v>
      </c>
      <c r="I6776" s="12">
        <v>2.9605263157890001</v>
      </c>
      <c r="J6776" s="4">
        <v>30.263157894736999</v>
      </c>
      <c r="K6776" s="4">
        <v>42.105263157895003</v>
      </c>
      <c r="L6776" s="4">
        <v>14.144736842105001</v>
      </c>
      <c r="M6776" s="13">
        <v>10.526315789473999</v>
      </c>
    </row>
    <row r="6777" spans="3:13" ht="24" x14ac:dyDescent="0.2">
      <c r="C6777" s="87"/>
      <c r="D6777" s="84"/>
      <c r="E6777" s="1" t="s">
        <v>92</v>
      </c>
      <c r="F6777" s="2"/>
      <c r="G6777" s="60">
        <v>1036</v>
      </c>
      <c r="H6777" s="72" t="str">
        <f t="shared" si="113"/>
        <v xml:space="preserve"> </v>
      </c>
      <c r="I6777" s="11">
        <v>3.7644787644790001</v>
      </c>
      <c r="J6777" s="3">
        <v>31.660231660232</v>
      </c>
      <c r="K6777" s="3">
        <v>41.795366795367002</v>
      </c>
      <c r="L6777" s="3">
        <v>11.872586872587</v>
      </c>
      <c r="M6777" s="8">
        <v>10.907335907336</v>
      </c>
    </row>
    <row r="6778" spans="3:13" ht="24" x14ac:dyDescent="0.2">
      <c r="C6778" s="87"/>
      <c r="D6778" s="84"/>
      <c r="E6778" s="1" t="s">
        <v>93</v>
      </c>
      <c r="F6778" s="2"/>
      <c r="G6778" s="60">
        <v>567</v>
      </c>
      <c r="H6778" s="72" t="str">
        <f t="shared" si="113"/>
        <v xml:space="preserve"> </v>
      </c>
      <c r="I6778" s="11">
        <v>3.3509700176370001</v>
      </c>
      <c r="J6778" s="3">
        <v>37.389770723104</v>
      </c>
      <c r="K6778" s="3">
        <v>34.920634920635003</v>
      </c>
      <c r="L6778" s="3">
        <v>12.169312169312001</v>
      </c>
      <c r="M6778" s="8">
        <v>12.169312169312001</v>
      </c>
    </row>
    <row r="6779" spans="3:13" x14ac:dyDescent="0.2">
      <c r="C6779" s="87"/>
      <c r="D6779" s="84"/>
      <c r="E6779" s="1" t="s">
        <v>94</v>
      </c>
      <c r="F6779" s="2"/>
      <c r="G6779" s="60">
        <v>224</v>
      </c>
      <c r="H6779" s="72" t="str">
        <f t="shared" si="113"/>
        <v xml:space="preserve"> </v>
      </c>
      <c r="I6779" s="11">
        <v>3.5714285714290002</v>
      </c>
      <c r="J6779" s="3">
        <v>32.142857142856997</v>
      </c>
      <c r="K6779" s="3">
        <v>41.071428571429003</v>
      </c>
      <c r="L6779" s="3">
        <v>12.5</v>
      </c>
      <c r="M6779" s="8">
        <v>10.714285714286</v>
      </c>
    </row>
    <row r="6780" spans="3:13" x14ac:dyDescent="0.2">
      <c r="C6780" s="88" t="s">
        <v>95</v>
      </c>
      <c r="D6780" s="83" t="s">
        <v>17</v>
      </c>
      <c r="E6780" s="6" t="s">
        <v>96</v>
      </c>
      <c r="F6780" s="5"/>
      <c r="G6780" s="59">
        <v>308</v>
      </c>
      <c r="H6780" s="71" t="str">
        <f t="shared" si="113"/>
        <v xml:space="preserve"> </v>
      </c>
      <c r="I6780" s="12">
        <v>5.1948051948050002</v>
      </c>
      <c r="J6780" s="4">
        <v>31.168831168831002</v>
      </c>
      <c r="K6780" s="4">
        <v>43.506493506494003</v>
      </c>
      <c r="L6780" s="4">
        <v>10.714285714286</v>
      </c>
      <c r="M6780" s="13">
        <v>9.4155844155840001</v>
      </c>
    </row>
    <row r="6781" spans="3:13" x14ac:dyDescent="0.2">
      <c r="C6781" s="89"/>
      <c r="D6781" s="84"/>
      <c r="E6781" s="1" t="s">
        <v>97</v>
      </c>
      <c r="F6781" s="2"/>
      <c r="G6781" s="60">
        <v>728</v>
      </c>
      <c r="H6781" s="72" t="str">
        <f t="shared" si="113"/>
        <v xml:space="preserve"> </v>
      </c>
      <c r="I6781" s="11">
        <v>3.1593406593409998</v>
      </c>
      <c r="J6781" s="3">
        <v>30.494505494504999</v>
      </c>
      <c r="K6781" s="3">
        <v>42.857142857143003</v>
      </c>
      <c r="L6781" s="3">
        <v>11.401098901098999</v>
      </c>
      <c r="M6781" s="8">
        <v>12.087912087912001</v>
      </c>
    </row>
    <row r="6782" spans="3:13" ht="24" x14ac:dyDescent="0.2">
      <c r="C6782" s="89"/>
      <c r="D6782" s="84"/>
      <c r="E6782" s="1" t="s">
        <v>98</v>
      </c>
      <c r="F6782" s="2"/>
      <c r="G6782" s="60">
        <v>474</v>
      </c>
      <c r="H6782" s="72" t="str">
        <f t="shared" si="113"/>
        <v xml:space="preserve"> </v>
      </c>
      <c r="I6782" s="11">
        <v>2.5316455696200002</v>
      </c>
      <c r="J6782" s="3">
        <v>33.966244725738001</v>
      </c>
      <c r="K6782" s="3">
        <v>40.506329113923996</v>
      </c>
      <c r="L6782" s="3">
        <v>12.447257383966001</v>
      </c>
      <c r="M6782" s="8">
        <v>10.548523206751</v>
      </c>
    </row>
    <row r="6783" spans="3:13" x14ac:dyDescent="0.2">
      <c r="C6783" s="89"/>
      <c r="D6783" s="84"/>
      <c r="E6783" s="1" t="s">
        <v>99</v>
      </c>
      <c r="F6783" s="2"/>
      <c r="G6783" s="60">
        <v>402</v>
      </c>
      <c r="H6783" s="72" t="str">
        <f t="shared" si="113"/>
        <v xml:space="preserve"> </v>
      </c>
      <c r="I6783" s="11">
        <v>4.9751243781090002</v>
      </c>
      <c r="J6783" s="3">
        <v>30.348258706467998</v>
      </c>
      <c r="K6783" s="3">
        <v>39.054726368159002</v>
      </c>
      <c r="L6783" s="3">
        <v>14.676616915423001</v>
      </c>
      <c r="M6783" s="8">
        <v>10.945273631840999</v>
      </c>
    </row>
    <row r="6784" spans="3:13" x14ac:dyDescent="0.2">
      <c r="C6784" s="89"/>
      <c r="D6784" s="84"/>
      <c r="E6784" s="1" t="s">
        <v>100</v>
      </c>
      <c r="F6784" s="2"/>
      <c r="G6784" s="60">
        <v>231</v>
      </c>
      <c r="H6784" s="72" t="str">
        <f t="shared" si="113"/>
        <v xml:space="preserve"> </v>
      </c>
      <c r="I6784" s="11">
        <v>3.0303030303030001</v>
      </c>
      <c r="J6784" s="3">
        <v>33.333333333333002</v>
      </c>
      <c r="K6784" s="3">
        <v>34.632034632035001</v>
      </c>
      <c r="L6784" s="3">
        <v>15.151515151515</v>
      </c>
      <c r="M6784" s="8">
        <v>13.852813852814</v>
      </c>
    </row>
    <row r="6785" spans="2:17" x14ac:dyDescent="0.2">
      <c r="C6785" s="90"/>
      <c r="D6785" s="85"/>
      <c r="E6785" s="29" t="s">
        <v>101</v>
      </c>
      <c r="F6785" s="28"/>
      <c r="G6785" s="61">
        <v>292</v>
      </c>
      <c r="H6785" s="73" t="str">
        <f t="shared" si="113"/>
        <v xml:space="preserve"> </v>
      </c>
      <c r="I6785" s="35">
        <v>2.054794520548</v>
      </c>
      <c r="J6785" s="16">
        <v>40.410958904109997</v>
      </c>
      <c r="K6785" s="16">
        <v>35.616438356163997</v>
      </c>
      <c r="L6785" s="16">
        <v>12.671232876712001</v>
      </c>
      <c r="M6785" s="36">
        <v>9.2465753424660004</v>
      </c>
    </row>
    <row r="6786" spans="2:17" x14ac:dyDescent="0.2">
      <c r="G6786" s="62"/>
      <c r="H6786" s="74"/>
    </row>
    <row r="6787" spans="2:17" x14ac:dyDescent="0.2">
      <c r="B6787" s="25" t="str">
        <f xml:space="preserve"> HYPERLINK("#'目次'!B64", "[58]")</f>
        <v>[58]</v>
      </c>
      <c r="C6787" s="17" t="s">
        <v>554</v>
      </c>
      <c r="G6787" s="62"/>
      <c r="H6787" s="74"/>
    </row>
    <row r="6788" spans="2:17" x14ac:dyDescent="0.2">
      <c r="C6788" s="47" t="s">
        <v>555</v>
      </c>
      <c r="G6788" s="62"/>
      <c r="H6788" s="74"/>
    </row>
    <row r="6789" spans="2:17" x14ac:dyDescent="0.2">
      <c r="G6789" s="62"/>
      <c r="H6789" s="74"/>
    </row>
    <row r="6790" spans="2:17" x14ac:dyDescent="0.2">
      <c r="C6790" s="17" t="s">
        <v>12</v>
      </c>
      <c r="G6790" s="62"/>
      <c r="H6790" s="74"/>
    </row>
    <row r="6791" spans="2:17" ht="24" x14ac:dyDescent="0.2">
      <c r="C6791" s="91"/>
      <c r="D6791" s="92"/>
      <c r="E6791" s="92"/>
      <c r="F6791" s="92"/>
      <c r="G6791" s="56" t="s">
        <v>13</v>
      </c>
      <c r="H6791" s="68"/>
      <c r="I6791" s="22" t="s">
        <v>556</v>
      </c>
      <c r="J6791" s="10" t="s">
        <v>557</v>
      </c>
      <c r="K6791" s="10" t="s">
        <v>558</v>
      </c>
      <c r="L6791" s="10" t="s">
        <v>559</v>
      </c>
      <c r="M6791" s="10" t="s">
        <v>560</v>
      </c>
      <c r="N6791" s="10" t="s">
        <v>561</v>
      </c>
      <c r="O6791" s="10" t="s">
        <v>562</v>
      </c>
      <c r="P6791" s="10" t="s">
        <v>563</v>
      </c>
      <c r="Q6791" s="23" t="s">
        <v>32</v>
      </c>
    </row>
    <row r="6792" spans="2:17" x14ac:dyDescent="0.2">
      <c r="C6792" s="93"/>
      <c r="D6792" s="94"/>
      <c r="E6792" s="94"/>
      <c r="F6792" s="94"/>
      <c r="G6792" s="57"/>
      <c r="H6792" s="69"/>
      <c r="I6792" s="26"/>
      <c r="J6792" s="9"/>
      <c r="K6792" s="9"/>
      <c r="L6792" s="9"/>
      <c r="M6792" s="9"/>
      <c r="N6792" s="9"/>
      <c r="O6792" s="9"/>
      <c r="P6792" s="9"/>
      <c r="Q6792" s="24"/>
    </row>
    <row r="6793" spans="2:17" x14ac:dyDescent="0.2">
      <c r="C6793" s="31"/>
      <c r="D6793" s="33"/>
      <c r="E6793" s="32" t="s">
        <v>13</v>
      </c>
      <c r="F6793" s="30"/>
      <c r="G6793" s="58">
        <v>880</v>
      </c>
      <c r="H6793" s="70" t="str">
        <f t="shared" ref="H6793:H6856" si="114">IF(G6793&lt;49,"*"," ")</f>
        <v xml:space="preserve"> </v>
      </c>
      <c r="I6793" s="15">
        <v>18.977272727273</v>
      </c>
      <c r="J6793" s="15">
        <v>27.954545454544999</v>
      </c>
      <c r="K6793" s="15">
        <v>22.159090909090999</v>
      </c>
      <c r="L6793" s="15">
        <v>35.340909090909001</v>
      </c>
      <c r="M6793" s="15">
        <v>27.840909090909001</v>
      </c>
      <c r="N6793" s="15">
        <v>34.431818181818002</v>
      </c>
      <c r="O6793" s="15">
        <v>62.613636363635997</v>
      </c>
      <c r="P6793" s="15">
        <v>18.977272727273</v>
      </c>
      <c r="Q6793" s="34">
        <v>0.34090909090900001</v>
      </c>
    </row>
    <row r="6794" spans="2:17" x14ac:dyDescent="0.2">
      <c r="C6794" s="86" t="s">
        <v>16</v>
      </c>
      <c r="D6794" s="83" t="s">
        <v>17</v>
      </c>
      <c r="E6794" s="6" t="s">
        <v>14</v>
      </c>
      <c r="F6794" s="5"/>
      <c r="G6794" s="59">
        <v>462</v>
      </c>
      <c r="H6794" s="71" t="str">
        <f t="shared" si="114"/>
        <v xml:space="preserve"> </v>
      </c>
      <c r="I6794" s="12">
        <v>11.255411255411</v>
      </c>
      <c r="J6794" s="4">
        <v>24.675324675325001</v>
      </c>
      <c r="K6794" s="4">
        <v>24.025974025974001</v>
      </c>
      <c r="L6794" s="4">
        <v>46.103896103895998</v>
      </c>
      <c r="M6794" s="4">
        <v>35.714285714286</v>
      </c>
      <c r="N6794" s="4">
        <v>38.961038961039002</v>
      </c>
      <c r="O6794" s="4">
        <v>59.740259740260001</v>
      </c>
      <c r="P6794" s="4">
        <v>18.181818181817999</v>
      </c>
      <c r="Q6794" s="13">
        <v>0.43290043290000002</v>
      </c>
    </row>
    <row r="6795" spans="2:17" x14ac:dyDescent="0.2">
      <c r="C6795" s="87"/>
      <c r="D6795" s="84"/>
      <c r="E6795" s="1" t="s">
        <v>15</v>
      </c>
      <c r="F6795" s="2"/>
      <c r="G6795" s="60">
        <v>418</v>
      </c>
      <c r="H6795" s="72" t="str">
        <f t="shared" si="114"/>
        <v xml:space="preserve"> </v>
      </c>
      <c r="I6795" s="11">
        <v>27.511961722488</v>
      </c>
      <c r="J6795" s="3">
        <v>31.578947368421002</v>
      </c>
      <c r="K6795" s="3">
        <v>20.095693779904</v>
      </c>
      <c r="L6795" s="3">
        <v>23.444976076555001</v>
      </c>
      <c r="M6795" s="3">
        <v>19.138755980860999</v>
      </c>
      <c r="N6795" s="3">
        <v>29.425837320574001</v>
      </c>
      <c r="O6795" s="3">
        <v>65.789473684211004</v>
      </c>
      <c r="P6795" s="3">
        <v>19.856459330143998</v>
      </c>
      <c r="Q6795" s="8">
        <v>0.239234449761</v>
      </c>
    </row>
    <row r="6796" spans="2:17" x14ac:dyDescent="0.2">
      <c r="C6796" s="88" t="s">
        <v>18</v>
      </c>
      <c r="D6796" s="88" t="s">
        <v>19</v>
      </c>
      <c r="E6796" s="6" t="s">
        <v>20</v>
      </c>
      <c r="F6796" s="5"/>
      <c r="G6796" s="59">
        <v>163</v>
      </c>
      <c r="H6796" s="71" t="str">
        <f t="shared" si="114"/>
        <v xml:space="preserve"> </v>
      </c>
      <c r="I6796" s="12">
        <v>25.766871165644002</v>
      </c>
      <c r="J6796" s="4">
        <v>25.153374233129</v>
      </c>
      <c r="K6796" s="4">
        <v>19.018404907975</v>
      </c>
      <c r="L6796" s="4">
        <v>47.239263803680998</v>
      </c>
      <c r="M6796" s="4">
        <v>32.515337423312999</v>
      </c>
      <c r="N6796" s="4">
        <v>33.128834355827998</v>
      </c>
      <c r="O6796" s="4">
        <v>57.668711656441999</v>
      </c>
      <c r="P6796" s="4">
        <v>22.699386503067</v>
      </c>
      <c r="Q6796" s="13">
        <v>0.61349693251500004</v>
      </c>
    </row>
    <row r="6797" spans="2:17" x14ac:dyDescent="0.2">
      <c r="C6797" s="87"/>
      <c r="D6797" s="89"/>
      <c r="E6797" s="1" t="s">
        <v>21</v>
      </c>
      <c r="F6797" s="2"/>
      <c r="G6797" s="60">
        <v>197</v>
      </c>
      <c r="H6797" s="72" t="str">
        <f t="shared" si="114"/>
        <v xml:space="preserve"> </v>
      </c>
      <c r="I6797" s="11">
        <v>18.274111675126999</v>
      </c>
      <c r="J6797" s="3">
        <v>33.502538071065999</v>
      </c>
      <c r="K6797" s="3">
        <v>28.934010152283999</v>
      </c>
      <c r="L6797" s="3">
        <v>48.730964467005002</v>
      </c>
      <c r="M6797" s="3">
        <v>33.502538071065999</v>
      </c>
      <c r="N6797" s="3">
        <v>32.994923857868002</v>
      </c>
      <c r="O6797" s="3">
        <v>61.928934010151998</v>
      </c>
      <c r="P6797" s="3">
        <v>25.380710659898</v>
      </c>
      <c r="Q6797" s="14">
        <v>0</v>
      </c>
    </row>
    <row r="6798" spans="2:17" x14ac:dyDescent="0.2">
      <c r="C6798" s="87"/>
      <c r="D6798" s="89"/>
      <c r="E6798" s="1" t="s">
        <v>22</v>
      </c>
      <c r="F6798" s="2"/>
      <c r="G6798" s="60">
        <v>234</v>
      </c>
      <c r="H6798" s="72" t="str">
        <f t="shared" si="114"/>
        <v xml:space="preserve"> </v>
      </c>
      <c r="I6798" s="11">
        <v>23.504273504274</v>
      </c>
      <c r="J6798" s="3">
        <v>30.34188034188</v>
      </c>
      <c r="K6798" s="3">
        <v>26.068376068376001</v>
      </c>
      <c r="L6798" s="3">
        <v>31.196581196581</v>
      </c>
      <c r="M6798" s="3">
        <v>26.923076923077002</v>
      </c>
      <c r="N6798" s="3">
        <v>35.042735042735004</v>
      </c>
      <c r="O6798" s="3">
        <v>63.247863247863002</v>
      </c>
      <c r="P6798" s="3">
        <v>18.376068376068002</v>
      </c>
      <c r="Q6798" s="14">
        <v>0</v>
      </c>
    </row>
    <row r="6799" spans="2:17" x14ac:dyDescent="0.2">
      <c r="C6799" s="87"/>
      <c r="D6799" s="89"/>
      <c r="E6799" s="1" t="s">
        <v>23</v>
      </c>
      <c r="F6799" s="2"/>
      <c r="G6799" s="60">
        <v>137</v>
      </c>
      <c r="H6799" s="72" t="str">
        <f t="shared" si="114"/>
        <v xml:space="preserve"> </v>
      </c>
      <c r="I6799" s="11">
        <v>8.7591240875909993</v>
      </c>
      <c r="J6799" s="3">
        <v>21.167883211679001</v>
      </c>
      <c r="K6799" s="3">
        <v>18.248175182482001</v>
      </c>
      <c r="L6799" s="3">
        <v>25.547445255473999</v>
      </c>
      <c r="M6799" s="3">
        <v>24.087591240876002</v>
      </c>
      <c r="N6799" s="3">
        <v>37.956204379562003</v>
      </c>
      <c r="O6799" s="3">
        <v>59.124087591241</v>
      </c>
      <c r="P6799" s="3">
        <v>12.408759124088</v>
      </c>
      <c r="Q6799" s="8">
        <v>0.72992700729899995</v>
      </c>
    </row>
    <row r="6800" spans="2:17" x14ac:dyDescent="0.2">
      <c r="C6800" s="87"/>
      <c r="D6800" s="89"/>
      <c r="E6800" s="1" t="s">
        <v>24</v>
      </c>
      <c r="F6800" s="2"/>
      <c r="G6800" s="60">
        <v>149</v>
      </c>
      <c r="H6800" s="72" t="str">
        <f t="shared" si="114"/>
        <v xml:space="preserve"> </v>
      </c>
      <c r="I6800" s="11">
        <v>14.765100671141001</v>
      </c>
      <c r="J6800" s="3">
        <v>26.174496644295001</v>
      </c>
      <c r="K6800" s="3">
        <v>14.093959731544</v>
      </c>
      <c r="L6800" s="3">
        <v>20.134228187919</v>
      </c>
      <c r="M6800" s="3">
        <v>20.134228187919</v>
      </c>
      <c r="N6800" s="3">
        <v>33.557046979866001</v>
      </c>
      <c r="O6800" s="3">
        <v>71.140939597314997</v>
      </c>
      <c r="P6800" s="3">
        <v>13.422818791946</v>
      </c>
      <c r="Q6800" s="8">
        <v>0.67114093959700005</v>
      </c>
    </row>
    <row r="6801" spans="3:17" x14ac:dyDescent="0.2">
      <c r="C6801" s="87"/>
      <c r="D6801" s="89"/>
      <c r="E6801" s="1" t="s">
        <v>25</v>
      </c>
      <c r="F6801" s="2"/>
      <c r="G6801" s="60">
        <v>717</v>
      </c>
      <c r="H6801" s="72" t="str">
        <f t="shared" si="114"/>
        <v xml:space="preserve"> </v>
      </c>
      <c r="I6801" s="11">
        <v>17.433751743375002</v>
      </c>
      <c r="J6801" s="3">
        <v>28.591352859135</v>
      </c>
      <c r="K6801" s="3">
        <v>22.873082287308002</v>
      </c>
      <c r="L6801" s="3">
        <v>32.635983263598</v>
      </c>
      <c r="M6801" s="3">
        <v>26.778242677824</v>
      </c>
      <c r="N6801" s="3">
        <v>34.728033472802998</v>
      </c>
      <c r="O6801" s="3">
        <v>63.73779637378</v>
      </c>
      <c r="P6801" s="3">
        <v>18.13110181311</v>
      </c>
      <c r="Q6801" s="8">
        <v>0.27894002789400002</v>
      </c>
    </row>
    <row r="6802" spans="3:17" x14ac:dyDescent="0.2">
      <c r="C6802" s="87"/>
      <c r="D6802" s="89"/>
      <c r="E6802" s="1" t="s">
        <v>26</v>
      </c>
      <c r="F6802" s="2"/>
      <c r="G6802" s="60">
        <v>286</v>
      </c>
      <c r="H6802" s="72" t="str">
        <f t="shared" si="114"/>
        <v xml:space="preserve"> </v>
      </c>
      <c r="I6802" s="11">
        <v>11.888111888112</v>
      </c>
      <c r="J6802" s="3">
        <v>23.776223776224001</v>
      </c>
      <c r="K6802" s="3">
        <v>16.083916083916002</v>
      </c>
      <c r="L6802" s="3">
        <v>22.727272727273</v>
      </c>
      <c r="M6802" s="3">
        <v>22.027972027972002</v>
      </c>
      <c r="N6802" s="3">
        <v>35.664335664336001</v>
      </c>
      <c r="O6802" s="3">
        <v>65.384615384615003</v>
      </c>
      <c r="P6802" s="3">
        <v>12.937062937063001</v>
      </c>
      <c r="Q6802" s="8">
        <v>0.69930069930100003</v>
      </c>
    </row>
    <row r="6803" spans="3:17" x14ac:dyDescent="0.2">
      <c r="C6803" s="87"/>
      <c r="D6803" s="88" t="s">
        <v>14</v>
      </c>
      <c r="E6803" s="6" t="s">
        <v>20</v>
      </c>
      <c r="F6803" s="5"/>
      <c r="G6803" s="59">
        <v>91</v>
      </c>
      <c r="H6803" s="71" t="str">
        <f t="shared" si="114"/>
        <v xml:space="preserve"> </v>
      </c>
      <c r="I6803" s="12">
        <v>9.8901098901100006</v>
      </c>
      <c r="J6803" s="4">
        <v>17.582417582418</v>
      </c>
      <c r="K6803" s="4">
        <v>20.879120879121</v>
      </c>
      <c r="L6803" s="4">
        <v>60.439560439559997</v>
      </c>
      <c r="M6803" s="4">
        <v>39.560439560440003</v>
      </c>
      <c r="N6803" s="4">
        <v>37.362637362637003</v>
      </c>
      <c r="O6803" s="4">
        <v>53.846153846154003</v>
      </c>
      <c r="P6803" s="4">
        <v>21.978021978021999</v>
      </c>
      <c r="Q6803" s="13">
        <v>1.098901098901</v>
      </c>
    </row>
    <row r="6804" spans="3:17" x14ac:dyDescent="0.2">
      <c r="C6804" s="87"/>
      <c r="D6804" s="89"/>
      <c r="E6804" s="1" t="s">
        <v>21</v>
      </c>
      <c r="F6804" s="2"/>
      <c r="G6804" s="60">
        <v>108</v>
      </c>
      <c r="H6804" s="72" t="str">
        <f t="shared" si="114"/>
        <v xml:space="preserve"> </v>
      </c>
      <c r="I6804" s="11">
        <v>12.962962962962999</v>
      </c>
      <c r="J6804" s="3">
        <v>30.555555555556001</v>
      </c>
      <c r="K6804" s="3">
        <v>30.555555555556001</v>
      </c>
      <c r="L6804" s="3">
        <v>62.962962962962997</v>
      </c>
      <c r="M6804" s="3">
        <v>46.296296296295999</v>
      </c>
      <c r="N6804" s="3">
        <v>39.814814814815001</v>
      </c>
      <c r="O6804" s="3">
        <v>60.185185185184999</v>
      </c>
      <c r="P6804" s="3">
        <v>21.296296296295999</v>
      </c>
      <c r="Q6804" s="14">
        <v>0</v>
      </c>
    </row>
    <row r="6805" spans="3:17" x14ac:dyDescent="0.2">
      <c r="C6805" s="87"/>
      <c r="D6805" s="89"/>
      <c r="E6805" s="1" t="s">
        <v>22</v>
      </c>
      <c r="F6805" s="2"/>
      <c r="G6805" s="60">
        <v>120</v>
      </c>
      <c r="H6805" s="72" t="str">
        <f t="shared" si="114"/>
        <v xml:space="preserve"> </v>
      </c>
      <c r="I6805" s="11">
        <v>15.833333333333</v>
      </c>
      <c r="J6805" s="3">
        <v>30</v>
      </c>
      <c r="K6805" s="3">
        <v>28.333333333333002</v>
      </c>
      <c r="L6805" s="3">
        <v>38.333333333333002</v>
      </c>
      <c r="M6805" s="3">
        <v>30</v>
      </c>
      <c r="N6805" s="3">
        <v>37.5</v>
      </c>
      <c r="O6805" s="3">
        <v>60</v>
      </c>
      <c r="P6805" s="3">
        <v>19.166666666666998</v>
      </c>
      <c r="Q6805" s="14">
        <v>0</v>
      </c>
    </row>
    <row r="6806" spans="3:17" x14ac:dyDescent="0.2">
      <c r="C6806" s="87"/>
      <c r="D6806" s="89"/>
      <c r="E6806" s="1" t="s">
        <v>23</v>
      </c>
      <c r="F6806" s="2"/>
      <c r="G6806" s="60">
        <v>77</v>
      </c>
      <c r="H6806" s="72" t="str">
        <f t="shared" si="114"/>
        <v xml:space="preserve"> </v>
      </c>
      <c r="I6806" s="11">
        <v>6.4935064935059996</v>
      </c>
      <c r="J6806" s="3">
        <v>16.883116883117001</v>
      </c>
      <c r="K6806" s="3">
        <v>16.883116883117001</v>
      </c>
      <c r="L6806" s="3">
        <v>33.766233766234002</v>
      </c>
      <c r="M6806" s="3">
        <v>28.571428571428999</v>
      </c>
      <c r="N6806" s="3">
        <v>42.857142857143003</v>
      </c>
      <c r="O6806" s="3">
        <v>63.636363636364003</v>
      </c>
      <c r="P6806" s="3">
        <v>11.688311688312</v>
      </c>
      <c r="Q6806" s="14">
        <v>0</v>
      </c>
    </row>
    <row r="6807" spans="3:17" x14ac:dyDescent="0.2">
      <c r="C6807" s="87"/>
      <c r="D6807" s="89"/>
      <c r="E6807" s="1" t="s">
        <v>24</v>
      </c>
      <c r="F6807" s="2"/>
      <c r="G6807" s="60">
        <v>66</v>
      </c>
      <c r="H6807" s="72" t="str">
        <f t="shared" si="114"/>
        <v xml:space="preserve"> </v>
      </c>
      <c r="I6807" s="11">
        <v>7.5757575757579998</v>
      </c>
      <c r="J6807" s="3">
        <v>24.242424242424001</v>
      </c>
      <c r="K6807" s="3">
        <v>18.181818181817999</v>
      </c>
      <c r="L6807" s="3">
        <v>27.272727272727</v>
      </c>
      <c r="M6807" s="3">
        <v>31.818181818182001</v>
      </c>
      <c r="N6807" s="3">
        <v>37.878787878788003</v>
      </c>
      <c r="O6807" s="3">
        <v>62.121212121211997</v>
      </c>
      <c r="P6807" s="3">
        <v>13.636363636364001</v>
      </c>
      <c r="Q6807" s="8">
        <v>1.5151515151520001</v>
      </c>
    </row>
    <row r="6808" spans="3:17" x14ac:dyDescent="0.2">
      <c r="C6808" s="87"/>
      <c r="D6808" s="89"/>
      <c r="E6808" s="1" t="s">
        <v>25</v>
      </c>
      <c r="F6808" s="2"/>
      <c r="G6808" s="60">
        <v>371</v>
      </c>
      <c r="H6808" s="72" t="str">
        <f t="shared" si="114"/>
        <v xml:space="preserve"> </v>
      </c>
      <c r="I6808" s="11">
        <v>11.590296495957</v>
      </c>
      <c r="J6808" s="3">
        <v>26.415094339623</v>
      </c>
      <c r="K6808" s="3">
        <v>24.797843665767999</v>
      </c>
      <c r="L6808" s="3">
        <v>42.587601078166998</v>
      </c>
      <c r="M6808" s="3">
        <v>34.770889487871003</v>
      </c>
      <c r="N6808" s="3">
        <v>39.353099730457998</v>
      </c>
      <c r="O6808" s="3">
        <v>61.185983827492997</v>
      </c>
      <c r="P6808" s="3">
        <v>17.250673854447001</v>
      </c>
      <c r="Q6808" s="8">
        <v>0.26954177897600001</v>
      </c>
    </row>
    <row r="6809" spans="3:17" x14ac:dyDescent="0.2">
      <c r="C6809" s="87"/>
      <c r="D6809" s="89"/>
      <c r="E6809" s="1" t="s">
        <v>26</v>
      </c>
      <c r="F6809" s="2"/>
      <c r="G6809" s="60">
        <v>143</v>
      </c>
      <c r="H6809" s="72" t="str">
        <f t="shared" si="114"/>
        <v xml:space="preserve"> </v>
      </c>
      <c r="I6809" s="11">
        <v>6.9930069930069996</v>
      </c>
      <c r="J6809" s="3">
        <v>20.279720279719999</v>
      </c>
      <c r="K6809" s="3">
        <v>17.482517482517</v>
      </c>
      <c r="L6809" s="3">
        <v>30.769230769231001</v>
      </c>
      <c r="M6809" s="3">
        <v>30.069930069929999</v>
      </c>
      <c r="N6809" s="3">
        <v>40.559440559441001</v>
      </c>
      <c r="O6809" s="3">
        <v>62.937062937062997</v>
      </c>
      <c r="P6809" s="3">
        <v>12.587412587413001</v>
      </c>
      <c r="Q6809" s="8">
        <v>0.69930069930100003</v>
      </c>
    </row>
    <row r="6810" spans="3:17" x14ac:dyDescent="0.2">
      <c r="C6810" s="87"/>
      <c r="D6810" s="88" t="s">
        <v>15</v>
      </c>
      <c r="E6810" s="6" t="s">
        <v>20</v>
      </c>
      <c r="F6810" s="5"/>
      <c r="G6810" s="59">
        <v>72</v>
      </c>
      <c r="H6810" s="71" t="str">
        <f t="shared" si="114"/>
        <v xml:space="preserve"> </v>
      </c>
      <c r="I6810" s="12">
        <v>45.833333333333002</v>
      </c>
      <c r="J6810" s="4">
        <v>34.722222222222001</v>
      </c>
      <c r="K6810" s="4">
        <v>16.666666666666998</v>
      </c>
      <c r="L6810" s="4">
        <v>30.555555555556001</v>
      </c>
      <c r="M6810" s="4">
        <v>23.611111111111001</v>
      </c>
      <c r="N6810" s="4">
        <v>27.777777777777999</v>
      </c>
      <c r="O6810" s="4">
        <v>62.5</v>
      </c>
      <c r="P6810" s="4">
        <v>23.611111111111001</v>
      </c>
      <c r="Q6810" s="27">
        <v>0</v>
      </c>
    </row>
    <row r="6811" spans="3:17" x14ac:dyDescent="0.2">
      <c r="C6811" s="87"/>
      <c r="D6811" s="89"/>
      <c r="E6811" s="1" t="s">
        <v>21</v>
      </c>
      <c r="F6811" s="2"/>
      <c r="G6811" s="60">
        <v>89</v>
      </c>
      <c r="H6811" s="72" t="str">
        <f t="shared" si="114"/>
        <v xml:space="preserve"> </v>
      </c>
      <c r="I6811" s="11">
        <v>24.719101123596001</v>
      </c>
      <c r="J6811" s="3">
        <v>37.078651685392998</v>
      </c>
      <c r="K6811" s="3">
        <v>26.966292134831001</v>
      </c>
      <c r="L6811" s="3">
        <v>31.460674157303</v>
      </c>
      <c r="M6811" s="3">
        <v>17.977528089888001</v>
      </c>
      <c r="N6811" s="3">
        <v>24.719101123596001</v>
      </c>
      <c r="O6811" s="3">
        <v>64.044943820225001</v>
      </c>
      <c r="P6811" s="3">
        <v>30.337078651685001</v>
      </c>
      <c r="Q6811" s="14">
        <v>0</v>
      </c>
    </row>
    <row r="6812" spans="3:17" x14ac:dyDescent="0.2">
      <c r="C6812" s="87"/>
      <c r="D6812" s="89"/>
      <c r="E6812" s="1" t="s">
        <v>22</v>
      </c>
      <c r="F6812" s="2"/>
      <c r="G6812" s="60">
        <v>114</v>
      </c>
      <c r="H6812" s="72" t="str">
        <f t="shared" si="114"/>
        <v xml:space="preserve"> </v>
      </c>
      <c r="I6812" s="11">
        <v>31.578947368421002</v>
      </c>
      <c r="J6812" s="3">
        <v>30.701754385965</v>
      </c>
      <c r="K6812" s="3">
        <v>23.684210526316001</v>
      </c>
      <c r="L6812" s="3">
        <v>23.684210526316001</v>
      </c>
      <c r="M6812" s="3">
        <v>23.684210526316001</v>
      </c>
      <c r="N6812" s="3">
        <v>32.456140350877</v>
      </c>
      <c r="O6812" s="3">
        <v>66.666666666666998</v>
      </c>
      <c r="P6812" s="3">
        <v>17.543859649123</v>
      </c>
      <c r="Q6812" s="14">
        <v>0</v>
      </c>
    </row>
    <row r="6813" spans="3:17" x14ac:dyDescent="0.2">
      <c r="C6813" s="87"/>
      <c r="D6813" s="89"/>
      <c r="E6813" s="1" t="s">
        <v>23</v>
      </c>
      <c r="F6813" s="2"/>
      <c r="G6813" s="60">
        <v>60</v>
      </c>
      <c r="H6813" s="72" t="str">
        <f t="shared" si="114"/>
        <v xml:space="preserve"> </v>
      </c>
      <c r="I6813" s="11">
        <v>11.666666666667</v>
      </c>
      <c r="J6813" s="3">
        <v>26.666666666666998</v>
      </c>
      <c r="K6813" s="3">
        <v>20</v>
      </c>
      <c r="L6813" s="3">
        <v>15</v>
      </c>
      <c r="M6813" s="3">
        <v>18.333333333333002</v>
      </c>
      <c r="N6813" s="3">
        <v>31.666666666666998</v>
      </c>
      <c r="O6813" s="3">
        <v>53.333333333333002</v>
      </c>
      <c r="P6813" s="3">
        <v>13.333333333333</v>
      </c>
      <c r="Q6813" s="8">
        <v>1.666666666667</v>
      </c>
    </row>
    <row r="6814" spans="3:17" x14ac:dyDescent="0.2">
      <c r="C6814" s="87"/>
      <c r="D6814" s="89"/>
      <c r="E6814" s="1" t="s">
        <v>24</v>
      </c>
      <c r="F6814" s="2"/>
      <c r="G6814" s="60">
        <v>83</v>
      </c>
      <c r="H6814" s="72" t="str">
        <f t="shared" si="114"/>
        <v xml:space="preserve"> </v>
      </c>
      <c r="I6814" s="11">
        <v>20.481927710842999</v>
      </c>
      <c r="J6814" s="3">
        <v>27.710843373494001</v>
      </c>
      <c r="K6814" s="3">
        <v>10.843373493975999</v>
      </c>
      <c r="L6814" s="3">
        <v>14.457831325300999</v>
      </c>
      <c r="M6814" s="3">
        <v>10.843373493975999</v>
      </c>
      <c r="N6814" s="3">
        <v>30.120481927711001</v>
      </c>
      <c r="O6814" s="3">
        <v>78.313253012047994</v>
      </c>
      <c r="P6814" s="3">
        <v>13.253012048193</v>
      </c>
      <c r="Q6814" s="14">
        <v>0</v>
      </c>
    </row>
    <row r="6815" spans="3:17" x14ac:dyDescent="0.2">
      <c r="C6815" s="87"/>
      <c r="D6815" s="89"/>
      <c r="E6815" s="1" t="s">
        <v>25</v>
      </c>
      <c r="F6815" s="2"/>
      <c r="G6815" s="60">
        <v>346</v>
      </c>
      <c r="H6815" s="72" t="str">
        <f t="shared" si="114"/>
        <v xml:space="preserve"> </v>
      </c>
      <c r="I6815" s="11">
        <v>23.699421965317999</v>
      </c>
      <c r="J6815" s="3">
        <v>30.924855491329001</v>
      </c>
      <c r="K6815" s="3">
        <v>20.809248554913001</v>
      </c>
      <c r="L6815" s="3">
        <v>21.965317919075002</v>
      </c>
      <c r="M6815" s="3">
        <v>18.208092485548999</v>
      </c>
      <c r="N6815" s="3">
        <v>29.768786127167999</v>
      </c>
      <c r="O6815" s="3">
        <v>66.473988439305998</v>
      </c>
      <c r="P6815" s="3">
        <v>19.075144508670999</v>
      </c>
      <c r="Q6815" s="8">
        <v>0.28901734103999999</v>
      </c>
    </row>
    <row r="6816" spans="3:17" x14ac:dyDescent="0.2">
      <c r="C6816" s="87"/>
      <c r="D6816" s="89"/>
      <c r="E6816" s="1" t="s">
        <v>26</v>
      </c>
      <c r="F6816" s="2"/>
      <c r="G6816" s="60">
        <v>143</v>
      </c>
      <c r="H6816" s="72" t="str">
        <f t="shared" si="114"/>
        <v xml:space="preserve"> </v>
      </c>
      <c r="I6816" s="11">
        <v>16.783216783217</v>
      </c>
      <c r="J6816" s="3">
        <v>27.272727272727</v>
      </c>
      <c r="K6816" s="3">
        <v>14.685314685314999</v>
      </c>
      <c r="L6816" s="3">
        <v>14.685314685314999</v>
      </c>
      <c r="M6816" s="3">
        <v>13.986013986013999</v>
      </c>
      <c r="N6816" s="3">
        <v>30.769230769231001</v>
      </c>
      <c r="O6816" s="3">
        <v>67.832167832167997</v>
      </c>
      <c r="P6816" s="3">
        <v>13.286713286713001</v>
      </c>
      <c r="Q6816" s="8">
        <v>0.69930069930100003</v>
      </c>
    </row>
    <row r="6817" spans="3:17" x14ac:dyDescent="0.2">
      <c r="C6817" s="88" t="s">
        <v>27</v>
      </c>
      <c r="D6817" s="88" t="s">
        <v>19</v>
      </c>
      <c r="E6817" s="6" t="s">
        <v>28</v>
      </c>
      <c r="F6817" s="5"/>
      <c r="G6817" s="59">
        <v>31</v>
      </c>
      <c r="H6817" s="71" t="str">
        <f t="shared" si="114"/>
        <v>*</v>
      </c>
      <c r="I6817" s="12">
        <v>16.129032258064999</v>
      </c>
      <c r="J6817" s="4">
        <v>25.806451612903</v>
      </c>
      <c r="K6817" s="4">
        <v>25.806451612903</v>
      </c>
      <c r="L6817" s="4">
        <v>48.387096774193999</v>
      </c>
      <c r="M6817" s="4">
        <v>35.483870967742</v>
      </c>
      <c r="N6817" s="4">
        <v>38.709677419355003</v>
      </c>
      <c r="O6817" s="4">
        <v>74.193548387096996</v>
      </c>
      <c r="P6817" s="4">
        <v>35.483870967742</v>
      </c>
      <c r="Q6817" s="27">
        <v>0</v>
      </c>
    </row>
    <row r="6818" spans="3:17" ht="24" x14ac:dyDescent="0.2">
      <c r="C6818" s="87"/>
      <c r="D6818" s="89"/>
      <c r="E6818" s="1" t="s">
        <v>29</v>
      </c>
      <c r="F6818" s="2"/>
      <c r="G6818" s="60">
        <v>670</v>
      </c>
      <c r="H6818" s="72" t="str">
        <f t="shared" si="114"/>
        <v xml:space="preserve"> </v>
      </c>
      <c r="I6818" s="11">
        <v>18.805970149254001</v>
      </c>
      <c r="J6818" s="3">
        <v>28.656716417910001</v>
      </c>
      <c r="K6818" s="3">
        <v>22.388059701492999</v>
      </c>
      <c r="L6818" s="3">
        <v>36.865671641791003</v>
      </c>
      <c r="M6818" s="3">
        <v>28.656716417910001</v>
      </c>
      <c r="N6818" s="3">
        <v>34.029850746268998</v>
      </c>
      <c r="O6818" s="3">
        <v>61.194029850745999</v>
      </c>
      <c r="P6818" s="3">
        <v>18.208955223880999</v>
      </c>
      <c r="Q6818" s="8">
        <v>0.29850746268700001</v>
      </c>
    </row>
    <row r="6819" spans="3:17" ht="24" x14ac:dyDescent="0.2">
      <c r="C6819" s="87"/>
      <c r="D6819" s="89"/>
      <c r="E6819" s="1" t="s">
        <v>30</v>
      </c>
      <c r="F6819" s="2"/>
      <c r="G6819" s="60">
        <v>42</v>
      </c>
      <c r="H6819" s="72" t="str">
        <f t="shared" si="114"/>
        <v>*</v>
      </c>
      <c r="I6819" s="11">
        <v>23.809523809523998</v>
      </c>
      <c r="J6819" s="3">
        <v>33.333333333333002</v>
      </c>
      <c r="K6819" s="3">
        <v>30.952380952380999</v>
      </c>
      <c r="L6819" s="3">
        <v>38.095238095238003</v>
      </c>
      <c r="M6819" s="3">
        <v>30.952380952380999</v>
      </c>
      <c r="N6819" s="3">
        <v>26.190476190476002</v>
      </c>
      <c r="O6819" s="3">
        <v>57.142857142856997</v>
      </c>
      <c r="P6819" s="3">
        <v>11.904761904761999</v>
      </c>
      <c r="Q6819" s="14">
        <v>0</v>
      </c>
    </row>
    <row r="6820" spans="3:17" ht="24" x14ac:dyDescent="0.2">
      <c r="C6820" s="87"/>
      <c r="D6820" s="89"/>
      <c r="E6820" s="1" t="s">
        <v>31</v>
      </c>
      <c r="F6820" s="2"/>
      <c r="G6820" s="60">
        <v>136</v>
      </c>
      <c r="H6820" s="72" t="str">
        <f t="shared" si="114"/>
        <v xml:space="preserve"> </v>
      </c>
      <c r="I6820" s="11">
        <v>18.382352941175998</v>
      </c>
      <c r="J6820" s="3">
        <v>23.529411764706001</v>
      </c>
      <c r="K6820" s="3">
        <v>17.647058823529001</v>
      </c>
      <c r="L6820" s="3">
        <v>24.264705882352999</v>
      </c>
      <c r="M6820" s="3">
        <v>21.323529411765001</v>
      </c>
      <c r="N6820" s="3">
        <v>38.235294117647001</v>
      </c>
      <c r="O6820" s="3">
        <v>69.117647058824005</v>
      </c>
      <c r="P6820" s="3">
        <v>21.323529411765001</v>
      </c>
      <c r="Q6820" s="8">
        <v>0.73529411764700003</v>
      </c>
    </row>
    <row r="6821" spans="3:17" x14ac:dyDescent="0.2">
      <c r="C6821" s="87"/>
      <c r="D6821" s="89"/>
      <c r="E6821" s="1" t="s">
        <v>32</v>
      </c>
      <c r="F6821" s="2"/>
      <c r="G6821" s="60">
        <v>1</v>
      </c>
      <c r="H6821" s="72" t="str">
        <f t="shared" si="114"/>
        <v>*</v>
      </c>
      <c r="I6821" s="11">
        <v>100</v>
      </c>
      <c r="J6821" s="7">
        <v>0</v>
      </c>
      <c r="K6821" s="7">
        <v>0</v>
      </c>
      <c r="L6821" s="7">
        <v>0</v>
      </c>
      <c r="M6821" s="7">
        <v>0</v>
      </c>
      <c r="N6821" s="7">
        <v>0</v>
      </c>
      <c r="O6821" s="7">
        <v>0</v>
      </c>
      <c r="P6821" s="7">
        <v>0</v>
      </c>
      <c r="Q6821" s="14">
        <v>0</v>
      </c>
    </row>
    <row r="6822" spans="3:17" x14ac:dyDescent="0.2">
      <c r="C6822" s="87"/>
      <c r="D6822" s="88" t="s">
        <v>14</v>
      </c>
      <c r="E6822" s="6" t="s">
        <v>28</v>
      </c>
      <c r="F6822" s="5"/>
      <c r="G6822" s="59">
        <v>22</v>
      </c>
      <c r="H6822" s="71" t="str">
        <f t="shared" si="114"/>
        <v>*</v>
      </c>
      <c r="I6822" s="43">
        <v>0</v>
      </c>
      <c r="J6822" s="4">
        <v>9.0909090909089993</v>
      </c>
      <c r="K6822" s="4">
        <v>27.272727272727</v>
      </c>
      <c r="L6822" s="4">
        <v>63.636363636364003</v>
      </c>
      <c r="M6822" s="4">
        <v>45.454545454544999</v>
      </c>
      <c r="N6822" s="4">
        <v>40.909090909090999</v>
      </c>
      <c r="O6822" s="4">
        <v>72.727272727273004</v>
      </c>
      <c r="P6822" s="4">
        <v>36.363636363635997</v>
      </c>
      <c r="Q6822" s="27">
        <v>0</v>
      </c>
    </row>
    <row r="6823" spans="3:17" ht="24" x14ac:dyDescent="0.2">
      <c r="C6823" s="87"/>
      <c r="D6823" s="89"/>
      <c r="E6823" s="1" t="s">
        <v>29</v>
      </c>
      <c r="F6823" s="2"/>
      <c r="G6823" s="60">
        <v>390</v>
      </c>
      <c r="H6823" s="72" t="str">
        <f t="shared" si="114"/>
        <v xml:space="preserve"> </v>
      </c>
      <c r="I6823" s="11">
        <v>11.794871794872</v>
      </c>
      <c r="J6823" s="3">
        <v>26.153846153846001</v>
      </c>
      <c r="K6823" s="3">
        <v>23.846153846153999</v>
      </c>
      <c r="L6823" s="3">
        <v>45.384615384615003</v>
      </c>
      <c r="M6823" s="3">
        <v>35.128205128205003</v>
      </c>
      <c r="N6823" s="3">
        <v>38.205128205127998</v>
      </c>
      <c r="O6823" s="3">
        <v>59.74358974359</v>
      </c>
      <c r="P6823" s="3">
        <v>17.179487179487001</v>
      </c>
      <c r="Q6823" s="8">
        <v>0.25641025640999998</v>
      </c>
    </row>
    <row r="6824" spans="3:17" ht="24" x14ac:dyDescent="0.2">
      <c r="C6824" s="87"/>
      <c r="D6824" s="89"/>
      <c r="E6824" s="1" t="s">
        <v>30</v>
      </c>
      <c r="F6824" s="2"/>
      <c r="G6824" s="60">
        <v>18</v>
      </c>
      <c r="H6824" s="72" t="str">
        <f t="shared" si="114"/>
        <v>*</v>
      </c>
      <c r="I6824" s="11">
        <v>22.222222222222001</v>
      </c>
      <c r="J6824" s="3">
        <v>44.444444444444002</v>
      </c>
      <c r="K6824" s="3">
        <v>50</v>
      </c>
      <c r="L6824" s="3">
        <v>44.444444444444002</v>
      </c>
      <c r="M6824" s="3">
        <v>27.777777777777999</v>
      </c>
      <c r="N6824" s="3">
        <v>16.666666666666998</v>
      </c>
      <c r="O6824" s="3">
        <v>55.555555555555998</v>
      </c>
      <c r="P6824" s="3">
        <v>11.111111111111001</v>
      </c>
      <c r="Q6824" s="14">
        <v>0</v>
      </c>
    </row>
    <row r="6825" spans="3:17" ht="24" x14ac:dyDescent="0.2">
      <c r="C6825" s="87"/>
      <c r="D6825" s="89"/>
      <c r="E6825" s="1" t="s">
        <v>31</v>
      </c>
      <c r="F6825" s="2"/>
      <c r="G6825" s="60">
        <v>31</v>
      </c>
      <c r="H6825" s="72" t="str">
        <f t="shared" si="114"/>
        <v>*</v>
      </c>
      <c r="I6825" s="11">
        <v>3.2258064516129998</v>
      </c>
      <c r="J6825" s="3">
        <v>6.4516129032259997</v>
      </c>
      <c r="K6825" s="3">
        <v>9.6774193548389995</v>
      </c>
      <c r="L6825" s="3">
        <v>45.161290322581003</v>
      </c>
      <c r="M6825" s="3">
        <v>41.935483870968</v>
      </c>
      <c r="N6825" s="3">
        <v>61.290322580644997</v>
      </c>
      <c r="O6825" s="3">
        <v>54.838709677418997</v>
      </c>
      <c r="P6825" s="3">
        <v>22.580645161290001</v>
      </c>
      <c r="Q6825" s="8">
        <v>3.2258064516129998</v>
      </c>
    </row>
    <row r="6826" spans="3:17" x14ac:dyDescent="0.2">
      <c r="C6826" s="87"/>
      <c r="D6826" s="89"/>
      <c r="E6826" s="1" t="s">
        <v>32</v>
      </c>
      <c r="F6826" s="2"/>
      <c r="G6826" s="60">
        <v>1</v>
      </c>
      <c r="H6826" s="72" t="str">
        <f t="shared" si="114"/>
        <v>*</v>
      </c>
      <c r="I6826" s="11">
        <v>100</v>
      </c>
      <c r="J6826" s="7">
        <v>0</v>
      </c>
      <c r="K6826" s="7">
        <v>0</v>
      </c>
      <c r="L6826" s="7">
        <v>0</v>
      </c>
      <c r="M6826" s="7">
        <v>0</v>
      </c>
      <c r="N6826" s="7">
        <v>0</v>
      </c>
      <c r="O6826" s="7">
        <v>0</v>
      </c>
      <c r="P6826" s="7">
        <v>0</v>
      </c>
      <c r="Q6826" s="14">
        <v>0</v>
      </c>
    </row>
    <row r="6827" spans="3:17" x14ac:dyDescent="0.2">
      <c r="C6827" s="87"/>
      <c r="D6827" s="88" t="s">
        <v>15</v>
      </c>
      <c r="E6827" s="6" t="s">
        <v>28</v>
      </c>
      <c r="F6827" s="5"/>
      <c r="G6827" s="59">
        <v>9</v>
      </c>
      <c r="H6827" s="71" t="str">
        <f t="shared" si="114"/>
        <v>*</v>
      </c>
      <c r="I6827" s="12">
        <v>55.555555555555998</v>
      </c>
      <c r="J6827" s="4">
        <v>66.666666666666998</v>
      </c>
      <c r="K6827" s="4">
        <v>22.222222222222001</v>
      </c>
      <c r="L6827" s="4">
        <v>11.111111111111001</v>
      </c>
      <c r="M6827" s="4">
        <v>11.111111111111001</v>
      </c>
      <c r="N6827" s="4">
        <v>33.333333333333002</v>
      </c>
      <c r="O6827" s="4">
        <v>77.777777777777999</v>
      </c>
      <c r="P6827" s="4">
        <v>33.333333333333002</v>
      </c>
      <c r="Q6827" s="27">
        <v>0</v>
      </c>
    </row>
    <row r="6828" spans="3:17" ht="24" x14ac:dyDescent="0.2">
      <c r="C6828" s="87"/>
      <c r="D6828" s="89"/>
      <c r="E6828" s="1" t="s">
        <v>29</v>
      </c>
      <c r="F6828" s="2"/>
      <c r="G6828" s="60">
        <v>280</v>
      </c>
      <c r="H6828" s="72" t="str">
        <f t="shared" si="114"/>
        <v xml:space="preserve"> </v>
      </c>
      <c r="I6828" s="11">
        <v>28.571428571428999</v>
      </c>
      <c r="J6828" s="3">
        <v>32.142857142856997</v>
      </c>
      <c r="K6828" s="3">
        <v>20.357142857143</v>
      </c>
      <c r="L6828" s="3">
        <v>25</v>
      </c>
      <c r="M6828" s="3">
        <v>19.642857142857</v>
      </c>
      <c r="N6828" s="3">
        <v>28.214285714286</v>
      </c>
      <c r="O6828" s="3">
        <v>63.214285714286</v>
      </c>
      <c r="P6828" s="3">
        <v>19.642857142857</v>
      </c>
      <c r="Q6828" s="8">
        <v>0.35714285714299998</v>
      </c>
    </row>
    <row r="6829" spans="3:17" ht="24" x14ac:dyDescent="0.2">
      <c r="C6829" s="87"/>
      <c r="D6829" s="89"/>
      <c r="E6829" s="1" t="s">
        <v>30</v>
      </c>
      <c r="F6829" s="2"/>
      <c r="G6829" s="60">
        <v>24</v>
      </c>
      <c r="H6829" s="72" t="str">
        <f t="shared" si="114"/>
        <v>*</v>
      </c>
      <c r="I6829" s="11">
        <v>25</v>
      </c>
      <c r="J6829" s="3">
        <v>25</v>
      </c>
      <c r="K6829" s="3">
        <v>16.666666666666998</v>
      </c>
      <c r="L6829" s="3">
        <v>33.333333333333002</v>
      </c>
      <c r="M6829" s="3">
        <v>33.333333333333002</v>
      </c>
      <c r="N6829" s="3">
        <v>33.333333333333002</v>
      </c>
      <c r="O6829" s="3">
        <v>58.333333333333002</v>
      </c>
      <c r="P6829" s="3">
        <v>12.5</v>
      </c>
      <c r="Q6829" s="14">
        <v>0</v>
      </c>
    </row>
    <row r="6830" spans="3:17" ht="24" x14ac:dyDescent="0.2">
      <c r="C6830" s="87"/>
      <c r="D6830" s="89"/>
      <c r="E6830" s="1" t="s">
        <v>31</v>
      </c>
      <c r="F6830" s="2"/>
      <c r="G6830" s="60">
        <v>105</v>
      </c>
      <c r="H6830" s="72" t="str">
        <f t="shared" si="114"/>
        <v xml:space="preserve"> </v>
      </c>
      <c r="I6830" s="11">
        <v>22.857142857143</v>
      </c>
      <c r="J6830" s="3">
        <v>28.571428571428999</v>
      </c>
      <c r="K6830" s="3">
        <v>20</v>
      </c>
      <c r="L6830" s="3">
        <v>18.095238095237999</v>
      </c>
      <c r="M6830" s="3">
        <v>15.238095238094999</v>
      </c>
      <c r="N6830" s="3">
        <v>31.428571428571001</v>
      </c>
      <c r="O6830" s="3">
        <v>73.333333333333002</v>
      </c>
      <c r="P6830" s="3">
        <v>20.952380952380999</v>
      </c>
      <c r="Q6830" s="14">
        <v>0</v>
      </c>
    </row>
    <row r="6831" spans="3:17" x14ac:dyDescent="0.2">
      <c r="C6831" s="87"/>
      <c r="D6831" s="89"/>
      <c r="E6831" s="1" t="s">
        <v>32</v>
      </c>
      <c r="F6831" s="2"/>
      <c r="G6831" s="60">
        <v>0</v>
      </c>
      <c r="H6831" s="72" t="str">
        <f t="shared" si="114"/>
        <v>*</v>
      </c>
      <c r="I6831" s="21">
        <v>0</v>
      </c>
      <c r="J6831" s="7">
        <v>0</v>
      </c>
      <c r="K6831" s="7">
        <v>0</v>
      </c>
      <c r="L6831" s="7">
        <v>0</v>
      </c>
      <c r="M6831" s="7">
        <v>0</v>
      </c>
      <c r="N6831" s="7">
        <v>0</v>
      </c>
      <c r="O6831" s="7">
        <v>0</v>
      </c>
      <c r="P6831" s="7">
        <v>0</v>
      </c>
      <c r="Q6831" s="14">
        <v>0</v>
      </c>
    </row>
    <row r="6832" spans="3:17" x14ac:dyDescent="0.2">
      <c r="C6832" s="88" t="s">
        <v>33</v>
      </c>
      <c r="D6832" s="83" t="s">
        <v>17</v>
      </c>
      <c r="E6832" s="6" t="s">
        <v>34</v>
      </c>
      <c r="F6832" s="5"/>
      <c r="G6832" s="59">
        <v>103</v>
      </c>
      <c r="H6832" s="71" t="str">
        <f t="shared" si="114"/>
        <v xml:space="preserve"> </v>
      </c>
      <c r="I6832" s="12">
        <v>15.533980582524</v>
      </c>
      <c r="J6832" s="4">
        <v>16.504854368932001</v>
      </c>
      <c r="K6832" s="4">
        <v>19.417475728155001</v>
      </c>
      <c r="L6832" s="4">
        <v>32.038834951456003</v>
      </c>
      <c r="M6832" s="4">
        <v>29.126213592233</v>
      </c>
      <c r="N6832" s="4">
        <v>45.631067961165002</v>
      </c>
      <c r="O6832" s="4">
        <v>75.728155339805994</v>
      </c>
      <c r="P6832" s="4">
        <v>22.330097087378999</v>
      </c>
      <c r="Q6832" s="27">
        <v>0</v>
      </c>
    </row>
    <row r="6833" spans="3:17" x14ac:dyDescent="0.2">
      <c r="C6833" s="87"/>
      <c r="D6833" s="84"/>
      <c r="E6833" s="1" t="s">
        <v>35</v>
      </c>
      <c r="F6833" s="2"/>
      <c r="G6833" s="60">
        <v>450</v>
      </c>
      <c r="H6833" s="72" t="str">
        <f t="shared" si="114"/>
        <v xml:space="preserve"> </v>
      </c>
      <c r="I6833" s="11">
        <v>20.888888888888999</v>
      </c>
      <c r="J6833" s="3">
        <v>31.333333333333002</v>
      </c>
      <c r="K6833" s="3">
        <v>22.222222222222001</v>
      </c>
      <c r="L6833" s="3">
        <v>34.666666666666998</v>
      </c>
      <c r="M6833" s="3">
        <v>26.222222222222001</v>
      </c>
      <c r="N6833" s="3">
        <v>31.777777777777999</v>
      </c>
      <c r="O6833" s="3">
        <v>60.444444444444002</v>
      </c>
      <c r="P6833" s="3">
        <v>18.222222222222001</v>
      </c>
      <c r="Q6833" s="8">
        <v>0.66666666666700003</v>
      </c>
    </row>
    <row r="6834" spans="3:17" ht="24" x14ac:dyDescent="0.2">
      <c r="C6834" s="87"/>
      <c r="D6834" s="84"/>
      <c r="E6834" s="1" t="s">
        <v>36</v>
      </c>
      <c r="F6834" s="2"/>
      <c r="G6834" s="60">
        <v>261</v>
      </c>
      <c r="H6834" s="72" t="str">
        <f t="shared" si="114"/>
        <v xml:space="preserve"> </v>
      </c>
      <c r="I6834" s="11">
        <v>18.390804597700999</v>
      </c>
      <c r="J6834" s="3">
        <v>28.352490421456</v>
      </c>
      <c r="K6834" s="3">
        <v>22.222222222222001</v>
      </c>
      <c r="L6834" s="3">
        <v>34.099616858238001</v>
      </c>
      <c r="M6834" s="3">
        <v>29.118773946360001</v>
      </c>
      <c r="N6834" s="3">
        <v>32.567049808428997</v>
      </c>
      <c r="O6834" s="3">
        <v>62.068965517240997</v>
      </c>
      <c r="P6834" s="3">
        <v>17.241379310345</v>
      </c>
      <c r="Q6834" s="14">
        <v>0</v>
      </c>
    </row>
    <row r="6835" spans="3:17" x14ac:dyDescent="0.2">
      <c r="C6835" s="87"/>
      <c r="D6835" s="84"/>
      <c r="E6835" s="1" t="s">
        <v>37</v>
      </c>
      <c r="F6835" s="2"/>
      <c r="G6835" s="60">
        <v>65</v>
      </c>
      <c r="H6835" s="72" t="str">
        <f t="shared" si="114"/>
        <v xml:space="preserve"> </v>
      </c>
      <c r="I6835" s="11">
        <v>13.846153846153999</v>
      </c>
      <c r="J6835" s="3">
        <v>21.538461538461998</v>
      </c>
      <c r="K6835" s="3">
        <v>26.153846153846001</v>
      </c>
      <c r="L6835" s="3">
        <v>50.769230769231001</v>
      </c>
      <c r="M6835" s="3">
        <v>32.307692307692001</v>
      </c>
      <c r="N6835" s="3">
        <v>41.538461538462002</v>
      </c>
      <c r="O6835" s="3">
        <v>58.461538461537998</v>
      </c>
      <c r="P6835" s="3">
        <v>24.615384615385</v>
      </c>
      <c r="Q6835" s="14">
        <v>0</v>
      </c>
    </row>
    <row r="6836" spans="3:17" x14ac:dyDescent="0.2">
      <c r="C6836" s="87"/>
      <c r="D6836" s="84"/>
      <c r="E6836" s="1" t="s">
        <v>32</v>
      </c>
      <c r="F6836" s="2"/>
      <c r="G6836" s="60">
        <v>1</v>
      </c>
      <c r="H6836" s="72" t="str">
        <f t="shared" si="114"/>
        <v>*</v>
      </c>
      <c r="I6836" s="21">
        <v>0</v>
      </c>
      <c r="J6836" s="7">
        <v>0</v>
      </c>
      <c r="K6836" s="7">
        <v>0</v>
      </c>
      <c r="L6836" s="7">
        <v>0</v>
      </c>
      <c r="M6836" s="7">
        <v>0</v>
      </c>
      <c r="N6836" s="3">
        <v>100</v>
      </c>
      <c r="O6836" s="3">
        <v>100</v>
      </c>
      <c r="P6836" s="3">
        <v>100</v>
      </c>
      <c r="Q6836" s="14">
        <v>0</v>
      </c>
    </row>
    <row r="6837" spans="3:17" x14ac:dyDescent="0.2">
      <c r="C6837" s="88" t="s">
        <v>38</v>
      </c>
      <c r="D6837" s="83" t="s">
        <v>17</v>
      </c>
      <c r="E6837" s="6" t="s">
        <v>39</v>
      </c>
      <c r="F6837" s="5"/>
      <c r="G6837" s="59">
        <v>103</v>
      </c>
      <c r="H6837" s="71" t="str">
        <f t="shared" si="114"/>
        <v xml:space="preserve"> </v>
      </c>
      <c r="I6837" s="12">
        <v>19.417475728155001</v>
      </c>
      <c r="J6837" s="4">
        <v>33.980582524272002</v>
      </c>
      <c r="K6837" s="4">
        <v>20.388349514563</v>
      </c>
      <c r="L6837" s="4">
        <v>33.009708737864003</v>
      </c>
      <c r="M6837" s="4">
        <v>26.213592233010001</v>
      </c>
      <c r="N6837" s="4">
        <v>33.980582524272002</v>
      </c>
      <c r="O6837" s="4">
        <v>63.106796116505002</v>
      </c>
      <c r="P6837" s="4">
        <v>20.388349514563</v>
      </c>
      <c r="Q6837" s="13">
        <v>0.97087378640800004</v>
      </c>
    </row>
    <row r="6838" spans="3:17" x14ac:dyDescent="0.2">
      <c r="C6838" s="87"/>
      <c r="D6838" s="84"/>
      <c r="E6838" s="1" t="s">
        <v>40</v>
      </c>
      <c r="F6838" s="2"/>
      <c r="G6838" s="60">
        <v>623</v>
      </c>
      <c r="H6838" s="72" t="str">
        <f t="shared" si="114"/>
        <v xml:space="preserve"> </v>
      </c>
      <c r="I6838" s="11">
        <v>18.298555377206998</v>
      </c>
      <c r="J6838" s="3">
        <v>27.768860353129998</v>
      </c>
      <c r="K6838" s="3">
        <v>22.953451043339001</v>
      </c>
      <c r="L6838" s="3">
        <v>37.560192616371999</v>
      </c>
      <c r="M6838" s="3">
        <v>29.052969502408001</v>
      </c>
      <c r="N6838" s="3">
        <v>34.831460674157</v>
      </c>
      <c r="O6838" s="3">
        <v>60.995184590690002</v>
      </c>
      <c r="P6838" s="3">
        <v>17.977528089888001</v>
      </c>
      <c r="Q6838" s="8">
        <v>0.32102728731899999</v>
      </c>
    </row>
    <row r="6839" spans="3:17" x14ac:dyDescent="0.2">
      <c r="C6839" s="87"/>
      <c r="D6839" s="84"/>
      <c r="E6839" s="1" t="s">
        <v>41</v>
      </c>
      <c r="F6839" s="2"/>
      <c r="G6839" s="60">
        <v>72</v>
      </c>
      <c r="H6839" s="72" t="str">
        <f t="shared" si="114"/>
        <v xml:space="preserve"> </v>
      </c>
      <c r="I6839" s="11">
        <v>16.666666666666998</v>
      </c>
      <c r="J6839" s="3">
        <v>26.388888888888999</v>
      </c>
      <c r="K6839" s="3">
        <v>26.388888888888999</v>
      </c>
      <c r="L6839" s="3">
        <v>51.388888888888999</v>
      </c>
      <c r="M6839" s="3">
        <v>44.444444444444002</v>
      </c>
      <c r="N6839" s="3">
        <v>33.333333333333002</v>
      </c>
      <c r="O6839" s="3">
        <v>56.944444444444002</v>
      </c>
      <c r="P6839" s="3">
        <v>29.166666666666998</v>
      </c>
      <c r="Q6839" s="14">
        <v>0</v>
      </c>
    </row>
    <row r="6840" spans="3:17" x14ac:dyDescent="0.2">
      <c r="C6840" s="87"/>
      <c r="D6840" s="84"/>
      <c r="E6840" s="1" t="s">
        <v>42</v>
      </c>
      <c r="F6840" s="2"/>
      <c r="G6840" s="60">
        <v>328</v>
      </c>
      <c r="H6840" s="72" t="str">
        <f t="shared" si="114"/>
        <v xml:space="preserve"> </v>
      </c>
      <c r="I6840" s="11">
        <v>19.207317073171001</v>
      </c>
      <c r="J6840" s="3">
        <v>25.304878048780001</v>
      </c>
      <c r="K6840" s="3">
        <v>21.036585365853998</v>
      </c>
      <c r="L6840" s="3">
        <v>32.317073170732002</v>
      </c>
      <c r="M6840" s="3">
        <v>29.573170731706998</v>
      </c>
      <c r="N6840" s="3">
        <v>36.890243902439003</v>
      </c>
      <c r="O6840" s="3">
        <v>66.463414634146005</v>
      </c>
      <c r="P6840" s="3">
        <v>19.512195121950999</v>
      </c>
      <c r="Q6840" s="14">
        <v>0</v>
      </c>
    </row>
    <row r="6841" spans="3:17" x14ac:dyDescent="0.2">
      <c r="C6841" s="87"/>
      <c r="D6841" s="84"/>
      <c r="E6841" s="1" t="s">
        <v>43</v>
      </c>
      <c r="F6841" s="2"/>
      <c r="G6841" s="60">
        <v>72</v>
      </c>
      <c r="H6841" s="72" t="str">
        <f t="shared" si="114"/>
        <v xml:space="preserve"> </v>
      </c>
      <c r="I6841" s="11">
        <v>25</v>
      </c>
      <c r="J6841" s="3">
        <v>36.111111111111001</v>
      </c>
      <c r="K6841" s="3">
        <v>19.444444444443999</v>
      </c>
      <c r="L6841" s="3">
        <v>27.777777777777999</v>
      </c>
      <c r="M6841" s="3">
        <v>25</v>
      </c>
      <c r="N6841" s="3">
        <v>38.888888888888999</v>
      </c>
      <c r="O6841" s="3">
        <v>72.222222222222001</v>
      </c>
      <c r="P6841" s="3">
        <v>23.611111111111001</v>
      </c>
      <c r="Q6841" s="14">
        <v>0</v>
      </c>
    </row>
    <row r="6842" spans="3:17" x14ac:dyDescent="0.2">
      <c r="C6842" s="87"/>
      <c r="D6842" s="84"/>
      <c r="E6842" s="1" t="s">
        <v>44</v>
      </c>
      <c r="F6842" s="2"/>
      <c r="G6842" s="60">
        <v>99</v>
      </c>
      <c r="H6842" s="72" t="str">
        <f t="shared" si="114"/>
        <v xml:space="preserve"> </v>
      </c>
      <c r="I6842" s="11">
        <v>21.212121212121001</v>
      </c>
      <c r="J6842" s="3">
        <v>29.292929292928999</v>
      </c>
      <c r="K6842" s="3">
        <v>17.171717171716999</v>
      </c>
      <c r="L6842" s="3">
        <v>18.181818181817999</v>
      </c>
      <c r="M6842" s="3">
        <v>21.212121212121001</v>
      </c>
      <c r="N6842" s="3">
        <v>29.292929292928999</v>
      </c>
      <c r="O6842" s="3">
        <v>63.636363636364003</v>
      </c>
      <c r="P6842" s="3">
        <v>17.171717171716999</v>
      </c>
      <c r="Q6842" s="14">
        <v>0</v>
      </c>
    </row>
    <row r="6843" spans="3:17" x14ac:dyDescent="0.2">
      <c r="C6843" s="87"/>
      <c r="D6843" s="84"/>
      <c r="E6843" s="1" t="s">
        <v>45</v>
      </c>
      <c r="F6843" s="2"/>
      <c r="G6843" s="60">
        <v>18</v>
      </c>
      <c r="H6843" s="72" t="str">
        <f t="shared" si="114"/>
        <v>*</v>
      </c>
      <c r="I6843" s="11">
        <v>16.666666666666998</v>
      </c>
      <c r="J6843" s="3">
        <v>27.777777777777999</v>
      </c>
      <c r="K6843" s="3">
        <v>16.666666666666998</v>
      </c>
      <c r="L6843" s="3">
        <v>22.222222222222001</v>
      </c>
      <c r="M6843" s="3">
        <v>22.222222222222001</v>
      </c>
      <c r="N6843" s="3">
        <v>33.333333333333002</v>
      </c>
      <c r="O6843" s="3">
        <v>77.777777777777999</v>
      </c>
      <c r="P6843" s="3">
        <v>22.222222222222001</v>
      </c>
      <c r="Q6843" s="14">
        <v>0</v>
      </c>
    </row>
    <row r="6844" spans="3:17" x14ac:dyDescent="0.2">
      <c r="C6844" s="87"/>
      <c r="D6844" s="84"/>
      <c r="E6844" s="1" t="s">
        <v>46</v>
      </c>
      <c r="F6844" s="2"/>
      <c r="G6844" s="60">
        <v>11</v>
      </c>
      <c r="H6844" s="72" t="str">
        <f t="shared" si="114"/>
        <v>*</v>
      </c>
      <c r="I6844" s="11">
        <v>36.363636363635997</v>
      </c>
      <c r="J6844" s="3">
        <v>45.454545454544999</v>
      </c>
      <c r="K6844" s="3">
        <v>27.272727272727</v>
      </c>
      <c r="L6844" s="3">
        <v>36.363636363635997</v>
      </c>
      <c r="M6844" s="7">
        <v>0</v>
      </c>
      <c r="N6844" s="3">
        <v>9.0909090909089993</v>
      </c>
      <c r="O6844" s="3">
        <v>54.545454545455001</v>
      </c>
      <c r="P6844" s="3">
        <v>9.0909090909089993</v>
      </c>
      <c r="Q6844" s="14">
        <v>0</v>
      </c>
    </row>
    <row r="6845" spans="3:17" x14ac:dyDescent="0.2">
      <c r="C6845" s="87"/>
      <c r="D6845" s="84"/>
      <c r="E6845" s="1" t="s">
        <v>32</v>
      </c>
      <c r="F6845" s="2"/>
      <c r="G6845" s="60">
        <v>13</v>
      </c>
      <c r="H6845" s="72" t="str">
        <f t="shared" si="114"/>
        <v>*</v>
      </c>
      <c r="I6845" s="11">
        <v>30.769230769231001</v>
      </c>
      <c r="J6845" s="3">
        <v>30.769230769231001</v>
      </c>
      <c r="K6845" s="3">
        <v>15.384615384615</v>
      </c>
      <c r="L6845" s="3">
        <v>23.076923076922998</v>
      </c>
      <c r="M6845" s="3">
        <v>15.384615384615</v>
      </c>
      <c r="N6845" s="3">
        <v>23.076923076922998</v>
      </c>
      <c r="O6845" s="3">
        <v>61.538461538462002</v>
      </c>
      <c r="P6845" s="3">
        <v>15.384615384615</v>
      </c>
      <c r="Q6845" s="14">
        <v>0</v>
      </c>
    </row>
    <row r="6846" spans="3:17" ht="24" x14ac:dyDescent="0.2">
      <c r="C6846" s="88" t="s">
        <v>47</v>
      </c>
      <c r="D6846" s="83" t="s">
        <v>17</v>
      </c>
      <c r="E6846" s="6" t="s">
        <v>48</v>
      </c>
      <c r="F6846" s="5"/>
      <c r="G6846" s="59">
        <v>41</v>
      </c>
      <c r="H6846" s="71" t="str">
        <f t="shared" si="114"/>
        <v>*</v>
      </c>
      <c r="I6846" s="12">
        <v>17.073170731706998</v>
      </c>
      <c r="J6846" s="4">
        <v>41.463414634145998</v>
      </c>
      <c r="K6846" s="4">
        <v>26.829268292683</v>
      </c>
      <c r="L6846" s="4">
        <v>29.268292682927001</v>
      </c>
      <c r="M6846" s="4">
        <v>29.268292682927001</v>
      </c>
      <c r="N6846" s="4">
        <v>39.024390243901998</v>
      </c>
      <c r="O6846" s="4">
        <v>68.292682926829002</v>
      </c>
      <c r="P6846" s="4">
        <v>9.7560975609760003</v>
      </c>
      <c r="Q6846" s="27">
        <v>0</v>
      </c>
    </row>
    <row r="6847" spans="3:17" ht="24" x14ac:dyDescent="0.2">
      <c r="C6847" s="87"/>
      <c r="D6847" s="84"/>
      <c r="E6847" s="1" t="s">
        <v>49</v>
      </c>
      <c r="F6847" s="2"/>
      <c r="G6847" s="60">
        <v>54</v>
      </c>
      <c r="H6847" s="72" t="str">
        <f t="shared" si="114"/>
        <v xml:space="preserve"> </v>
      </c>
      <c r="I6847" s="11">
        <v>11.111111111111001</v>
      </c>
      <c r="J6847" s="3">
        <v>22.222222222222001</v>
      </c>
      <c r="K6847" s="3">
        <v>25.925925925925998</v>
      </c>
      <c r="L6847" s="3">
        <v>48.148148148148003</v>
      </c>
      <c r="M6847" s="3">
        <v>35.185185185184999</v>
      </c>
      <c r="N6847" s="3">
        <v>40.740740740741003</v>
      </c>
      <c r="O6847" s="3">
        <v>62.962962962962997</v>
      </c>
      <c r="P6847" s="3">
        <v>11.111111111111001</v>
      </c>
      <c r="Q6847" s="14">
        <v>0</v>
      </c>
    </row>
    <row r="6848" spans="3:17" x14ac:dyDescent="0.2">
      <c r="C6848" s="87"/>
      <c r="D6848" s="84"/>
      <c r="E6848" s="1" t="s">
        <v>50</v>
      </c>
      <c r="F6848" s="2"/>
      <c r="G6848" s="60">
        <v>75</v>
      </c>
      <c r="H6848" s="72" t="str">
        <f t="shared" si="114"/>
        <v xml:space="preserve"> </v>
      </c>
      <c r="I6848" s="11">
        <v>13.333333333333</v>
      </c>
      <c r="J6848" s="3">
        <v>20</v>
      </c>
      <c r="K6848" s="3">
        <v>28</v>
      </c>
      <c r="L6848" s="3">
        <v>49.333333333333002</v>
      </c>
      <c r="M6848" s="3">
        <v>40</v>
      </c>
      <c r="N6848" s="3">
        <v>40</v>
      </c>
      <c r="O6848" s="3">
        <v>60</v>
      </c>
      <c r="P6848" s="3">
        <v>25.333333333333002</v>
      </c>
      <c r="Q6848" s="8">
        <v>1.333333333333</v>
      </c>
    </row>
    <row r="6849" spans="3:17" x14ac:dyDescent="0.2">
      <c r="C6849" s="87"/>
      <c r="D6849" s="84"/>
      <c r="E6849" s="1" t="s">
        <v>51</v>
      </c>
      <c r="F6849" s="2"/>
      <c r="G6849" s="60">
        <v>97</v>
      </c>
      <c r="H6849" s="72" t="str">
        <f t="shared" si="114"/>
        <v xml:space="preserve"> </v>
      </c>
      <c r="I6849" s="11">
        <v>17.525773195875999</v>
      </c>
      <c r="J6849" s="3">
        <v>23.711340206186001</v>
      </c>
      <c r="K6849" s="3">
        <v>23.711340206186001</v>
      </c>
      <c r="L6849" s="3">
        <v>49.484536082474001</v>
      </c>
      <c r="M6849" s="3">
        <v>37.113402061856</v>
      </c>
      <c r="N6849" s="3">
        <v>37.113402061856</v>
      </c>
      <c r="O6849" s="3">
        <v>56.701030927834999</v>
      </c>
      <c r="P6849" s="3">
        <v>18.556701030928</v>
      </c>
      <c r="Q6849" s="8">
        <v>1.0309278350519999</v>
      </c>
    </row>
    <row r="6850" spans="3:17" ht="24" x14ac:dyDescent="0.2">
      <c r="C6850" s="87"/>
      <c r="D6850" s="84"/>
      <c r="E6850" s="1" t="s">
        <v>52</v>
      </c>
      <c r="F6850" s="2"/>
      <c r="G6850" s="60">
        <v>126</v>
      </c>
      <c r="H6850" s="72" t="str">
        <f t="shared" si="114"/>
        <v xml:space="preserve"> </v>
      </c>
      <c r="I6850" s="11">
        <v>24.603174603174999</v>
      </c>
      <c r="J6850" s="3">
        <v>34.126984126983999</v>
      </c>
      <c r="K6850" s="3">
        <v>26.190476190476002</v>
      </c>
      <c r="L6850" s="3">
        <v>39.682539682540003</v>
      </c>
      <c r="M6850" s="3">
        <v>32.539682539683</v>
      </c>
      <c r="N6850" s="3">
        <v>37.301587301586999</v>
      </c>
      <c r="O6850" s="3">
        <v>64.285714285713993</v>
      </c>
      <c r="P6850" s="3">
        <v>24.603174603174999</v>
      </c>
      <c r="Q6850" s="14">
        <v>0</v>
      </c>
    </row>
    <row r="6851" spans="3:17" ht="24" x14ac:dyDescent="0.2">
      <c r="C6851" s="87"/>
      <c r="D6851" s="84"/>
      <c r="E6851" s="1" t="s">
        <v>53</v>
      </c>
      <c r="F6851" s="2"/>
      <c r="G6851" s="60">
        <v>393</v>
      </c>
      <c r="H6851" s="72" t="str">
        <f t="shared" si="114"/>
        <v xml:space="preserve"> </v>
      </c>
      <c r="I6851" s="11">
        <v>18.066157760814001</v>
      </c>
      <c r="J6851" s="3">
        <v>27.989821882952</v>
      </c>
      <c r="K6851" s="3">
        <v>25.954198473281998</v>
      </c>
      <c r="L6851" s="3">
        <v>44.020356234097001</v>
      </c>
      <c r="M6851" s="3">
        <v>35.114503816793999</v>
      </c>
      <c r="N6851" s="3">
        <v>38.422391857506</v>
      </c>
      <c r="O6851" s="3">
        <v>61.832061068701996</v>
      </c>
      <c r="P6851" s="3">
        <v>19.847328244275001</v>
      </c>
      <c r="Q6851" s="8">
        <v>0.50890585241700004</v>
      </c>
    </row>
    <row r="6852" spans="3:17" ht="24" x14ac:dyDescent="0.2">
      <c r="C6852" s="87"/>
      <c r="D6852" s="84"/>
      <c r="E6852" s="1" t="s">
        <v>54</v>
      </c>
      <c r="F6852" s="2"/>
      <c r="G6852" s="60">
        <v>472</v>
      </c>
      <c r="H6852" s="72" t="str">
        <f t="shared" si="114"/>
        <v xml:space="preserve"> </v>
      </c>
      <c r="I6852" s="11">
        <v>19.491525423729001</v>
      </c>
      <c r="J6852" s="3">
        <v>27.966101694915</v>
      </c>
      <c r="K6852" s="3">
        <v>19.279661016948999</v>
      </c>
      <c r="L6852" s="3">
        <v>28.177966101694999</v>
      </c>
      <c r="M6852" s="3">
        <v>21.822033898305001</v>
      </c>
      <c r="N6852" s="3">
        <v>30.720338983051001</v>
      </c>
      <c r="O6852" s="3">
        <v>63.347457627118999</v>
      </c>
      <c r="P6852" s="3">
        <v>18.432203389830999</v>
      </c>
      <c r="Q6852" s="8">
        <v>0.21186440677999999</v>
      </c>
    </row>
    <row r="6853" spans="3:17" x14ac:dyDescent="0.2">
      <c r="C6853" s="87"/>
      <c r="D6853" s="84"/>
      <c r="E6853" s="1" t="s">
        <v>32</v>
      </c>
      <c r="F6853" s="2"/>
      <c r="G6853" s="60">
        <v>15</v>
      </c>
      <c r="H6853" s="72" t="str">
        <f t="shared" si="114"/>
        <v>*</v>
      </c>
      <c r="I6853" s="11">
        <v>26.666666666666998</v>
      </c>
      <c r="J6853" s="3">
        <v>26.666666666666998</v>
      </c>
      <c r="K6853" s="3">
        <v>13.333333333333</v>
      </c>
      <c r="L6853" s="3">
        <v>33.333333333333002</v>
      </c>
      <c r="M6853" s="3">
        <v>26.666666666666998</v>
      </c>
      <c r="N6853" s="3">
        <v>46.666666666666998</v>
      </c>
      <c r="O6853" s="3">
        <v>60</v>
      </c>
      <c r="P6853" s="3">
        <v>13.333333333333</v>
      </c>
      <c r="Q6853" s="14">
        <v>0</v>
      </c>
    </row>
    <row r="6854" spans="3:17" ht="24" x14ac:dyDescent="0.2">
      <c r="C6854" s="88" t="s">
        <v>55</v>
      </c>
      <c r="D6854" s="83" t="s">
        <v>17</v>
      </c>
      <c r="E6854" s="6" t="s">
        <v>48</v>
      </c>
      <c r="F6854" s="5"/>
      <c r="G6854" s="59">
        <v>28</v>
      </c>
      <c r="H6854" s="71" t="str">
        <f t="shared" si="114"/>
        <v>*</v>
      </c>
      <c r="I6854" s="12">
        <v>7.1428571428570002</v>
      </c>
      <c r="J6854" s="4">
        <v>21.428571428571001</v>
      </c>
      <c r="K6854" s="4">
        <v>10.714285714286</v>
      </c>
      <c r="L6854" s="4">
        <v>28.571428571428999</v>
      </c>
      <c r="M6854" s="4">
        <v>25</v>
      </c>
      <c r="N6854" s="4">
        <v>35.714285714286</v>
      </c>
      <c r="O6854" s="4">
        <v>71.428571428571004</v>
      </c>
      <c r="P6854" s="4">
        <v>7.1428571428570002</v>
      </c>
      <c r="Q6854" s="27">
        <v>0</v>
      </c>
    </row>
    <row r="6855" spans="3:17" ht="24" x14ac:dyDescent="0.2">
      <c r="C6855" s="87"/>
      <c r="D6855" s="84"/>
      <c r="E6855" s="1" t="s">
        <v>49</v>
      </c>
      <c r="F6855" s="2"/>
      <c r="G6855" s="60">
        <v>88</v>
      </c>
      <c r="H6855" s="72" t="str">
        <f t="shared" si="114"/>
        <v xml:space="preserve"> </v>
      </c>
      <c r="I6855" s="11">
        <v>13.636363636364001</v>
      </c>
      <c r="J6855" s="3">
        <v>27.272727272727</v>
      </c>
      <c r="K6855" s="3">
        <v>22.727272727273</v>
      </c>
      <c r="L6855" s="3">
        <v>36.363636363635997</v>
      </c>
      <c r="M6855" s="3">
        <v>35.227272727272997</v>
      </c>
      <c r="N6855" s="3">
        <v>38.636363636364003</v>
      </c>
      <c r="O6855" s="3">
        <v>62.5</v>
      </c>
      <c r="P6855" s="3">
        <v>15.909090909091001</v>
      </c>
      <c r="Q6855" s="14">
        <v>0</v>
      </c>
    </row>
    <row r="6856" spans="3:17" x14ac:dyDescent="0.2">
      <c r="C6856" s="87"/>
      <c r="D6856" s="84"/>
      <c r="E6856" s="1" t="s">
        <v>50</v>
      </c>
      <c r="F6856" s="2"/>
      <c r="G6856" s="60">
        <v>210</v>
      </c>
      <c r="H6856" s="72" t="str">
        <f t="shared" si="114"/>
        <v xml:space="preserve"> </v>
      </c>
      <c r="I6856" s="11">
        <v>13.809523809524</v>
      </c>
      <c r="J6856" s="3">
        <v>22.380952380951999</v>
      </c>
      <c r="K6856" s="3">
        <v>26.190476190476002</v>
      </c>
      <c r="L6856" s="3">
        <v>40.476190476189998</v>
      </c>
      <c r="M6856" s="3">
        <v>33.809523809524002</v>
      </c>
      <c r="N6856" s="3">
        <v>35.238095238094999</v>
      </c>
      <c r="O6856" s="3">
        <v>66.666666666666998</v>
      </c>
      <c r="P6856" s="3">
        <v>19.523809523810002</v>
      </c>
      <c r="Q6856" s="8">
        <v>0.95238095238099996</v>
      </c>
    </row>
    <row r="6857" spans="3:17" x14ac:dyDescent="0.2">
      <c r="C6857" s="87"/>
      <c r="D6857" s="84"/>
      <c r="E6857" s="1" t="s">
        <v>51</v>
      </c>
      <c r="F6857" s="2"/>
      <c r="G6857" s="60">
        <v>361</v>
      </c>
      <c r="H6857" s="72" t="str">
        <f t="shared" ref="H6857:H6904" si="115">IF(G6857&lt;49,"*"," ")</f>
        <v xml:space="preserve"> </v>
      </c>
      <c r="I6857" s="11">
        <v>21.052631578947</v>
      </c>
      <c r="J6857" s="3">
        <v>30.470914127423999</v>
      </c>
      <c r="K6857" s="3">
        <v>22.991689750692998</v>
      </c>
      <c r="L6857" s="3">
        <v>39.612188365651001</v>
      </c>
      <c r="M6857" s="3">
        <v>30.193905817175001</v>
      </c>
      <c r="N6857" s="3">
        <v>36.288088642658998</v>
      </c>
      <c r="O6857" s="3">
        <v>58.725761772852998</v>
      </c>
      <c r="P6857" s="3">
        <v>18.559556786704</v>
      </c>
      <c r="Q6857" s="8">
        <v>0.27700831024900002</v>
      </c>
    </row>
    <row r="6858" spans="3:17" ht="24" x14ac:dyDescent="0.2">
      <c r="C6858" s="87"/>
      <c r="D6858" s="84"/>
      <c r="E6858" s="1" t="s">
        <v>52</v>
      </c>
      <c r="F6858" s="2"/>
      <c r="G6858" s="60">
        <v>95</v>
      </c>
      <c r="H6858" s="72" t="str">
        <f t="shared" si="115"/>
        <v xml:space="preserve"> </v>
      </c>
      <c r="I6858" s="11">
        <v>30.526315789474001</v>
      </c>
      <c r="J6858" s="3">
        <v>35.789473684211004</v>
      </c>
      <c r="K6858" s="3">
        <v>23.157894736842</v>
      </c>
      <c r="L6858" s="3">
        <v>24.210526315789</v>
      </c>
      <c r="M6858" s="3">
        <v>14.736842105262999</v>
      </c>
      <c r="N6858" s="3">
        <v>32.631578947367998</v>
      </c>
      <c r="O6858" s="3">
        <v>60</v>
      </c>
      <c r="P6858" s="3">
        <v>18.947368421053</v>
      </c>
      <c r="Q6858" s="14">
        <v>0</v>
      </c>
    </row>
    <row r="6859" spans="3:17" x14ac:dyDescent="0.2">
      <c r="C6859" s="87"/>
      <c r="D6859" s="84"/>
      <c r="E6859" s="1" t="s">
        <v>56</v>
      </c>
      <c r="F6859" s="2"/>
      <c r="G6859" s="60">
        <v>82</v>
      </c>
      <c r="H6859" s="72" t="str">
        <f t="shared" si="115"/>
        <v xml:space="preserve"> </v>
      </c>
      <c r="I6859" s="11">
        <v>19.512195121950999</v>
      </c>
      <c r="J6859" s="3">
        <v>26.829268292683</v>
      </c>
      <c r="K6859" s="3">
        <v>12.195121951220001</v>
      </c>
      <c r="L6859" s="3">
        <v>19.512195121950999</v>
      </c>
      <c r="M6859" s="3">
        <v>10.975609756098001</v>
      </c>
      <c r="N6859" s="3">
        <v>21.951219512194999</v>
      </c>
      <c r="O6859" s="3">
        <v>69.512195121950995</v>
      </c>
      <c r="P6859" s="3">
        <v>26.829268292683</v>
      </c>
      <c r="Q6859" s="14">
        <v>0</v>
      </c>
    </row>
    <row r="6860" spans="3:17" x14ac:dyDescent="0.2">
      <c r="C6860" s="87"/>
      <c r="D6860" s="84"/>
      <c r="E6860" s="1" t="s">
        <v>57</v>
      </c>
      <c r="F6860" s="2"/>
      <c r="G6860" s="60">
        <v>2</v>
      </c>
      <c r="H6860" s="72" t="str">
        <f t="shared" si="115"/>
        <v>*</v>
      </c>
      <c r="I6860" s="21">
        <v>0</v>
      </c>
      <c r="J6860" s="7">
        <v>0</v>
      </c>
      <c r="K6860" s="7">
        <v>0</v>
      </c>
      <c r="L6860" s="7">
        <v>0</v>
      </c>
      <c r="M6860" s="7">
        <v>0</v>
      </c>
      <c r="N6860" s="3">
        <v>50</v>
      </c>
      <c r="O6860" s="3">
        <v>50</v>
      </c>
      <c r="P6860" s="7">
        <v>0</v>
      </c>
      <c r="Q6860" s="14">
        <v>0</v>
      </c>
    </row>
    <row r="6861" spans="3:17" x14ac:dyDescent="0.2">
      <c r="C6861" s="87"/>
      <c r="D6861" s="84"/>
      <c r="E6861" s="1" t="s">
        <v>32</v>
      </c>
      <c r="F6861" s="2"/>
      <c r="G6861" s="60">
        <v>14</v>
      </c>
      <c r="H6861" s="72" t="str">
        <f t="shared" si="115"/>
        <v>*</v>
      </c>
      <c r="I6861" s="11">
        <v>21.428571428571001</v>
      </c>
      <c r="J6861" s="3">
        <v>21.428571428571001</v>
      </c>
      <c r="K6861" s="3">
        <v>14.285714285714</v>
      </c>
      <c r="L6861" s="3">
        <v>28.571428571428999</v>
      </c>
      <c r="M6861" s="3">
        <v>28.571428571428999</v>
      </c>
      <c r="N6861" s="3">
        <v>28.571428571428999</v>
      </c>
      <c r="O6861" s="3">
        <v>64.285714285713993</v>
      </c>
      <c r="P6861" s="3">
        <v>21.428571428571001</v>
      </c>
      <c r="Q6861" s="14">
        <v>0</v>
      </c>
    </row>
    <row r="6862" spans="3:17" x14ac:dyDescent="0.2">
      <c r="C6862" s="88" t="s">
        <v>58</v>
      </c>
      <c r="D6862" s="83" t="s">
        <v>17</v>
      </c>
      <c r="E6862" s="6" t="s">
        <v>59</v>
      </c>
      <c r="F6862" s="5"/>
      <c r="G6862" s="59">
        <v>680</v>
      </c>
      <c r="H6862" s="71" t="str">
        <f t="shared" si="115"/>
        <v xml:space="preserve"> </v>
      </c>
      <c r="I6862" s="12">
        <v>18.235294117647001</v>
      </c>
      <c r="J6862" s="4">
        <v>27.941176470588001</v>
      </c>
      <c r="K6862" s="4">
        <v>22.352941176470999</v>
      </c>
      <c r="L6862" s="4">
        <v>34.117647058823998</v>
      </c>
      <c r="M6862" s="4">
        <v>27.205882352941</v>
      </c>
      <c r="N6862" s="4">
        <v>33.382352941176002</v>
      </c>
      <c r="O6862" s="4">
        <v>64.117647058824005</v>
      </c>
      <c r="P6862" s="4">
        <v>18.529411764706001</v>
      </c>
      <c r="Q6862" s="13">
        <v>0.14705882352899999</v>
      </c>
    </row>
    <row r="6863" spans="3:17" ht="24" x14ac:dyDescent="0.2">
      <c r="C6863" s="87"/>
      <c r="D6863" s="84"/>
      <c r="E6863" s="1" t="s">
        <v>60</v>
      </c>
      <c r="F6863" s="2"/>
      <c r="G6863" s="60">
        <v>107</v>
      </c>
      <c r="H6863" s="72" t="str">
        <f t="shared" si="115"/>
        <v xml:space="preserve"> </v>
      </c>
      <c r="I6863" s="11">
        <v>21.495327102804001</v>
      </c>
      <c r="J6863" s="3">
        <v>26.168224299064999</v>
      </c>
      <c r="K6863" s="3">
        <v>22.429906542055999</v>
      </c>
      <c r="L6863" s="3">
        <v>48.598130841120998</v>
      </c>
      <c r="M6863" s="3">
        <v>31.775700934579</v>
      </c>
      <c r="N6863" s="3">
        <v>40.186915887849999</v>
      </c>
      <c r="O6863" s="3">
        <v>59.813084112150001</v>
      </c>
      <c r="P6863" s="3">
        <v>17.757009345794</v>
      </c>
      <c r="Q6863" s="14">
        <v>0</v>
      </c>
    </row>
    <row r="6864" spans="3:17" x14ac:dyDescent="0.2">
      <c r="C6864" s="87"/>
      <c r="D6864" s="84"/>
      <c r="E6864" s="1" t="s">
        <v>61</v>
      </c>
      <c r="F6864" s="2"/>
      <c r="G6864" s="60">
        <v>12</v>
      </c>
      <c r="H6864" s="72" t="str">
        <f t="shared" si="115"/>
        <v>*</v>
      </c>
      <c r="I6864" s="11">
        <v>25</v>
      </c>
      <c r="J6864" s="3">
        <v>33.333333333333002</v>
      </c>
      <c r="K6864" s="3">
        <v>33.333333333333002</v>
      </c>
      <c r="L6864" s="3">
        <v>25</v>
      </c>
      <c r="M6864" s="3">
        <v>50</v>
      </c>
      <c r="N6864" s="3">
        <v>16.666666666666998</v>
      </c>
      <c r="O6864" s="3">
        <v>33.333333333333002</v>
      </c>
      <c r="P6864" s="3">
        <v>25</v>
      </c>
      <c r="Q6864" s="14">
        <v>0</v>
      </c>
    </row>
    <row r="6865" spans="3:17" ht="36" x14ac:dyDescent="0.2">
      <c r="C6865" s="87"/>
      <c r="D6865" s="84"/>
      <c r="E6865" s="1" t="s">
        <v>62</v>
      </c>
      <c r="F6865" s="2"/>
      <c r="G6865" s="60">
        <v>64</v>
      </c>
      <c r="H6865" s="72" t="str">
        <f t="shared" si="115"/>
        <v xml:space="preserve"> </v>
      </c>
      <c r="I6865" s="11">
        <v>18.75</v>
      </c>
      <c r="J6865" s="3">
        <v>29.6875</v>
      </c>
      <c r="K6865" s="3">
        <v>20.3125</v>
      </c>
      <c r="L6865" s="3">
        <v>29.6875</v>
      </c>
      <c r="M6865" s="3">
        <v>26.5625</v>
      </c>
      <c r="N6865" s="3">
        <v>42.1875</v>
      </c>
      <c r="O6865" s="3">
        <v>56.25</v>
      </c>
      <c r="P6865" s="3">
        <v>23.4375</v>
      </c>
      <c r="Q6865" s="8">
        <v>1.5625</v>
      </c>
    </row>
    <row r="6866" spans="3:17" ht="24" x14ac:dyDescent="0.2">
      <c r="C6866" s="87"/>
      <c r="D6866" s="84"/>
      <c r="E6866" s="1" t="s">
        <v>63</v>
      </c>
      <c r="F6866" s="2"/>
      <c r="G6866" s="60">
        <v>5</v>
      </c>
      <c r="H6866" s="72" t="str">
        <f t="shared" si="115"/>
        <v>*</v>
      </c>
      <c r="I6866" s="21">
        <v>0</v>
      </c>
      <c r="J6866" s="3">
        <v>40</v>
      </c>
      <c r="K6866" s="3">
        <v>20</v>
      </c>
      <c r="L6866" s="3">
        <v>60</v>
      </c>
      <c r="M6866" s="3">
        <v>60</v>
      </c>
      <c r="N6866" s="3">
        <v>40</v>
      </c>
      <c r="O6866" s="3">
        <v>40</v>
      </c>
      <c r="P6866" s="3">
        <v>60</v>
      </c>
      <c r="Q6866" s="8">
        <v>20</v>
      </c>
    </row>
    <row r="6867" spans="3:17" x14ac:dyDescent="0.2">
      <c r="C6867" s="87"/>
      <c r="D6867" s="84"/>
      <c r="E6867" s="1" t="s">
        <v>64</v>
      </c>
      <c r="F6867" s="2"/>
      <c r="G6867" s="60">
        <v>4</v>
      </c>
      <c r="H6867" s="72" t="str">
        <f t="shared" si="115"/>
        <v>*</v>
      </c>
      <c r="I6867" s="11">
        <v>100</v>
      </c>
      <c r="J6867" s="3">
        <v>75</v>
      </c>
      <c r="K6867" s="7">
        <v>0</v>
      </c>
      <c r="L6867" s="7">
        <v>0</v>
      </c>
      <c r="M6867" s="7">
        <v>0</v>
      </c>
      <c r="N6867" s="7">
        <v>0</v>
      </c>
      <c r="O6867" s="3">
        <v>50</v>
      </c>
      <c r="P6867" s="7">
        <v>0</v>
      </c>
      <c r="Q6867" s="14">
        <v>0</v>
      </c>
    </row>
    <row r="6868" spans="3:17" x14ac:dyDescent="0.2">
      <c r="C6868" s="87"/>
      <c r="D6868" s="84"/>
      <c r="E6868" s="1" t="s">
        <v>46</v>
      </c>
      <c r="F6868" s="2"/>
      <c r="G6868" s="60">
        <v>6</v>
      </c>
      <c r="H6868" s="72" t="str">
        <f t="shared" si="115"/>
        <v>*</v>
      </c>
      <c r="I6868" s="21">
        <v>0</v>
      </c>
      <c r="J6868" s="7">
        <v>0</v>
      </c>
      <c r="K6868" s="3">
        <v>16.666666666666998</v>
      </c>
      <c r="L6868" s="3">
        <v>33.333333333333002</v>
      </c>
      <c r="M6868" s="7">
        <v>0</v>
      </c>
      <c r="N6868" s="3">
        <v>33.333333333333002</v>
      </c>
      <c r="O6868" s="3">
        <v>83.333333333333002</v>
      </c>
      <c r="P6868" s="3">
        <v>16.666666666666998</v>
      </c>
      <c r="Q6868" s="14">
        <v>0</v>
      </c>
    </row>
    <row r="6869" spans="3:17" x14ac:dyDescent="0.2">
      <c r="C6869" s="87"/>
      <c r="D6869" s="84"/>
      <c r="E6869" s="1" t="s">
        <v>32</v>
      </c>
      <c r="F6869" s="2"/>
      <c r="G6869" s="60">
        <v>2</v>
      </c>
      <c r="H6869" s="72" t="str">
        <f t="shared" si="115"/>
        <v>*</v>
      </c>
      <c r="I6869" s="11">
        <v>50</v>
      </c>
      <c r="J6869" s="7">
        <v>0</v>
      </c>
      <c r="K6869" s="7">
        <v>0</v>
      </c>
      <c r="L6869" s="7">
        <v>0</v>
      </c>
      <c r="M6869" s="7">
        <v>0</v>
      </c>
      <c r="N6869" s="7">
        <v>0</v>
      </c>
      <c r="O6869" s="3">
        <v>100</v>
      </c>
      <c r="P6869" s="7">
        <v>0</v>
      </c>
      <c r="Q6869" s="14">
        <v>0</v>
      </c>
    </row>
    <row r="6870" spans="3:17" x14ac:dyDescent="0.2">
      <c r="C6870" s="87"/>
      <c r="D6870" s="84"/>
      <c r="E6870" s="1" t="s">
        <v>65</v>
      </c>
      <c r="F6870" s="2"/>
      <c r="G6870" s="60">
        <v>787</v>
      </c>
      <c r="H6870" s="72" t="str">
        <f t="shared" si="115"/>
        <v xml:space="preserve"> </v>
      </c>
      <c r="I6870" s="11">
        <v>18.678526048285001</v>
      </c>
      <c r="J6870" s="3">
        <v>27.700127064802999</v>
      </c>
      <c r="K6870" s="3">
        <v>22.363405336722</v>
      </c>
      <c r="L6870" s="3">
        <v>36.086404066074003</v>
      </c>
      <c r="M6870" s="3">
        <v>27.827191867852999</v>
      </c>
      <c r="N6870" s="3">
        <v>34.307496823379999</v>
      </c>
      <c r="O6870" s="3">
        <v>63.532401524778003</v>
      </c>
      <c r="P6870" s="3">
        <v>18.424396442186001</v>
      </c>
      <c r="Q6870" s="8">
        <v>0.12706480305000001</v>
      </c>
    </row>
    <row r="6871" spans="3:17" x14ac:dyDescent="0.2">
      <c r="C6871" s="87"/>
      <c r="D6871" s="84"/>
      <c r="E6871" s="1" t="s">
        <v>66</v>
      </c>
      <c r="F6871" s="2"/>
      <c r="G6871" s="60">
        <v>76</v>
      </c>
      <c r="H6871" s="72" t="str">
        <f t="shared" si="115"/>
        <v xml:space="preserve"> </v>
      </c>
      <c r="I6871" s="11">
        <v>19.736842105263001</v>
      </c>
      <c r="J6871" s="3">
        <v>30.263157894736999</v>
      </c>
      <c r="K6871" s="3">
        <v>22.368421052632002</v>
      </c>
      <c r="L6871" s="3">
        <v>28.947368421053</v>
      </c>
      <c r="M6871" s="3">
        <v>30.263157894736999</v>
      </c>
      <c r="N6871" s="3">
        <v>38.157894736842003</v>
      </c>
      <c r="O6871" s="3">
        <v>52.631578947367998</v>
      </c>
      <c r="P6871" s="3">
        <v>23.684210526316001</v>
      </c>
      <c r="Q6871" s="8">
        <v>1.3157894736839999</v>
      </c>
    </row>
    <row r="6872" spans="3:17" ht="24" x14ac:dyDescent="0.2">
      <c r="C6872" s="88" t="s">
        <v>67</v>
      </c>
      <c r="D6872" s="83" t="s">
        <v>17</v>
      </c>
      <c r="E6872" s="6" t="s">
        <v>68</v>
      </c>
      <c r="F6872" s="5"/>
      <c r="G6872" s="59">
        <v>121</v>
      </c>
      <c r="H6872" s="71" t="str">
        <f t="shared" si="115"/>
        <v xml:space="preserve"> </v>
      </c>
      <c r="I6872" s="12">
        <v>22.314049586776999</v>
      </c>
      <c r="J6872" s="4">
        <v>26.446280991736</v>
      </c>
      <c r="K6872" s="4">
        <v>22.314049586776999</v>
      </c>
      <c r="L6872" s="4">
        <v>35.537190082644997</v>
      </c>
      <c r="M6872" s="4">
        <v>32.231404958677999</v>
      </c>
      <c r="N6872" s="4">
        <v>39.669421487603003</v>
      </c>
      <c r="O6872" s="4">
        <v>61.983471074379999</v>
      </c>
      <c r="P6872" s="4">
        <v>19.834710743801999</v>
      </c>
      <c r="Q6872" s="13">
        <v>0.82644628099200002</v>
      </c>
    </row>
    <row r="6873" spans="3:17" ht="36" x14ac:dyDescent="0.2">
      <c r="C6873" s="87"/>
      <c r="D6873" s="84"/>
      <c r="E6873" s="1" t="s">
        <v>69</v>
      </c>
      <c r="F6873" s="2"/>
      <c r="G6873" s="60">
        <v>531</v>
      </c>
      <c r="H6873" s="72" t="str">
        <f t="shared" si="115"/>
        <v xml:space="preserve"> </v>
      </c>
      <c r="I6873" s="11">
        <v>18.644067796609999</v>
      </c>
      <c r="J6873" s="3">
        <v>28.248587570621002</v>
      </c>
      <c r="K6873" s="3">
        <v>21.092278719397001</v>
      </c>
      <c r="L6873" s="3">
        <v>34.086629001882997</v>
      </c>
      <c r="M6873" s="3">
        <v>25.988700564972</v>
      </c>
      <c r="N6873" s="3">
        <v>35.028248587570999</v>
      </c>
      <c r="O6873" s="3">
        <v>62.523540489642002</v>
      </c>
      <c r="P6873" s="3">
        <v>17.89077212806</v>
      </c>
      <c r="Q6873" s="8">
        <v>0.37664783427499998</v>
      </c>
    </row>
    <row r="6874" spans="3:17" ht="24" x14ac:dyDescent="0.2">
      <c r="C6874" s="87"/>
      <c r="D6874" s="84"/>
      <c r="E6874" s="1" t="s">
        <v>70</v>
      </c>
      <c r="F6874" s="2"/>
      <c r="G6874" s="60">
        <v>183</v>
      </c>
      <c r="H6874" s="72" t="str">
        <f t="shared" si="115"/>
        <v xml:space="preserve"> </v>
      </c>
      <c r="I6874" s="11">
        <v>18.032786885246001</v>
      </c>
      <c r="J6874" s="3">
        <v>28.961748633879999</v>
      </c>
      <c r="K6874" s="3">
        <v>24.043715846994999</v>
      </c>
      <c r="L6874" s="3">
        <v>38.797814207649999</v>
      </c>
      <c r="M6874" s="3">
        <v>31.147540983607001</v>
      </c>
      <c r="N6874" s="3">
        <v>28.961748633879999</v>
      </c>
      <c r="O6874" s="3">
        <v>62.295081967213001</v>
      </c>
      <c r="P6874" s="3">
        <v>20.765027322403999</v>
      </c>
      <c r="Q6874" s="14">
        <v>0</v>
      </c>
    </row>
    <row r="6875" spans="3:17" ht="24" x14ac:dyDescent="0.2">
      <c r="C6875" s="87"/>
      <c r="D6875" s="84"/>
      <c r="E6875" s="1" t="s">
        <v>71</v>
      </c>
      <c r="F6875" s="2"/>
      <c r="G6875" s="60">
        <v>43</v>
      </c>
      <c r="H6875" s="72" t="str">
        <f t="shared" si="115"/>
        <v>*</v>
      </c>
      <c r="I6875" s="11">
        <v>18.604651162791001</v>
      </c>
      <c r="J6875" s="3">
        <v>25.581395348836999</v>
      </c>
      <c r="K6875" s="3">
        <v>27.906976744186</v>
      </c>
      <c r="L6875" s="3">
        <v>37.209302325581</v>
      </c>
      <c r="M6875" s="3">
        <v>25.581395348836999</v>
      </c>
      <c r="N6875" s="3">
        <v>34.883720930232997</v>
      </c>
      <c r="O6875" s="3">
        <v>67.441860465115994</v>
      </c>
      <c r="P6875" s="3">
        <v>23.255813953488001</v>
      </c>
      <c r="Q6875" s="14">
        <v>0</v>
      </c>
    </row>
    <row r="6876" spans="3:17" x14ac:dyDescent="0.2">
      <c r="C6876" s="87"/>
      <c r="D6876" s="84"/>
      <c r="E6876" s="1" t="s">
        <v>32</v>
      </c>
      <c r="F6876" s="2"/>
      <c r="G6876" s="60">
        <v>2</v>
      </c>
      <c r="H6876" s="72" t="str">
        <f t="shared" si="115"/>
        <v>*</v>
      </c>
      <c r="I6876" s="21">
        <v>0</v>
      </c>
      <c r="J6876" s="7">
        <v>0</v>
      </c>
      <c r="K6876" s="7">
        <v>0</v>
      </c>
      <c r="L6876" s="7">
        <v>0</v>
      </c>
      <c r="M6876" s="7">
        <v>0</v>
      </c>
      <c r="N6876" s="3">
        <v>50</v>
      </c>
      <c r="O6876" s="3">
        <v>50</v>
      </c>
      <c r="P6876" s="7">
        <v>0</v>
      </c>
      <c r="Q6876" s="14">
        <v>0</v>
      </c>
    </row>
    <row r="6877" spans="3:17" ht="24" x14ac:dyDescent="0.2">
      <c r="C6877" s="88" t="s">
        <v>72</v>
      </c>
      <c r="D6877" s="83" t="s">
        <v>17</v>
      </c>
      <c r="E6877" s="6" t="s">
        <v>73</v>
      </c>
      <c r="F6877" s="5"/>
      <c r="G6877" s="59">
        <v>11</v>
      </c>
      <c r="H6877" s="71" t="str">
        <f t="shared" si="115"/>
        <v>*</v>
      </c>
      <c r="I6877" s="12">
        <v>18.181818181817999</v>
      </c>
      <c r="J6877" s="4">
        <v>36.363636363635997</v>
      </c>
      <c r="K6877" s="4">
        <v>18.181818181817999</v>
      </c>
      <c r="L6877" s="4">
        <v>18.181818181817999</v>
      </c>
      <c r="M6877" s="4">
        <v>18.181818181817999</v>
      </c>
      <c r="N6877" s="4">
        <v>36.363636363635997</v>
      </c>
      <c r="O6877" s="4">
        <v>72.727272727273004</v>
      </c>
      <c r="P6877" s="4">
        <v>18.181818181817999</v>
      </c>
      <c r="Q6877" s="27">
        <v>0</v>
      </c>
    </row>
    <row r="6878" spans="3:17" ht="36" x14ac:dyDescent="0.2">
      <c r="C6878" s="87"/>
      <c r="D6878" s="84"/>
      <c r="E6878" s="1" t="s">
        <v>74</v>
      </c>
      <c r="F6878" s="2"/>
      <c r="G6878" s="60">
        <v>42</v>
      </c>
      <c r="H6878" s="72" t="str">
        <f t="shared" si="115"/>
        <v>*</v>
      </c>
      <c r="I6878" s="11">
        <v>14.285714285714</v>
      </c>
      <c r="J6878" s="3">
        <v>11.904761904761999</v>
      </c>
      <c r="K6878" s="3">
        <v>9.5238095238099998</v>
      </c>
      <c r="L6878" s="3">
        <v>14.285714285714</v>
      </c>
      <c r="M6878" s="3">
        <v>19.047619047619001</v>
      </c>
      <c r="N6878" s="3">
        <v>26.190476190476002</v>
      </c>
      <c r="O6878" s="3">
        <v>73.809523809523995</v>
      </c>
      <c r="P6878" s="3">
        <v>16.666666666666998</v>
      </c>
      <c r="Q6878" s="14">
        <v>0</v>
      </c>
    </row>
    <row r="6879" spans="3:17" ht="36" x14ac:dyDescent="0.2">
      <c r="C6879" s="87"/>
      <c r="D6879" s="84"/>
      <c r="E6879" s="1" t="s">
        <v>75</v>
      </c>
      <c r="F6879" s="2"/>
      <c r="G6879" s="60">
        <v>95</v>
      </c>
      <c r="H6879" s="72" t="str">
        <f t="shared" si="115"/>
        <v xml:space="preserve"> </v>
      </c>
      <c r="I6879" s="11">
        <v>23.157894736842</v>
      </c>
      <c r="J6879" s="3">
        <v>26.315789473683999</v>
      </c>
      <c r="K6879" s="3">
        <v>20</v>
      </c>
      <c r="L6879" s="3">
        <v>29.473684210525999</v>
      </c>
      <c r="M6879" s="3">
        <v>27.368421052632002</v>
      </c>
      <c r="N6879" s="3">
        <v>30.526315789474001</v>
      </c>
      <c r="O6879" s="3">
        <v>64.210526315788996</v>
      </c>
      <c r="P6879" s="3">
        <v>15.789473684211</v>
      </c>
      <c r="Q6879" s="14">
        <v>0</v>
      </c>
    </row>
    <row r="6880" spans="3:17" ht="36" x14ac:dyDescent="0.2">
      <c r="C6880" s="87"/>
      <c r="D6880" s="84"/>
      <c r="E6880" s="1" t="s">
        <v>76</v>
      </c>
      <c r="F6880" s="2"/>
      <c r="G6880" s="60">
        <v>139</v>
      </c>
      <c r="H6880" s="72" t="str">
        <f t="shared" si="115"/>
        <v xml:space="preserve"> </v>
      </c>
      <c r="I6880" s="11">
        <v>13.669064748201</v>
      </c>
      <c r="J6880" s="3">
        <v>23.741007194245</v>
      </c>
      <c r="K6880" s="3">
        <v>18.705035971223001</v>
      </c>
      <c r="L6880" s="3">
        <v>30.935251798561001</v>
      </c>
      <c r="M6880" s="3">
        <v>24.460431654676</v>
      </c>
      <c r="N6880" s="3">
        <v>31.654676258993</v>
      </c>
      <c r="O6880" s="3">
        <v>62.589928057553998</v>
      </c>
      <c r="P6880" s="3">
        <v>15.827338129496001</v>
      </c>
      <c r="Q6880" s="8">
        <v>0.71942446043200003</v>
      </c>
    </row>
    <row r="6881" spans="3:17" ht="36" x14ac:dyDescent="0.2">
      <c r="C6881" s="87"/>
      <c r="D6881" s="84"/>
      <c r="E6881" s="1" t="s">
        <v>77</v>
      </c>
      <c r="F6881" s="2"/>
      <c r="G6881" s="60">
        <v>171</v>
      </c>
      <c r="H6881" s="72" t="str">
        <f t="shared" si="115"/>
        <v xml:space="preserve"> </v>
      </c>
      <c r="I6881" s="11">
        <v>16.374269005847999</v>
      </c>
      <c r="J6881" s="3">
        <v>28.654970760234001</v>
      </c>
      <c r="K6881" s="3">
        <v>19.883040935673002</v>
      </c>
      <c r="L6881" s="3">
        <v>37.426900584795</v>
      </c>
      <c r="M6881" s="3">
        <v>23.391812865496998</v>
      </c>
      <c r="N6881" s="3">
        <v>38.596491228070001</v>
      </c>
      <c r="O6881" s="3">
        <v>61.988304093567002</v>
      </c>
      <c r="P6881" s="3">
        <v>19.298245614035</v>
      </c>
      <c r="Q6881" s="14">
        <v>0</v>
      </c>
    </row>
    <row r="6882" spans="3:17" ht="36" x14ac:dyDescent="0.2">
      <c r="C6882" s="87"/>
      <c r="D6882" s="84"/>
      <c r="E6882" s="1" t="s">
        <v>78</v>
      </c>
      <c r="F6882" s="2"/>
      <c r="G6882" s="60">
        <v>130</v>
      </c>
      <c r="H6882" s="72" t="str">
        <f t="shared" si="115"/>
        <v xml:space="preserve"> </v>
      </c>
      <c r="I6882" s="11">
        <v>23.076923076922998</v>
      </c>
      <c r="J6882" s="3">
        <v>36.923076923076998</v>
      </c>
      <c r="K6882" s="3">
        <v>35.384615384615003</v>
      </c>
      <c r="L6882" s="3">
        <v>40</v>
      </c>
      <c r="M6882" s="3">
        <v>34.615384615384997</v>
      </c>
      <c r="N6882" s="3">
        <v>33.846153846154003</v>
      </c>
      <c r="O6882" s="3">
        <v>63.076923076923002</v>
      </c>
      <c r="P6882" s="3">
        <v>23.846153846153999</v>
      </c>
      <c r="Q6882" s="8">
        <v>0.76923076923099998</v>
      </c>
    </row>
    <row r="6883" spans="3:17" ht="36" x14ac:dyDescent="0.2">
      <c r="C6883" s="87"/>
      <c r="D6883" s="84"/>
      <c r="E6883" s="1" t="s">
        <v>79</v>
      </c>
      <c r="F6883" s="2"/>
      <c r="G6883" s="60">
        <v>122</v>
      </c>
      <c r="H6883" s="72" t="str">
        <f t="shared" si="115"/>
        <v xml:space="preserve"> </v>
      </c>
      <c r="I6883" s="11">
        <v>19.672131147540998</v>
      </c>
      <c r="J6883" s="3">
        <v>30.327868852459002</v>
      </c>
      <c r="K6883" s="3">
        <v>22.131147540983999</v>
      </c>
      <c r="L6883" s="3">
        <v>47.540983606556999</v>
      </c>
      <c r="M6883" s="3">
        <v>36.065573770492001</v>
      </c>
      <c r="N6883" s="3">
        <v>36.065573770492001</v>
      </c>
      <c r="O6883" s="3">
        <v>55.737704918033003</v>
      </c>
      <c r="P6883" s="3">
        <v>19.672131147540998</v>
      </c>
      <c r="Q6883" s="14">
        <v>0</v>
      </c>
    </row>
    <row r="6884" spans="3:17" ht="36" x14ac:dyDescent="0.2">
      <c r="C6884" s="87"/>
      <c r="D6884" s="84"/>
      <c r="E6884" s="1" t="s">
        <v>80</v>
      </c>
      <c r="F6884" s="2"/>
      <c r="G6884" s="60">
        <v>93</v>
      </c>
      <c r="H6884" s="72" t="str">
        <f t="shared" si="115"/>
        <v xml:space="preserve"> </v>
      </c>
      <c r="I6884" s="11">
        <v>22.580645161290001</v>
      </c>
      <c r="J6884" s="3">
        <v>27.956989247311999</v>
      </c>
      <c r="K6884" s="3">
        <v>19.354838709677001</v>
      </c>
      <c r="L6884" s="3">
        <v>30.107526881719998</v>
      </c>
      <c r="M6884" s="3">
        <v>23.655913978495001</v>
      </c>
      <c r="N6884" s="3">
        <v>37.634408602150998</v>
      </c>
      <c r="O6884" s="3">
        <v>60.215053763440999</v>
      </c>
      <c r="P6884" s="3">
        <v>19.354838709677001</v>
      </c>
      <c r="Q6884" s="14">
        <v>0</v>
      </c>
    </row>
    <row r="6885" spans="3:17" ht="36" x14ac:dyDescent="0.2">
      <c r="C6885" s="87"/>
      <c r="D6885" s="84"/>
      <c r="E6885" s="1" t="s">
        <v>81</v>
      </c>
      <c r="F6885" s="2"/>
      <c r="G6885" s="60">
        <v>30</v>
      </c>
      <c r="H6885" s="72" t="str">
        <f t="shared" si="115"/>
        <v>*</v>
      </c>
      <c r="I6885" s="11">
        <v>23.333333333333002</v>
      </c>
      <c r="J6885" s="3">
        <v>23.333333333333002</v>
      </c>
      <c r="K6885" s="3">
        <v>26.666666666666998</v>
      </c>
      <c r="L6885" s="3">
        <v>46.666666666666998</v>
      </c>
      <c r="M6885" s="3">
        <v>20</v>
      </c>
      <c r="N6885" s="3">
        <v>23.333333333333002</v>
      </c>
      <c r="O6885" s="3">
        <v>70</v>
      </c>
      <c r="P6885" s="3">
        <v>20</v>
      </c>
      <c r="Q6885" s="8">
        <v>3.333333333333</v>
      </c>
    </row>
    <row r="6886" spans="3:17" ht="24" x14ac:dyDescent="0.2">
      <c r="C6886" s="87"/>
      <c r="D6886" s="84"/>
      <c r="E6886" s="1" t="s">
        <v>82</v>
      </c>
      <c r="F6886" s="2"/>
      <c r="G6886" s="60">
        <v>23</v>
      </c>
      <c r="H6886" s="72" t="str">
        <f t="shared" si="115"/>
        <v>*</v>
      </c>
      <c r="I6886" s="11">
        <v>13.04347826087</v>
      </c>
      <c r="J6886" s="3">
        <v>17.391304347826001</v>
      </c>
      <c r="K6886" s="3">
        <v>17.391304347826001</v>
      </c>
      <c r="L6886" s="3">
        <v>34.782608695652002</v>
      </c>
      <c r="M6886" s="3">
        <v>47.826086956521998</v>
      </c>
      <c r="N6886" s="3">
        <v>47.826086956521998</v>
      </c>
      <c r="O6886" s="3">
        <v>69.565217391304003</v>
      </c>
      <c r="P6886" s="3">
        <v>17.391304347826001</v>
      </c>
      <c r="Q6886" s="14">
        <v>0</v>
      </c>
    </row>
    <row r="6887" spans="3:17" x14ac:dyDescent="0.2">
      <c r="C6887" s="87"/>
      <c r="D6887" s="84"/>
      <c r="E6887" s="1" t="s">
        <v>83</v>
      </c>
      <c r="F6887" s="2"/>
      <c r="G6887" s="60">
        <v>9</v>
      </c>
      <c r="H6887" s="72" t="str">
        <f t="shared" si="115"/>
        <v>*</v>
      </c>
      <c r="I6887" s="11">
        <v>33.333333333333002</v>
      </c>
      <c r="J6887" s="3">
        <v>55.555555555555998</v>
      </c>
      <c r="K6887" s="3">
        <v>44.444444444444002</v>
      </c>
      <c r="L6887" s="3">
        <v>33.333333333333002</v>
      </c>
      <c r="M6887" s="3">
        <v>33.333333333333002</v>
      </c>
      <c r="N6887" s="3">
        <v>22.222222222222001</v>
      </c>
      <c r="O6887" s="3">
        <v>66.666666666666998</v>
      </c>
      <c r="P6887" s="3">
        <v>22.222222222222001</v>
      </c>
      <c r="Q6887" s="14">
        <v>0</v>
      </c>
    </row>
    <row r="6888" spans="3:17" x14ac:dyDescent="0.2">
      <c r="C6888" s="87"/>
      <c r="D6888" s="84"/>
      <c r="E6888" s="1" t="s">
        <v>32</v>
      </c>
      <c r="F6888" s="2"/>
      <c r="G6888" s="60">
        <v>15</v>
      </c>
      <c r="H6888" s="72" t="str">
        <f t="shared" si="115"/>
        <v>*</v>
      </c>
      <c r="I6888" s="11">
        <v>13.333333333333</v>
      </c>
      <c r="J6888" s="3">
        <v>20</v>
      </c>
      <c r="K6888" s="3">
        <v>20</v>
      </c>
      <c r="L6888" s="3">
        <v>33.333333333333002</v>
      </c>
      <c r="M6888" s="3">
        <v>26.666666666666998</v>
      </c>
      <c r="N6888" s="3">
        <v>40</v>
      </c>
      <c r="O6888" s="3">
        <v>60</v>
      </c>
      <c r="P6888" s="3">
        <v>20</v>
      </c>
      <c r="Q6888" s="14">
        <v>0</v>
      </c>
    </row>
    <row r="6889" spans="3:17" x14ac:dyDescent="0.2">
      <c r="C6889" s="88" t="s">
        <v>84</v>
      </c>
      <c r="D6889" s="83" t="s">
        <v>17</v>
      </c>
      <c r="E6889" s="6" t="s">
        <v>85</v>
      </c>
      <c r="F6889" s="5"/>
      <c r="G6889" s="59">
        <v>161</v>
      </c>
      <c r="H6889" s="71" t="str">
        <f t="shared" si="115"/>
        <v xml:space="preserve"> </v>
      </c>
      <c r="I6889" s="12">
        <v>19.254658385092998</v>
      </c>
      <c r="J6889" s="4">
        <v>25.465838509316999</v>
      </c>
      <c r="K6889" s="4">
        <v>23.602484472050001</v>
      </c>
      <c r="L6889" s="4">
        <v>43.478260869564998</v>
      </c>
      <c r="M6889" s="4">
        <v>35.403726708074998</v>
      </c>
      <c r="N6889" s="4">
        <v>40.372670807452998</v>
      </c>
      <c r="O6889" s="4">
        <v>64.596273291925002</v>
      </c>
      <c r="P6889" s="4">
        <v>19.875776397515999</v>
      </c>
      <c r="Q6889" s="13">
        <v>0.62111801242200004</v>
      </c>
    </row>
    <row r="6890" spans="3:17" x14ac:dyDescent="0.2">
      <c r="C6890" s="87"/>
      <c r="D6890" s="84"/>
      <c r="E6890" s="1" t="s">
        <v>86</v>
      </c>
      <c r="F6890" s="2"/>
      <c r="G6890" s="60">
        <v>220</v>
      </c>
      <c r="H6890" s="72" t="str">
        <f t="shared" si="115"/>
        <v xml:space="preserve"> </v>
      </c>
      <c r="I6890" s="11">
        <v>22.272727272727</v>
      </c>
      <c r="J6890" s="3">
        <v>34.090909090909001</v>
      </c>
      <c r="K6890" s="3">
        <v>24.090909090909001</v>
      </c>
      <c r="L6890" s="3">
        <v>34.545454545455001</v>
      </c>
      <c r="M6890" s="3">
        <v>29.545454545455001</v>
      </c>
      <c r="N6890" s="3">
        <v>37.727272727272997</v>
      </c>
      <c r="O6890" s="3">
        <v>56.818181818181998</v>
      </c>
      <c r="P6890" s="3">
        <v>21.818181818182001</v>
      </c>
      <c r="Q6890" s="8">
        <v>0.45454545454500001</v>
      </c>
    </row>
    <row r="6891" spans="3:17" x14ac:dyDescent="0.2">
      <c r="C6891" s="87"/>
      <c r="D6891" s="84"/>
      <c r="E6891" s="1" t="s">
        <v>87</v>
      </c>
      <c r="F6891" s="2"/>
      <c r="G6891" s="60">
        <v>347</v>
      </c>
      <c r="H6891" s="72" t="str">
        <f t="shared" si="115"/>
        <v xml:space="preserve"> </v>
      </c>
      <c r="I6891" s="11">
        <v>17.579250720461001</v>
      </c>
      <c r="J6891" s="3">
        <v>24.78386167147</v>
      </c>
      <c r="K6891" s="3">
        <v>19.308357348703002</v>
      </c>
      <c r="L6891" s="3">
        <v>33.141210374640004</v>
      </c>
      <c r="M6891" s="3">
        <v>24.207492795389001</v>
      </c>
      <c r="N6891" s="3">
        <v>31.700288184438001</v>
      </c>
      <c r="O6891" s="3">
        <v>66.570605187319998</v>
      </c>
      <c r="P6891" s="3">
        <v>17.291066282420999</v>
      </c>
      <c r="Q6891" s="14">
        <v>0</v>
      </c>
    </row>
    <row r="6892" spans="3:17" x14ac:dyDescent="0.2">
      <c r="C6892" s="87"/>
      <c r="D6892" s="84"/>
      <c r="E6892" s="1" t="s">
        <v>88</v>
      </c>
      <c r="F6892" s="2"/>
      <c r="G6892" s="60">
        <v>124</v>
      </c>
      <c r="H6892" s="72" t="str">
        <f t="shared" si="115"/>
        <v xml:space="preserve"> </v>
      </c>
      <c r="I6892" s="11">
        <v>18.548387096774</v>
      </c>
      <c r="J6892" s="3">
        <v>29.838709677419001</v>
      </c>
      <c r="K6892" s="3">
        <v>23.387096774193999</v>
      </c>
      <c r="L6892" s="3">
        <v>33.870967741934997</v>
      </c>
      <c r="M6892" s="3">
        <v>27.419354838709999</v>
      </c>
      <c r="N6892" s="3">
        <v>29.032258064516</v>
      </c>
      <c r="O6892" s="3">
        <v>62.903225806451999</v>
      </c>
      <c r="P6892" s="3">
        <v>19.354838709677001</v>
      </c>
      <c r="Q6892" s="8">
        <v>0.80645161290300005</v>
      </c>
    </row>
    <row r="6893" spans="3:17" x14ac:dyDescent="0.2">
      <c r="C6893" s="87"/>
      <c r="D6893" s="84"/>
      <c r="E6893" s="1" t="s">
        <v>89</v>
      </c>
      <c r="F6893" s="2"/>
      <c r="G6893" s="60">
        <v>26</v>
      </c>
      <c r="H6893" s="72" t="str">
        <f t="shared" si="115"/>
        <v>*</v>
      </c>
      <c r="I6893" s="11">
        <v>11.538461538462</v>
      </c>
      <c r="J6893" s="3">
        <v>26.923076923077002</v>
      </c>
      <c r="K6893" s="3">
        <v>26.923076923077002</v>
      </c>
      <c r="L6893" s="3">
        <v>26.923076923077002</v>
      </c>
      <c r="M6893" s="3">
        <v>15.384615384615</v>
      </c>
      <c r="N6893" s="3">
        <v>30.769230769231001</v>
      </c>
      <c r="O6893" s="3">
        <v>46.153846153845997</v>
      </c>
      <c r="P6893" s="3">
        <v>11.538461538462</v>
      </c>
      <c r="Q6893" s="14">
        <v>0</v>
      </c>
    </row>
    <row r="6894" spans="3:17" x14ac:dyDescent="0.2">
      <c r="C6894" s="87"/>
      <c r="D6894" s="84"/>
      <c r="E6894" s="1" t="s">
        <v>32</v>
      </c>
      <c r="F6894" s="2"/>
      <c r="G6894" s="60">
        <v>2</v>
      </c>
      <c r="H6894" s="72" t="str">
        <f t="shared" si="115"/>
        <v>*</v>
      </c>
      <c r="I6894" s="21">
        <v>0</v>
      </c>
      <c r="J6894" s="7">
        <v>0</v>
      </c>
      <c r="K6894" s="3">
        <v>50</v>
      </c>
      <c r="L6894" s="3">
        <v>50</v>
      </c>
      <c r="M6894" s="3">
        <v>50</v>
      </c>
      <c r="N6894" s="3">
        <v>50</v>
      </c>
      <c r="O6894" s="3">
        <v>50</v>
      </c>
      <c r="P6894" s="7">
        <v>0</v>
      </c>
      <c r="Q6894" s="14">
        <v>0</v>
      </c>
    </row>
    <row r="6895" spans="3:17" ht="24" x14ac:dyDescent="0.2">
      <c r="C6895" s="88" t="s">
        <v>90</v>
      </c>
      <c r="D6895" s="83" t="s">
        <v>17</v>
      </c>
      <c r="E6895" s="6" t="s">
        <v>91</v>
      </c>
      <c r="F6895" s="5"/>
      <c r="G6895" s="59">
        <v>202</v>
      </c>
      <c r="H6895" s="71" t="str">
        <f t="shared" si="115"/>
        <v xml:space="preserve"> </v>
      </c>
      <c r="I6895" s="12">
        <v>19.801980198020001</v>
      </c>
      <c r="J6895" s="4">
        <v>26.237623762376</v>
      </c>
      <c r="K6895" s="4">
        <v>22.772277227722999</v>
      </c>
      <c r="L6895" s="4">
        <v>38.118811881188002</v>
      </c>
      <c r="M6895" s="4">
        <v>30.693069306931001</v>
      </c>
      <c r="N6895" s="4">
        <v>39.603960396040002</v>
      </c>
      <c r="O6895" s="4">
        <v>58.415841584158002</v>
      </c>
      <c r="P6895" s="4">
        <v>20.792079207920999</v>
      </c>
      <c r="Q6895" s="13">
        <v>0.99009900990099997</v>
      </c>
    </row>
    <row r="6896" spans="3:17" ht="24" x14ac:dyDescent="0.2">
      <c r="C6896" s="87"/>
      <c r="D6896" s="84"/>
      <c r="E6896" s="1" t="s">
        <v>92</v>
      </c>
      <c r="F6896" s="2"/>
      <c r="G6896" s="60">
        <v>367</v>
      </c>
      <c r="H6896" s="72" t="str">
        <f t="shared" si="115"/>
        <v xml:space="preserve"> </v>
      </c>
      <c r="I6896" s="11">
        <v>19.346049046322001</v>
      </c>
      <c r="J6896" s="3">
        <v>28.337874659400999</v>
      </c>
      <c r="K6896" s="3">
        <v>21.798365122616001</v>
      </c>
      <c r="L6896" s="3">
        <v>37.874659400544999</v>
      </c>
      <c r="M6896" s="3">
        <v>28.882833787466001</v>
      </c>
      <c r="N6896" s="3">
        <v>31.880108991825999</v>
      </c>
      <c r="O6896" s="3">
        <v>61.035422343324001</v>
      </c>
      <c r="P6896" s="3">
        <v>17.983651226157999</v>
      </c>
      <c r="Q6896" s="8">
        <v>0.272479564033</v>
      </c>
    </row>
    <row r="6897" spans="2:17" ht="24" x14ac:dyDescent="0.2">
      <c r="C6897" s="87"/>
      <c r="D6897" s="84"/>
      <c r="E6897" s="1" t="s">
        <v>93</v>
      </c>
      <c r="F6897" s="2"/>
      <c r="G6897" s="60">
        <v>231</v>
      </c>
      <c r="H6897" s="72" t="str">
        <f t="shared" si="115"/>
        <v xml:space="preserve"> </v>
      </c>
      <c r="I6897" s="11">
        <v>17.316017316017</v>
      </c>
      <c r="J6897" s="3">
        <v>28.138528138527999</v>
      </c>
      <c r="K6897" s="3">
        <v>21.212121212121001</v>
      </c>
      <c r="L6897" s="3">
        <v>29.437229437229</v>
      </c>
      <c r="M6897" s="3">
        <v>24.675324675325001</v>
      </c>
      <c r="N6897" s="3">
        <v>34.199134199134001</v>
      </c>
      <c r="O6897" s="3">
        <v>67.099567099566997</v>
      </c>
      <c r="P6897" s="3">
        <v>20.779220779220999</v>
      </c>
      <c r="Q6897" s="14">
        <v>0</v>
      </c>
    </row>
    <row r="6898" spans="2:17" x14ac:dyDescent="0.2">
      <c r="C6898" s="87"/>
      <c r="D6898" s="84"/>
      <c r="E6898" s="1" t="s">
        <v>94</v>
      </c>
      <c r="F6898" s="2"/>
      <c r="G6898" s="60">
        <v>80</v>
      </c>
      <c r="H6898" s="72" t="str">
        <f t="shared" si="115"/>
        <v xml:space="preserve"> </v>
      </c>
      <c r="I6898" s="11">
        <v>20</v>
      </c>
      <c r="J6898" s="3">
        <v>30</v>
      </c>
      <c r="K6898" s="3">
        <v>25</v>
      </c>
      <c r="L6898" s="3">
        <v>33.75</v>
      </c>
      <c r="M6898" s="3">
        <v>25</v>
      </c>
      <c r="N6898" s="3">
        <v>33.75</v>
      </c>
      <c r="O6898" s="3">
        <v>67.5</v>
      </c>
      <c r="P6898" s="3">
        <v>13.75</v>
      </c>
      <c r="Q6898" s="14">
        <v>0</v>
      </c>
    </row>
    <row r="6899" spans="2:17" x14ac:dyDescent="0.2">
      <c r="C6899" s="88" t="s">
        <v>95</v>
      </c>
      <c r="D6899" s="83" t="s">
        <v>17</v>
      </c>
      <c r="E6899" s="6" t="s">
        <v>96</v>
      </c>
      <c r="F6899" s="5"/>
      <c r="G6899" s="59">
        <v>112</v>
      </c>
      <c r="H6899" s="71" t="str">
        <f t="shared" si="115"/>
        <v xml:space="preserve"> </v>
      </c>
      <c r="I6899" s="12">
        <v>17.857142857143</v>
      </c>
      <c r="J6899" s="4">
        <v>28.571428571428999</v>
      </c>
      <c r="K6899" s="4">
        <v>21.428571428571001</v>
      </c>
      <c r="L6899" s="4">
        <v>29.464285714286</v>
      </c>
      <c r="M6899" s="4">
        <v>26.785714285714</v>
      </c>
      <c r="N6899" s="4">
        <v>28.571428571428999</v>
      </c>
      <c r="O6899" s="4">
        <v>60.714285714286</v>
      </c>
      <c r="P6899" s="4">
        <v>11.607142857143</v>
      </c>
      <c r="Q6899" s="13">
        <v>0.89285714285700002</v>
      </c>
    </row>
    <row r="6900" spans="2:17" x14ac:dyDescent="0.2">
      <c r="C6900" s="89"/>
      <c r="D6900" s="84"/>
      <c r="E6900" s="1" t="s">
        <v>97</v>
      </c>
      <c r="F6900" s="2"/>
      <c r="G6900" s="60">
        <v>245</v>
      </c>
      <c r="H6900" s="72" t="str">
        <f t="shared" si="115"/>
        <v xml:space="preserve"> </v>
      </c>
      <c r="I6900" s="11">
        <v>18.367346938775999</v>
      </c>
      <c r="J6900" s="3">
        <v>27.755102040815999</v>
      </c>
      <c r="K6900" s="3">
        <v>22.040816326531001</v>
      </c>
      <c r="L6900" s="3">
        <v>35.102040816326998</v>
      </c>
      <c r="M6900" s="3">
        <v>31.836734693878</v>
      </c>
      <c r="N6900" s="3">
        <v>39.183673469387998</v>
      </c>
      <c r="O6900" s="3">
        <v>60.408163265306001</v>
      </c>
      <c r="P6900" s="3">
        <v>21.632653061224001</v>
      </c>
      <c r="Q6900" s="8">
        <v>0.408163265306</v>
      </c>
    </row>
    <row r="6901" spans="2:17" ht="24" x14ac:dyDescent="0.2">
      <c r="C6901" s="89"/>
      <c r="D6901" s="84"/>
      <c r="E6901" s="1" t="s">
        <v>98</v>
      </c>
      <c r="F6901" s="2"/>
      <c r="G6901" s="60">
        <v>173</v>
      </c>
      <c r="H6901" s="72" t="str">
        <f t="shared" si="115"/>
        <v xml:space="preserve"> </v>
      </c>
      <c r="I6901" s="11">
        <v>19.653179190751001</v>
      </c>
      <c r="J6901" s="3">
        <v>31.791907514451001</v>
      </c>
      <c r="K6901" s="3">
        <v>21.965317919075002</v>
      </c>
      <c r="L6901" s="3">
        <v>34.682080924855001</v>
      </c>
      <c r="M6901" s="3">
        <v>21.387283236994001</v>
      </c>
      <c r="N6901" s="3">
        <v>30.635838150289</v>
      </c>
      <c r="O6901" s="3">
        <v>67.052023121386995</v>
      </c>
      <c r="P6901" s="3">
        <v>20.809248554913001</v>
      </c>
      <c r="Q6901" s="14">
        <v>0</v>
      </c>
    </row>
    <row r="6902" spans="2:17" x14ac:dyDescent="0.2">
      <c r="C6902" s="89"/>
      <c r="D6902" s="84"/>
      <c r="E6902" s="1" t="s">
        <v>99</v>
      </c>
      <c r="F6902" s="2"/>
      <c r="G6902" s="60">
        <v>142</v>
      </c>
      <c r="H6902" s="72" t="str">
        <f t="shared" si="115"/>
        <v xml:space="preserve"> </v>
      </c>
      <c r="I6902" s="11">
        <v>21.830985915492999</v>
      </c>
      <c r="J6902" s="3">
        <v>26.056338028169002</v>
      </c>
      <c r="K6902" s="3">
        <v>26.056338028169002</v>
      </c>
      <c r="L6902" s="3">
        <v>41.549295774648002</v>
      </c>
      <c r="M6902" s="3">
        <v>31.690140845070001</v>
      </c>
      <c r="N6902" s="3">
        <v>35.211267605633999</v>
      </c>
      <c r="O6902" s="3">
        <v>60.563380281690002</v>
      </c>
      <c r="P6902" s="3">
        <v>17.605633802817</v>
      </c>
      <c r="Q6902" s="14">
        <v>0</v>
      </c>
    </row>
    <row r="6903" spans="2:17" x14ac:dyDescent="0.2">
      <c r="C6903" s="89"/>
      <c r="D6903" s="84"/>
      <c r="E6903" s="1" t="s">
        <v>100</v>
      </c>
      <c r="F6903" s="2"/>
      <c r="G6903" s="60">
        <v>84</v>
      </c>
      <c r="H6903" s="72" t="str">
        <f t="shared" si="115"/>
        <v xml:space="preserve"> </v>
      </c>
      <c r="I6903" s="11">
        <v>17.857142857143</v>
      </c>
      <c r="J6903" s="3">
        <v>29.761904761905001</v>
      </c>
      <c r="K6903" s="3">
        <v>17.857142857143</v>
      </c>
      <c r="L6903" s="3">
        <v>40.476190476189998</v>
      </c>
      <c r="M6903" s="3">
        <v>32.142857142856997</v>
      </c>
      <c r="N6903" s="3">
        <v>35.714285714286</v>
      </c>
      <c r="O6903" s="3">
        <v>61.904761904761997</v>
      </c>
      <c r="P6903" s="3">
        <v>22.619047619048001</v>
      </c>
      <c r="Q6903" s="14">
        <v>0</v>
      </c>
    </row>
    <row r="6904" spans="2:17" x14ac:dyDescent="0.2">
      <c r="C6904" s="90"/>
      <c r="D6904" s="85"/>
      <c r="E6904" s="29" t="s">
        <v>101</v>
      </c>
      <c r="F6904" s="28"/>
      <c r="G6904" s="61">
        <v>124</v>
      </c>
      <c r="H6904" s="73" t="str">
        <f t="shared" si="115"/>
        <v xml:space="preserve"> </v>
      </c>
      <c r="I6904" s="35">
        <v>17.741935483871</v>
      </c>
      <c r="J6904" s="16">
        <v>23.387096774193999</v>
      </c>
      <c r="K6904" s="16">
        <v>21.774193548387</v>
      </c>
      <c r="L6904" s="16">
        <v>31.451612903226</v>
      </c>
      <c r="M6904" s="16">
        <v>22.580645161290001</v>
      </c>
      <c r="N6904" s="16">
        <v>33.870967741934997</v>
      </c>
      <c r="O6904" s="16">
        <v>65.322580645160997</v>
      </c>
      <c r="P6904" s="16">
        <v>16.935483870968</v>
      </c>
      <c r="Q6904" s="36">
        <v>0.80645161290300005</v>
      </c>
    </row>
    <row r="6905" spans="2:17" x14ac:dyDescent="0.2">
      <c r="G6905" s="62"/>
      <c r="H6905" s="74"/>
    </row>
    <row r="6906" spans="2:17" x14ac:dyDescent="0.2">
      <c r="B6906" s="25" t="str">
        <f xml:space="preserve"> HYPERLINK("#'目次'!B65", "[59]")</f>
        <v>[59]</v>
      </c>
      <c r="C6906" s="17" t="s">
        <v>567</v>
      </c>
      <c r="G6906" s="62"/>
      <c r="H6906" s="74"/>
    </row>
    <row r="6907" spans="2:17" x14ac:dyDescent="0.2">
      <c r="G6907" s="62"/>
      <c r="H6907" s="74"/>
    </row>
    <row r="6908" spans="2:17" x14ac:dyDescent="0.2">
      <c r="G6908" s="62"/>
      <c r="H6908" s="74"/>
    </row>
    <row r="6909" spans="2:17" x14ac:dyDescent="0.2">
      <c r="C6909" s="17" t="s">
        <v>12</v>
      </c>
      <c r="G6909" s="62"/>
      <c r="H6909" s="74"/>
    </row>
    <row r="6910" spans="2:17" ht="60" x14ac:dyDescent="0.2">
      <c r="C6910" s="91"/>
      <c r="D6910" s="92"/>
      <c r="E6910" s="92"/>
      <c r="F6910" s="92"/>
      <c r="G6910" s="56" t="s">
        <v>13</v>
      </c>
      <c r="H6910" s="68"/>
      <c r="I6910" s="22" t="s">
        <v>568</v>
      </c>
      <c r="J6910" s="10" t="s">
        <v>569</v>
      </c>
      <c r="K6910" s="10" t="s">
        <v>570</v>
      </c>
      <c r="L6910" s="10" t="s">
        <v>571</v>
      </c>
      <c r="M6910" s="10" t="s">
        <v>572</v>
      </c>
      <c r="N6910" s="10" t="s">
        <v>573</v>
      </c>
      <c r="O6910" s="10" t="s">
        <v>574</v>
      </c>
      <c r="P6910" s="10" t="s">
        <v>46</v>
      </c>
      <c r="Q6910" s="23" t="s">
        <v>32</v>
      </c>
    </row>
    <row r="6911" spans="2:17" x14ac:dyDescent="0.2">
      <c r="C6911" s="93"/>
      <c r="D6911" s="94"/>
      <c r="E6911" s="94"/>
      <c r="F6911" s="94"/>
      <c r="G6911" s="57"/>
      <c r="H6911" s="69"/>
      <c r="I6911" s="26"/>
      <c r="J6911" s="9"/>
      <c r="K6911" s="9"/>
      <c r="L6911" s="9"/>
      <c r="M6911" s="9"/>
      <c r="N6911" s="9"/>
      <c r="O6911" s="9"/>
      <c r="P6911" s="9"/>
      <c r="Q6911" s="24"/>
    </row>
    <row r="6912" spans="2:17" x14ac:dyDescent="0.2">
      <c r="C6912" s="31"/>
      <c r="D6912" s="33"/>
      <c r="E6912" s="32" t="s">
        <v>13</v>
      </c>
      <c r="F6912" s="30"/>
      <c r="G6912" s="58">
        <v>2435</v>
      </c>
      <c r="H6912" s="70" t="str">
        <f t="shared" ref="H6912:H6975" si="116">IF(G6912&lt;49,"*"," ")</f>
        <v xml:space="preserve"> </v>
      </c>
      <c r="I6912" s="15">
        <v>28.172484599589001</v>
      </c>
      <c r="J6912" s="15">
        <v>40.246406570841998</v>
      </c>
      <c r="K6912" s="15">
        <v>23.408624229979001</v>
      </c>
      <c r="L6912" s="15">
        <v>30.184804928131001</v>
      </c>
      <c r="M6912" s="15">
        <v>27.761806981519999</v>
      </c>
      <c r="N6912" s="15">
        <v>14.989733059548</v>
      </c>
      <c r="O6912" s="15">
        <v>11.827515400411</v>
      </c>
      <c r="P6912" s="15">
        <v>3.4907597535930002</v>
      </c>
      <c r="Q6912" s="34">
        <v>10.759753593429</v>
      </c>
    </row>
    <row r="6913" spans="3:17" x14ac:dyDescent="0.2">
      <c r="C6913" s="86" t="s">
        <v>16</v>
      </c>
      <c r="D6913" s="83" t="s">
        <v>17</v>
      </c>
      <c r="E6913" s="6" t="s">
        <v>14</v>
      </c>
      <c r="F6913" s="5"/>
      <c r="G6913" s="59">
        <v>1188</v>
      </c>
      <c r="H6913" s="71" t="str">
        <f t="shared" si="116"/>
        <v xml:space="preserve"> </v>
      </c>
      <c r="I6913" s="12">
        <v>31.986531986532</v>
      </c>
      <c r="J6913" s="4">
        <v>45.202020202020002</v>
      </c>
      <c r="K6913" s="4">
        <v>23.232323232323001</v>
      </c>
      <c r="L6913" s="4">
        <v>26.683501683502001</v>
      </c>
      <c r="M6913" s="4">
        <v>30.555555555556001</v>
      </c>
      <c r="N6913" s="4">
        <v>15.824915824915999</v>
      </c>
      <c r="O6913" s="4">
        <v>13.468013468013</v>
      </c>
      <c r="P6913" s="4">
        <v>4.1245791245790002</v>
      </c>
      <c r="Q6913" s="13">
        <v>7.1548821548820003</v>
      </c>
    </row>
    <row r="6914" spans="3:17" x14ac:dyDescent="0.2">
      <c r="C6914" s="87"/>
      <c r="D6914" s="84"/>
      <c r="E6914" s="1" t="s">
        <v>15</v>
      </c>
      <c r="F6914" s="2"/>
      <c r="G6914" s="60">
        <v>1247</v>
      </c>
      <c r="H6914" s="72" t="str">
        <f t="shared" si="116"/>
        <v xml:space="preserve"> </v>
      </c>
      <c r="I6914" s="11">
        <v>24.538893344026</v>
      </c>
      <c r="J6914" s="3">
        <v>35.525260625500998</v>
      </c>
      <c r="K6914" s="3">
        <v>23.576583801123</v>
      </c>
      <c r="L6914" s="3">
        <v>33.520449077786999</v>
      </c>
      <c r="M6914" s="3">
        <v>25.100240577386</v>
      </c>
      <c r="N6914" s="3">
        <v>14.194065757819001</v>
      </c>
      <c r="O6914" s="3">
        <v>10.264635124298</v>
      </c>
      <c r="P6914" s="3">
        <v>2.8869286287090001</v>
      </c>
      <c r="Q6914" s="8">
        <v>14.194065757819001</v>
      </c>
    </row>
    <row r="6915" spans="3:17" x14ac:dyDescent="0.2">
      <c r="C6915" s="88" t="s">
        <v>18</v>
      </c>
      <c r="D6915" s="88" t="s">
        <v>19</v>
      </c>
      <c r="E6915" s="6" t="s">
        <v>20</v>
      </c>
      <c r="F6915" s="5"/>
      <c r="G6915" s="59">
        <v>386</v>
      </c>
      <c r="H6915" s="71" t="str">
        <f t="shared" si="116"/>
        <v xml:space="preserve"> </v>
      </c>
      <c r="I6915" s="12">
        <v>31.865284974093001</v>
      </c>
      <c r="J6915" s="4">
        <v>47.409326424870002</v>
      </c>
      <c r="K6915" s="4">
        <v>25.647668393781998</v>
      </c>
      <c r="L6915" s="4">
        <v>23.316062176166</v>
      </c>
      <c r="M6915" s="4">
        <v>29.015544041451001</v>
      </c>
      <c r="N6915" s="4">
        <v>14.248704663211999</v>
      </c>
      <c r="O6915" s="4">
        <v>13.730569948187</v>
      </c>
      <c r="P6915" s="4">
        <v>5.1813471502589996</v>
      </c>
      <c r="Q6915" s="13">
        <v>3.8860103626939999</v>
      </c>
    </row>
    <row r="6916" spans="3:17" x14ac:dyDescent="0.2">
      <c r="C6916" s="87"/>
      <c r="D6916" s="89"/>
      <c r="E6916" s="1" t="s">
        <v>21</v>
      </c>
      <c r="F6916" s="2"/>
      <c r="G6916" s="60">
        <v>484</v>
      </c>
      <c r="H6916" s="72" t="str">
        <f t="shared" si="116"/>
        <v xml:space="preserve"> </v>
      </c>
      <c r="I6916" s="11">
        <v>31.198347107438</v>
      </c>
      <c r="J6916" s="3">
        <v>47.727272727272997</v>
      </c>
      <c r="K6916" s="3">
        <v>26.859504132230999</v>
      </c>
      <c r="L6916" s="3">
        <v>27.272727272727</v>
      </c>
      <c r="M6916" s="3">
        <v>30.371900826446002</v>
      </c>
      <c r="N6916" s="3">
        <v>16.115702479338999</v>
      </c>
      <c r="O6916" s="3">
        <v>14.876033057851</v>
      </c>
      <c r="P6916" s="3">
        <v>2.8925619834709999</v>
      </c>
      <c r="Q6916" s="8">
        <v>4.5454545454549997</v>
      </c>
    </row>
    <row r="6917" spans="3:17" x14ac:dyDescent="0.2">
      <c r="C6917" s="87"/>
      <c r="D6917" s="89"/>
      <c r="E6917" s="1" t="s">
        <v>22</v>
      </c>
      <c r="F6917" s="2"/>
      <c r="G6917" s="60">
        <v>626</v>
      </c>
      <c r="H6917" s="72" t="str">
        <f t="shared" si="116"/>
        <v xml:space="preserve"> </v>
      </c>
      <c r="I6917" s="11">
        <v>27.476038338658</v>
      </c>
      <c r="J6917" s="3">
        <v>44.408945686900999</v>
      </c>
      <c r="K6917" s="3">
        <v>22.523961661342</v>
      </c>
      <c r="L6917" s="3">
        <v>28.594249201278</v>
      </c>
      <c r="M6917" s="3">
        <v>29.552715654951999</v>
      </c>
      <c r="N6917" s="3">
        <v>13.578274760383</v>
      </c>
      <c r="O6917" s="3">
        <v>12.140575079872001</v>
      </c>
      <c r="P6917" s="3">
        <v>2.23642172524</v>
      </c>
      <c r="Q6917" s="8">
        <v>11.341853035144</v>
      </c>
    </row>
    <row r="6918" spans="3:17" x14ac:dyDescent="0.2">
      <c r="C6918" s="87"/>
      <c r="D6918" s="89"/>
      <c r="E6918" s="1" t="s">
        <v>23</v>
      </c>
      <c r="F6918" s="2"/>
      <c r="G6918" s="60">
        <v>400</v>
      </c>
      <c r="H6918" s="72" t="str">
        <f t="shared" si="116"/>
        <v xml:space="preserve"> </v>
      </c>
      <c r="I6918" s="11">
        <v>29</v>
      </c>
      <c r="J6918" s="3">
        <v>33.75</v>
      </c>
      <c r="K6918" s="3">
        <v>25</v>
      </c>
      <c r="L6918" s="3">
        <v>35.5</v>
      </c>
      <c r="M6918" s="3">
        <v>25.75</v>
      </c>
      <c r="N6918" s="3">
        <v>16.25</v>
      </c>
      <c r="O6918" s="3">
        <v>10.25</v>
      </c>
      <c r="P6918" s="3">
        <v>3</v>
      </c>
      <c r="Q6918" s="8">
        <v>13</v>
      </c>
    </row>
    <row r="6919" spans="3:17" x14ac:dyDescent="0.2">
      <c r="C6919" s="87"/>
      <c r="D6919" s="89"/>
      <c r="E6919" s="1" t="s">
        <v>24</v>
      </c>
      <c r="F6919" s="2"/>
      <c r="G6919" s="60">
        <v>539</v>
      </c>
      <c r="H6919" s="72" t="str">
        <f t="shared" si="116"/>
        <v xml:space="preserve"> </v>
      </c>
      <c r="I6919" s="11">
        <v>23.005565862708998</v>
      </c>
      <c r="J6919" s="3">
        <v>28.385899814470999</v>
      </c>
      <c r="K6919" s="3">
        <v>18.552875695733</v>
      </c>
      <c r="L6919" s="3">
        <v>35.621521335807003</v>
      </c>
      <c r="M6919" s="3">
        <v>23.933209647495001</v>
      </c>
      <c r="N6919" s="3">
        <v>15.213358070501</v>
      </c>
      <c r="O6919" s="3">
        <v>8.5343228200369996</v>
      </c>
      <c r="P6919" s="3">
        <v>4.6382189239329996</v>
      </c>
      <c r="Q6919" s="8">
        <v>18.923933209647</v>
      </c>
    </row>
    <row r="6920" spans="3:17" x14ac:dyDescent="0.2">
      <c r="C6920" s="87"/>
      <c r="D6920" s="89"/>
      <c r="E6920" s="1" t="s">
        <v>25</v>
      </c>
      <c r="F6920" s="2"/>
      <c r="G6920" s="60">
        <v>2049</v>
      </c>
      <c r="H6920" s="72" t="str">
        <f t="shared" si="116"/>
        <v xml:space="preserve"> </v>
      </c>
      <c r="I6920" s="11">
        <v>27.47681795998</v>
      </c>
      <c r="J6920" s="3">
        <v>38.897022938018999</v>
      </c>
      <c r="K6920" s="3">
        <v>22.986822840409999</v>
      </c>
      <c r="L6920" s="3">
        <v>31.478770131771999</v>
      </c>
      <c r="M6920" s="3">
        <v>27.525622254758002</v>
      </c>
      <c r="N6920" s="3">
        <v>15.129331381162</v>
      </c>
      <c r="O6920" s="3">
        <v>11.469009272816001</v>
      </c>
      <c r="P6920" s="3">
        <v>3.1722791605660001</v>
      </c>
      <c r="Q6920" s="8">
        <v>12.054660810151001</v>
      </c>
    </row>
    <row r="6921" spans="3:17" x14ac:dyDescent="0.2">
      <c r="C6921" s="87"/>
      <c r="D6921" s="89"/>
      <c r="E6921" s="1" t="s">
        <v>26</v>
      </c>
      <c r="F6921" s="2"/>
      <c r="G6921" s="60">
        <v>939</v>
      </c>
      <c r="H6921" s="72" t="str">
        <f t="shared" si="116"/>
        <v xml:space="preserve"> </v>
      </c>
      <c r="I6921" s="11">
        <v>25.559105431310002</v>
      </c>
      <c r="J6921" s="3">
        <v>30.670926517571999</v>
      </c>
      <c r="K6921" s="3">
        <v>21.299254526092</v>
      </c>
      <c r="L6921" s="3">
        <v>35.569755058573001</v>
      </c>
      <c r="M6921" s="3">
        <v>24.707135250265999</v>
      </c>
      <c r="N6921" s="3">
        <v>15.654952076677001</v>
      </c>
      <c r="O6921" s="3">
        <v>9.2651757188499992</v>
      </c>
      <c r="P6921" s="3">
        <v>3.9403620873270002</v>
      </c>
      <c r="Q6921" s="8">
        <v>16.400425985091001</v>
      </c>
    </row>
    <row r="6922" spans="3:17" x14ac:dyDescent="0.2">
      <c r="C6922" s="87"/>
      <c r="D6922" s="88" t="s">
        <v>14</v>
      </c>
      <c r="E6922" s="6" t="s">
        <v>20</v>
      </c>
      <c r="F6922" s="5"/>
      <c r="G6922" s="59">
        <v>204</v>
      </c>
      <c r="H6922" s="71" t="str">
        <f t="shared" si="116"/>
        <v xml:space="preserve"> </v>
      </c>
      <c r="I6922" s="12">
        <v>33.823529411765001</v>
      </c>
      <c r="J6922" s="4">
        <v>47.058823529412003</v>
      </c>
      <c r="K6922" s="4">
        <v>21.568627450979999</v>
      </c>
      <c r="L6922" s="4">
        <v>20.098039215686001</v>
      </c>
      <c r="M6922" s="4">
        <v>28.431372549020001</v>
      </c>
      <c r="N6922" s="4">
        <v>15.686274509804001</v>
      </c>
      <c r="O6922" s="4">
        <v>17.647058823529001</v>
      </c>
      <c r="P6922" s="4">
        <v>4.9019607843140003</v>
      </c>
      <c r="Q6922" s="13">
        <v>2.9411764705880001</v>
      </c>
    </row>
    <row r="6923" spans="3:17" x14ac:dyDescent="0.2">
      <c r="C6923" s="87"/>
      <c r="D6923" s="89"/>
      <c r="E6923" s="1" t="s">
        <v>21</v>
      </c>
      <c r="F6923" s="2"/>
      <c r="G6923" s="60">
        <v>254</v>
      </c>
      <c r="H6923" s="72" t="str">
        <f t="shared" si="116"/>
        <v xml:space="preserve"> </v>
      </c>
      <c r="I6923" s="11">
        <v>32.677165354331002</v>
      </c>
      <c r="J6923" s="3">
        <v>54.330708661416999</v>
      </c>
      <c r="K6923" s="3">
        <v>24.803149606299002</v>
      </c>
      <c r="L6923" s="3">
        <v>23.228346456693</v>
      </c>
      <c r="M6923" s="3">
        <v>32.677165354331002</v>
      </c>
      <c r="N6923" s="3">
        <v>20.078740157479999</v>
      </c>
      <c r="O6923" s="3">
        <v>17.716535433071002</v>
      </c>
      <c r="P6923" s="3">
        <v>2.3622047244090001</v>
      </c>
      <c r="Q6923" s="8">
        <v>1.968503937008</v>
      </c>
    </row>
    <row r="6924" spans="3:17" x14ac:dyDescent="0.2">
      <c r="C6924" s="87"/>
      <c r="D6924" s="89"/>
      <c r="E6924" s="1" t="s">
        <v>22</v>
      </c>
      <c r="F6924" s="2"/>
      <c r="G6924" s="60">
        <v>311</v>
      </c>
      <c r="H6924" s="72" t="str">
        <f t="shared" si="116"/>
        <v xml:space="preserve"> </v>
      </c>
      <c r="I6924" s="11">
        <v>28.295819935691</v>
      </c>
      <c r="J6924" s="3">
        <v>47.588424437298997</v>
      </c>
      <c r="K6924" s="3">
        <v>24.11575562701</v>
      </c>
      <c r="L6924" s="3">
        <v>24.43729903537</v>
      </c>
      <c r="M6924" s="3">
        <v>30.225080385851999</v>
      </c>
      <c r="N6924" s="3">
        <v>12.218649517685</v>
      </c>
      <c r="O6924" s="3">
        <v>13.504823151125001</v>
      </c>
      <c r="P6924" s="3">
        <v>3.5369774919610002</v>
      </c>
      <c r="Q6924" s="8">
        <v>8.6816720257229996</v>
      </c>
    </row>
    <row r="6925" spans="3:17" x14ac:dyDescent="0.2">
      <c r="C6925" s="87"/>
      <c r="D6925" s="89"/>
      <c r="E6925" s="1" t="s">
        <v>23</v>
      </c>
      <c r="F6925" s="2"/>
      <c r="G6925" s="60">
        <v>202</v>
      </c>
      <c r="H6925" s="72" t="str">
        <f t="shared" si="116"/>
        <v xml:space="preserve"> </v>
      </c>
      <c r="I6925" s="11">
        <v>36.138613861385998</v>
      </c>
      <c r="J6925" s="3">
        <v>41.584158415841998</v>
      </c>
      <c r="K6925" s="3">
        <v>23.267326732672998</v>
      </c>
      <c r="L6925" s="3">
        <v>31.683168316831999</v>
      </c>
      <c r="M6925" s="3">
        <v>29.702970297029999</v>
      </c>
      <c r="N6925" s="3">
        <v>17.821782178218001</v>
      </c>
      <c r="O6925" s="3">
        <v>9.4059405940590004</v>
      </c>
      <c r="P6925" s="3">
        <v>4.4554455445540002</v>
      </c>
      <c r="Q6925" s="8">
        <v>7.4257425742569998</v>
      </c>
    </row>
    <row r="6926" spans="3:17" x14ac:dyDescent="0.2">
      <c r="C6926" s="87"/>
      <c r="D6926" s="89"/>
      <c r="E6926" s="1" t="s">
        <v>24</v>
      </c>
      <c r="F6926" s="2"/>
      <c r="G6926" s="60">
        <v>217</v>
      </c>
      <c r="H6926" s="72" t="str">
        <f t="shared" si="116"/>
        <v xml:space="preserve"> </v>
      </c>
      <c r="I6926" s="11">
        <v>30.875576036866001</v>
      </c>
      <c r="J6926" s="3">
        <v>32.718894009217003</v>
      </c>
      <c r="K6926" s="3">
        <v>21.658986175115</v>
      </c>
      <c r="L6926" s="3">
        <v>35.483870967742</v>
      </c>
      <c r="M6926" s="3">
        <v>31.336405529954</v>
      </c>
      <c r="N6926" s="3">
        <v>14.285714285714</v>
      </c>
      <c r="O6926" s="3">
        <v>8.2949308755760001</v>
      </c>
      <c r="P6926" s="3">
        <v>5.9907834101380004</v>
      </c>
      <c r="Q6926" s="8">
        <v>14.746543778802</v>
      </c>
    </row>
    <row r="6927" spans="3:17" x14ac:dyDescent="0.2">
      <c r="C6927" s="87"/>
      <c r="D6927" s="89"/>
      <c r="E6927" s="1" t="s">
        <v>25</v>
      </c>
      <c r="F6927" s="2"/>
      <c r="G6927" s="60">
        <v>984</v>
      </c>
      <c r="H6927" s="72" t="str">
        <f t="shared" si="116"/>
        <v xml:space="preserve"> </v>
      </c>
      <c r="I6927" s="11">
        <v>31.605691056910999</v>
      </c>
      <c r="J6927" s="3">
        <v>44.817073170732002</v>
      </c>
      <c r="K6927" s="3">
        <v>23.577235772358001</v>
      </c>
      <c r="L6927" s="3">
        <v>28.048780487805001</v>
      </c>
      <c r="M6927" s="3">
        <v>30.995934959349999</v>
      </c>
      <c r="N6927" s="3">
        <v>15.853658536585</v>
      </c>
      <c r="O6927" s="3">
        <v>12.601626016259999</v>
      </c>
      <c r="P6927" s="3">
        <v>3.9634146341459999</v>
      </c>
      <c r="Q6927" s="8">
        <v>8.0284552845530008</v>
      </c>
    </row>
    <row r="6928" spans="3:17" x14ac:dyDescent="0.2">
      <c r="C6928" s="87"/>
      <c r="D6928" s="89"/>
      <c r="E6928" s="1" t="s">
        <v>26</v>
      </c>
      <c r="F6928" s="2"/>
      <c r="G6928" s="60">
        <v>419</v>
      </c>
      <c r="H6928" s="72" t="str">
        <f t="shared" si="116"/>
        <v xml:space="preserve"> </v>
      </c>
      <c r="I6928" s="11">
        <v>33.412887828161999</v>
      </c>
      <c r="J6928" s="3">
        <v>36.992840095464999</v>
      </c>
      <c r="K6928" s="3">
        <v>22.434367541766001</v>
      </c>
      <c r="L6928" s="3">
        <v>33.651551312648998</v>
      </c>
      <c r="M6928" s="3">
        <v>30.548926014319999</v>
      </c>
      <c r="N6928" s="3">
        <v>15.990453460621</v>
      </c>
      <c r="O6928" s="3">
        <v>8.830548926014</v>
      </c>
      <c r="P6928" s="3">
        <v>5.2505966587110002</v>
      </c>
      <c r="Q6928" s="8">
        <v>11.217183770883</v>
      </c>
    </row>
    <row r="6929" spans="3:17" x14ac:dyDescent="0.2">
      <c r="C6929" s="87"/>
      <c r="D6929" s="88" t="s">
        <v>15</v>
      </c>
      <c r="E6929" s="6" t="s">
        <v>20</v>
      </c>
      <c r="F6929" s="5"/>
      <c r="G6929" s="59">
        <v>182</v>
      </c>
      <c r="H6929" s="71" t="str">
        <f t="shared" si="116"/>
        <v xml:space="preserve"> </v>
      </c>
      <c r="I6929" s="12">
        <v>29.670329670329998</v>
      </c>
      <c r="J6929" s="4">
        <v>47.802197802198002</v>
      </c>
      <c r="K6929" s="4">
        <v>30.219780219779999</v>
      </c>
      <c r="L6929" s="4">
        <v>26.923076923077002</v>
      </c>
      <c r="M6929" s="4">
        <v>29.670329670329998</v>
      </c>
      <c r="N6929" s="4">
        <v>12.637362637362999</v>
      </c>
      <c r="O6929" s="4">
        <v>9.3406593406590002</v>
      </c>
      <c r="P6929" s="4">
        <v>5.4945054945049998</v>
      </c>
      <c r="Q6929" s="13">
        <v>4.9450549450550003</v>
      </c>
    </row>
    <row r="6930" spans="3:17" x14ac:dyDescent="0.2">
      <c r="C6930" s="87"/>
      <c r="D6930" s="89"/>
      <c r="E6930" s="1" t="s">
        <v>21</v>
      </c>
      <c r="F6930" s="2"/>
      <c r="G6930" s="60">
        <v>230</v>
      </c>
      <c r="H6930" s="72" t="str">
        <f t="shared" si="116"/>
        <v xml:space="preserve"> </v>
      </c>
      <c r="I6930" s="11">
        <v>29.565217391304</v>
      </c>
      <c r="J6930" s="3">
        <v>40.434782608695997</v>
      </c>
      <c r="K6930" s="3">
        <v>29.130434782609001</v>
      </c>
      <c r="L6930" s="3">
        <v>31.739130434783</v>
      </c>
      <c r="M6930" s="3">
        <v>27.826086956522001</v>
      </c>
      <c r="N6930" s="3">
        <v>11.739130434783</v>
      </c>
      <c r="O6930" s="3">
        <v>11.739130434783</v>
      </c>
      <c r="P6930" s="3">
        <v>3.4782608695650001</v>
      </c>
      <c r="Q6930" s="8">
        <v>7.3913043478259999</v>
      </c>
    </row>
    <row r="6931" spans="3:17" x14ac:dyDescent="0.2">
      <c r="C6931" s="87"/>
      <c r="D6931" s="89"/>
      <c r="E6931" s="1" t="s">
        <v>22</v>
      </c>
      <c r="F6931" s="2"/>
      <c r="G6931" s="60">
        <v>315</v>
      </c>
      <c r="H6931" s="72" t="str">
        <f t="shared" si="116"/>
        <v xml:space="preserve"> </v>
      </c>
      <c r="I6931" s="11">
        <v>26.666666666666998</v>
      </c>
      <c r="J6931" s="3">
        <v>41.269841269841002</v>
      </c>
      <c r="K6931" s="3">
        <v>20.952380952380999</v>
      </c>
      <c r="L6931" s="3">
        <v>32.698412698413001</v>
      </c>
      <c r="M6931" s="3">
        <v>28.888888888888999</v>
      </c>
      <c r="N6931" s="3">
        <v>14.920634920635001</v>
      </c>
      <c r="O6931" s="3">
        <v>10.793650793651</v>
      </c>
      <c r="P6931" s="3">
        <v>0.95238095238099996</v>
      </c>
      <c r="Q6931" s="8">
        <v>13.968253968254</v>
      </c>
    </row>
    <row r="6932" spans="3:17" x14ac:dyDescent="0.2">
      <c r="C6932" s="87"/>
      <c r="D6932" s="89"/>
      <c r="E6932" s="1" t="s">
        <v>23</v>
      </c>
      <c r="F6932" s="2"/>
      <c r="G6932" s="60">
        <v>198</v>
      </c>
      <c r="H6932" s="72" t="str">
        <f t="shared" si="116"/>
        <v xml:space="preserve"> </v>
      </c>
      <c r="I6932" s="11">
        <v>21.717171717172</v>
      </c>
      <c r="J6932" s="3">
        <v>25.757575757575999</v>
      </c>
      <c r="K6932" s="3">
        <v>26.767676767676999</v>
      </c>
      <c r="L6932" s="3">
        <v>39.393939393939</v>
      </c>
      <c r="M6932" s="3">
        <v>21.717171717172</v>
      </c>
      <c r="N6932" s="3">
        <v>14.646464646465001</v>
      </c>
      <c r="O6932" s="3">
        <v>11.111111111111001</v>
      </c>
      <c r="P6932" s="3">
        <v>1.5151515151520001</v>
      </c>
      <c r="Q6932" s="8">
        <v>18.686868686869001</v>
      </c>
    </row>
    <row r="6933" spans="3:17" x14ac:dyDescent="0.2">
      <c r="C6933" s="87"/>
      <c r="D6933" s="89"/>
      <c r="E6933" s="1" t="s">
        <v>24</v>
      </c>
      <c r="F6933" s="2"/>
      <c r="G6933" s="60">
        <v>322</v>
      </c>
      <c r="H6933" s="72" t="str">
        <f t="shared" si="116"/>
        <v xml:space="preserve"> </v>
      </c>
      <c r="I6933" s="11">
        <v>17.701863354036998</v>
      </c>
      <c r="J6933" s="3">
        <v>25.465838509316999</v>
      </c>
      <c r="K6933" s="3">
        <v>16.459627329193001</v>
      </c>
      <c r="L6933" s="3">
        <v>35.714285714286</v>
      </c>
      <c r="M6933" s="3">
        <v>18.944099378882001</v>
      </c>
      <c r="N6933" s="3">
        <v>15.838509316770001</v>
      </c>
      <c r="O6933" s="3">
        <v>8.6956521739130004</v>
      </c>
      <c r="P6933" s="3">
        <v>3.7267080745340002</v>
      </c>
      <c r="Q6933" s="8">
        <v>21.739130434783</v>
      </c>
    </row>
    <row r="6934" spans="3:17" x14ac:dyDescent="0.2">
      <c r="C6934" s="87"/>
      <c r="D6934" s="89"/>
      <c r="E6934" s="1" t="s">
        <v>25</v>
      </c>
      <c r="F6934" s="2"/>
      <c r="G6934" s="60">
        <v>1065</v>
      </c>
      <c r="H6934" s="72" t="str">
        <f t="shared" si="116"/>
        <v xml:space="preserve"> </v>
      </c>
      <c r="I6934" s="11">
        <v>23.661971830986001</v>
      </c>
      <c r="J6934" s="3">
        <v>33.427230046947997</v>
      </c>
      <c r="K6934" s="3">
        <v>22.441314553990999</v>
      </c>
      <c r="L6934" s="3">
        <v>34.647887323943998</v>
      </c>
      <c r="M6934" s="3">
        <v>24.319248826290998</v>
      </c>
      <c r="N6934" s="3">
        <v>14.460093896714</v>
      </c>
      <c r="O6934" s="3">
        <v>10.422535211268</v>
      </c>
      <c r="P6934" s="3">
        <v>2.4413145539909999</v>
      </c>
      <c r="Q6934" s="8">
        <v>15.774647887324001</v>
      </c>
    </row>
    <row r="6935" spans="3:17" x14ac:dyDescent="0.2">
      <c r="C6935" s="87"/>
      <c r="D6935" s="89"/>
      <c r="E6935" s="1" t="s">
        <v>26</v>
      </c>
      <c r="F6935" s="2"/>
      <c r="G6935" s="60">
        <v>520</v>
      </c>
      <c r="H6935" s="72" t="str">
        <f t="shared" si="116"/>
        <v xml:space="preserve"> </v>
      </c>
      <c r="I6935" s="11">
        <v>19.230769230768999</v>
      </c>
      <c r="J6935" s="3">
        <v>25.576923076922998</v>
      </c>
      <c r="K6935" s="3">
        <v>20.384615384615</v>
      </c>
      <c r="L6935" s="3">
        <v>37.115384615384997</v>
      </c>
      <c r="M6935" s="3">
        <v>20</v>
      </c>
      <c r="N6935" s="3">
        <v>15.384615384615</v>
      </c>
      <c r="O6935" s="3">
        <v>9.6153846153850004</v>
      </c>
      <c r="P6935" s="3">
        <v>2.884615384615</v>
      </c>
      <c r="Q6935" s="8">
        <v>20.576923076922998</v>
      </c>
    </row>
    <row r="6936" spans="3:17" x14ac:dyDescent="0.2">
      <c r="C6936" s="88" t="s">
        <v>27</v>
      </c>
      <c r="D6936" s="88" t="s">
        <v>19</v>
      </c>
      <c r="E6936" s="6" t="s">
        <v>28</v>
      </c>
      <c r="F6936" s="5"/>
      <c r="G6936" s="59">
        <v>147</v>
      </c>
      <c r="H6936" s="71" t="str">
        <f t="shared" si="116"/>
        <v xml:space="preserve"> </v>
      </c>
      <c r="I6936" s="12">
        <v>23.809523809523998</v>
      </c>
      <c r="J6936" s="4">
        <v>36.734693877551003</v>
      </c>
      <c r="K6936" s="4">
        <v>23.809523809523998</v>
      </c>
      <c r="L6936" s="4">
        <v>25.170068027210998</v>
      </c>
      <c r="M6936" s="4">
        <v>27.210884353741001</v>
      </c>
      <c r="N6936" s="4">
        <v>14.285714285714</v>
      </c>
      <c r="O6936" s="4">
        <v>17.006802721088</v>
      </c>
      <c r="P6936" s="4">
        <v>4.7619047619049999</v>
      </c>
      <c r="Q6936" s="13">
        <v>13.605442176871</v>
      </c>
    </row>
    <row r="6937" spans="3:17" ht="24" x14ac:dyDescent="0.2">
      <c r="C6937" s="87"/>
      <c r="D6937" s="89"/>
      <c r="E6937" s="1" t="s">
        <v>29</v>
      </c>
      <c r="F6937" s="2"/>
      <c r="G6937" s="60">
        <v>1706</v>
      </c>
      <c r="H6937" s="72" t="str">
        <f t="shared" si="116"/>
        <v xml:space="preserve"> </v>
      </c>
      <c r="I6937" s="11">
        <v>30.773739742086999</v>
      </c>
      <c r="J6937" s="3">
        <v>43.845252051583003</v>
      </c>
      <c r="K6937" s="3">
        <v>23.798358733880001</v>
      </c>
      <c r="L6937" s="3">
        <v>30.480656506448</v>
      </c>
      <c r="M6937" s="3">
        <v>29.777256740914002</v>
      </c>
      <c r="N6937" s="3">
        <v>15.123094958968</v>
      </c>
      <c r="O6937" s="3">
        <v>11.957796014068</v>
      </c>
      <c r="P6937" s="3">
        <v>2.8135990621340001</v>
      </c>
      <c r="Q6937" s="8">
        <v>9.1441969519339992</v>
      </c>
    </row>
    <row r="6938" spans="3:17" ht="24" x14ac:dyDescent="0.2">
      <c r="C6938" s="87"/>
      <c r="D6938" s="89"/>
      <c r="E6938" s="1" t="s">
        <v>30</v>
      </c>
      <c r="F6938" s="2"/>
      <c r="G6938" s="60">
        <v>137</v>
      </c>
      <c r="H6938" s="72" t="str">
        <f t="shared" si="116"/>
        <v xml:space="preserve"> </v>
      </c>
      <c r="I6938" s="11">
        <v>28.467153284672001</v>
      </c>
      <c r="J6938" s="3">
        <v>35.766423357664003</v>
      </c>
      <c r="K6938" s="3">
        <v>21.167883211679001</v>
      </c>
      <c r="L6938" s="3">
        <v>22.627737226276999</v>
      </c>
      <c r="M6938" s="3">
        <v>20.437956204380001</v>
      </c>
      <c r="N6938" s="3">
        <v>11.678832116788</v>
      </c>
      <c r="O6938" s="3">
        <v>13.868613138685999</v>
      </c>
      <c r="P6938" s="3">
        <v>8.0291970802920005</v>
      </c>
      <c r="Q6938" s="8">
        <v>8.0291970802920005</v>
      </c>
    </row>
    <row r="6939" spans="3:17" ht="24" x14ac:dyDescent="0.2">
      <c r="C6939" s="87"/>
      <c r="D6939" s="89"/>
      <c r="E6939" s="1" t="s">
        <v>31</v>
      </c>
      <c r="F6939" s="2"/>
      <c r="G6939" s="60">
        <v>440</v>
      </c>
      <c r="H6939" s="72" t="str">
        <f t="shared" si="116"/>
        <v xml:space="preserve"> </v>
      </c>
      <c r="I6939" s="11">
        <v>19.545454545455001</v>
      </c>
      <c r="J6939" s="3">
        <v>29.090909090909001</v>
      </c>
      <c r="K6939" s="3">
        <v>22.727272727273</v>
      </c>
      <c r="L6939" s="3">
        <v>32.954545454544999</v>
      </c>
      <c r="M6939" s="3">
        <v>22.727272727273</v>
      </c>
      <c r="N6939" s="3">
        <v>15.681818181818</v>
      </c>
      <c r="O6939" s="3">
        <v>9.0909090909089993</v>
      </c>
      <c r="P6939" s="3">
        <v>4.0909090909090002</v>
      </c>
      <c r="Q6939" s="8">
        <v>16.818181818182001</v>
      </c>
    </row>
    <row r="6940" spans="3:17" x14ac:dyDescent="0.2">
      <c r="C6940" s="87"/>
      <c r="D6940" s="89"/>
      <c r="E6940" s="1" t="s">
        <v>32</v>
      </c>
      <c r="F6940" s="2"/>
      <c r="G6940" s="60">
        <v>5</v>
      </c>
      <c r="H6940" s="72" t="str">
        <f t="shared" si="116"/>
        <v>*</v>
      </c>
      <c r="I6940" s="11">
        <v>20</v>
      </c>
      <c r="J6940" s="3">
        <v>20</v>
      </c>
      <c r="K6940" s="7">
        <v>0</v>
      </c>
      <c r="L6940" s="3">
        <v>40</v>
      </c>
      <c r="M6940" s="7">
        <v>0</v>
      </c>
      <c r="N6940" s="3">
        <v>20</v>
      </c>
      <c r="O6940" s="7">
        <v>0</v>
      </c>
      <c r="P6940" s="3">
        <v>20</v>
      </c>
      <c r="Q6940" s="8">
        <v>20</v>
      </c>
    </row>
    <row r="6941" spans="3:17" x14ac:dyDescent="0.2">
      <c r="C6941" s="87"/>
      <c r="D6941" s="88" t="s">
        <v>14</v>
      </c>
      <c r="E6941" s="6" t="s">
        <v>28</v>
      </c>
      <c r="F6941" s="5"/>
      <c r="G6941" s="59">
        <v>95</v>
      </c>
      <c r="H6941" s="71" t="str">
        <f t="shared" si="116"/>
        <v xml:space="preserve"> </v>
      </c>
      <c r="I6941" s="12">
        <v>27.368421052632002</v>
      </c>
      <c r="J6941" s="4">
        <v>38.947368421053</v>
      </c>
      <c r="K6941" s="4">
        <v>25.263157894736999</v>
      </c>
      <c r="L6941" s="4">
        <v>24.210526315789</v>
      </c>
      <c r="M6941" s="4">
        <v>24.210526315789</v>
      </c>
      <c r="N6941" s="4">
        <v>14.736842105262999</v>
      </c>
      <c r="O6941" s="4">
        <v>16.842105263158</v>
      </c>
      <c r="P6941" s="4">
        <v>5.2631578947369997</v>
      </c>
      <c r="Q6941" s="13">
        <v>14.736842105262999</v>
      </c>
    </row>
    <row r="6942" spans="3:17" ht="24" x14ac:dyDescent="0.2">
      <c r="C6942" s="87"/>
      <c r="D6942" s="89"/>
      <c r="E6942" s="1" t="s">
        <v>29</v>
      </c>
      <c r="F6942" s="2"/>
      <c r="G6942" s="60">
        <v>953</v>
      </c>
      <c r="H6942" s="72" t="str">
        <f t="shared" si="116"/>
        <v xml:space="preserve"> </v>
      </c>
      <c r="I6942" s="11">
        <v>33.263378803777996</v>
      </c>
      <c r="J6942" s="3">
        <v>47.114375655823999</v>
      </c>
      <c r="K6942" s="3">
        <v>23.714585519412001</v>
      </c>
      <c r="L6942" s="3">
        <v>27.282266526758001</v>
      </c>
      <c r="M6942" s="3">
        <v>32.738719832108998</v>
      </c>
      <c r="N6942" s="3">
        <v>15.844700944386</v>
      </c>
      <c r="O6942" s="3">
        <v>13.536201469045</v>
      </c>
      <c r="P6942" s="3">
        <v>3.2528856243440001</v>
      </c>
      <c r="Q6942" s="8">
        <v>6.2959076600210002</v>
      </c>
    </row>
    <row r="6943" spans="3:17" ht="24" x14ac:dyDescent="0.2">
      <c r="C6943" s="87"/>
      <c r="D6943" s="89"/>
      <c r="E6943" s="1" t="s">
        <v>30</v>
      </c>
      <c r="F6943" s="2"/>
      <c r="G6943" s="60">
        <v>60</v>
      </c>
      <c r="H6943" s="72" t="str">
        <f t="shared" si="116"/>
        <v xml:space="preserve"> </v>
      </c>
      <c r="I6943" s="11">
        <v>25</v>
      </c>
      <c r="J6943" s="3">
        <v>40</v>
      </c>
      <c r="K6943" s="3">
        <v>13.333333333333</v>
      </c>
      <c r="L6943" s="3">
        <v>18.333333333333002</v>
      </c>
      <c r="M6943" s="3">
        <v>16.666666666666998</v>
      </c>
      <c r="N6943" s="3">
        <v>15</v>
      </c>
      <c r="O6943" s="3">
        <v>15</v>
      </c>
      <c r="P6943" s="3">
        <v>11.666666666667</v>
      </c>
      <c r="Q6943" s="8">
        <v>5</v>
      </c>
    </row>
    <row r="6944" spans="3:17" ht="24" x14ac:dyDescent="0.2">
      <c r="C6944" s="87"/>
      <c r="D6944" s="89"/>
      <c r="E6944" s="1" t="s">
        <v>31</v>
      </c>
      <c r="F6944" s="2"/>
      <c r="G6944" s="60">
        <v>77</v>
      </c>
      <c r="H6944" s="72" t="str">
        <f t="shared" si="116"/>
        <v xml:space="preserve"> </v>
      </c>
      <c r="I6944" s="11">
        <v>27.272727272727</v>
      </c>
      <c r="J6944" s="3">
        <v>33.766233766234002</v>
      </c>
      <c r="K6944" s="3">
        <v>23.376623376623002</v>
      </c>
      <c r="L6944" s="3">
        <v>27.272727272727</v>
      </c>
      <c r="M6944" s="3">
        <v>23.376623376623002</v>
      </c>
      <c r="N6944" s="3">
        <v>16.883116883117001</v>
      </c>
      <c r="O6944" s="3">
        <v>7.792207792208</v>
      </c>
      <c r="P6944" s="3">
        <v>7.792207792208</v>
      </c>
      <c r="Q6944" s="8">
        <v>10.38961038961</v>
      </c>
    </row>
    <row r="6945" spans="3:17" x14ac:dyDescent="0.2">
      <c r="C6945" s="87"/>
      <c r="D6945" s="89"/>
      <c r="E6945" s="1" t="s">
        <v>32</v>
      </c>
      <c r="F6945" s="2"/>
      <c r="G6945" s="60">
        <v>3</v>
      </c>
      <c r="H6945" s="72" t="str">
        <f t="shared" si="116"/>
        <v>*</v>
      </c>
      <c r="I6945" s="11">
        <v>33.333333333333002</v>
      </c>
      <c r="J6945" s="3">
        <v>33.333333333333002</v>
      </c>
      <c r="K6945" s="7">
        <v>0</v>
      </c>
      <c r="L6945" s="3">
        <v>66.666666666666998</v>
      </c>
      <c r="M6945" s="7">
        <v>0</v>
      </c>
      <c r="N6945" s="3">
        <v>33.333333333333002</v>
      </c>
      <c r="O6945" s="7">
        <v>0</v>
      </c>
      <c r="P6945" s="7">
        <v>0</v>
      </c>
      <c r="Q6945" s="14">
        <v>0</v>
      </c>
    </row>
    <row r="6946" spans="3:17" x14ac:dyDescent="0.2">
      <c r="C6946" s="87"/>
      <c r="D6946" s="88" t="s">
        <v>15</v>
      </c>
      <c r="E6946" s="6" t="s">
        <v>28</v>
      </c>
      <c r="F6946" s="5"/>
      <c r="G6946" s="59">
        <v>52</v>
      </c>
      <c r="H6946" s="71" t="str">
        <f t="shared" si="116"/>
        <v xml:space="preserve"> </v>
      </c>
      <c r="I6946" s="12">
        <v>17.307692307692001</v>
      </c>
      <c r="J6946" s="4">
        <v>32.692307692307999</v>
      </c>
      <c r="K6946" s="4">
        <v>21.153846153846001</v>
      </c>
      <c r="L6946" s="4">
        <v>26.923076923077002</v>
      </c>
      <c r="M6946" s="4">
        <v>32.692307692307999</v>
      </c>
      <c r="N6946" s="4">
        <v>13.461538461538</v>
      </c>
      <c r="O6946" s="4">
        <v>17.307692307692001</v>
      </c>
      <c r="P6946" s="4">
        <v>3.8461538461539999</v>
      </c>
      <c r="Q6946" s="13">
        <v>11.538461538462</v>
      </c>
    </row>
    <row r="6947" spans="3:17" ht="24" x14ac:dyDescent="0.2">
      <c r="C6947" s="87"/>
      <c r="D6947" s="89"/>
      <c r="E6947" s="1" t="s">
        <v>29</v>
      </c>
      <c r="F6947" s="2"/>
      <c r="G6947" s="60">
        <v>753</v>
      </c>
      <c r="H6947" s="72" t="str">
        <f t="shared" si="116"/>
        <v xml:space="preserve"> </v>
      </c>
      <c r="I6947" s="11">
        <v>27.622841965471</v>
      </c>
      <c r="J6947" s="3">
        <v>39.707835325364996</v>
      </c>
      <c r="K6947" s="3">
        <v>23.904382470120002</v>
      </c>
      <c r="L6947" s="3">
        <v>34.528552456839002</v>
      </c>
      <c r="M6947" s="3">
        <v>26.029216467463002</v>
      </c>
      <c r="N6947" s="3">
        <v>14.209827357238</v>
      </c>
      <c r="O6947" s="3">
        <v>9.9601593625499998</v>
      </c>
      <c r="P6947" s="3">
        <v>2.2576361221779999</v>
      </c>
      <c r="Q6947" s="8">
        <v>12.749003984064</v>
      </c>
    </row>
    <row r="6948" spans="3:17" ht="24" x14ac:dyDescent="0.2">
      <c r="C6948" s="87"/>
      <c r="D6948" s="89"/>
      <c r="E6948" s="1" t="s">
        <v>30</v>
      </c>
      <c r="F6948" s="2"/>
      <c r="G6948" s="60">
        <v>77</v>
      </c>
      <c r="H6948" s="72" t="str">
        <f t="shared" si="116"/>
        <v xml:space="preserve"> </v>
      </c>
      <c r="I6948" s="11">
        <v>31.168831168831002</v>
      </c>
      <c r="J6948" s="3">
        <v>32.467532467532003</v>
      </c>
      <c r="K6948" s="3">
        <v>27.272727272727</v>
      </c>
      <c r="L6948" s="3">
        <v>25.974025974025999</v>
      </c>
      <c r="M6948" s="3">
        <v>23.376623376623002</v>
      </c>
      <c r="N6948" s="3">
        <v>9.0909090909089993</v>
      </c>
      <c r="O6948" s="3">
        <v>12.987012987012999</v>
      </c>
      <c r="P6948" s="3">
        <v>5.1948051948050002</v>
      </c>
      <c r="Q6948" s="8">
        <v>10.38961038961</v>
      </c>
    </row>
    <row r="6949" spans="3:17" ht="24" x14ac:dyDescent="0.2">
      <c r="C6949" s="87"/>
      <c r="D6949" s="89"/>
      <c r="E6949" s="1" t="s">
        <v>31</v>
      </c>
      <c r="F6949" s="2"/>
      <c r="G6949" s="60">
        <v>363</v>
      </c>
      <c r="H6949" s="72" t="str">
        <f t="shared" si="116"/>
        <v xml:space="preserve"> </v>
      </c>
      <c r="I6949" s="11">
        <v>17.906336088153999</v>
      </c>
      <c r="J6949" s="3">
        <v>28.099173553719002</v>
      </c>
      <c r="K6949" s="3">
        <v>22.589531680440999</v>
      </c>
      <c r="L6949" s="3">
        <v>34.159779614324997</v>
      </c>
      <c r="M6949" s="3">
        <v>22.589531680440999</v>
      </c>
      <c r="N6949" s="3">
        <v>15.426997245179001</v>
      </c>
      <c r="O6949" s="3">
        <v>9.3663911845730006</v>
      </c>
      <c r="P6949" s="3">
        <v>3.305785123967</v>
      </c>
      <c r="Q6949" s="8">
        <v>18.181818181817999</v>
      </c>
    </row>
    <row r="6950" spans="3:17" x14ac:dyDescent="0.2">
      <c r="C6950" s="87"/>
      <c r="D6950" s="89"/>
      <c r="E6950" s="1" t="s">
        <v>32</v>
      </c>
      <c r="F6950" s="2"/>
      <c r="G6950" s="60">
        <v>2</v>
      </c>
      <c r="H6950" s="72" t="str">
        <f t="shared" si="116"/>
        <v>*</v>
      </c>
      <c r="I6950" s="21">
        <v>0</v>
      </c>
      <c r="J6950" s="7">
        <v>0</v>
      </c>
      <c r="K6950" s="7">
        <v>0</v>
      </c>
      <c r="L6950" s="7">
        <v>0</v>
      </c>
      <c r="M6950" s="7">
        <v>0</v>
      </c>
      <c r="N6950" s="7">
        <v>0</v>
      </c>
      <c r="O6950" s="7">
        <v>0</v>
      </c>
      <c r="P6950" s="3">
        <v>50</v>
      </c>
      <c r="Q6950" s="8">
        <v>50</v>
      </c>
    </row>
    <row r="6951" spans="3:17" x14ac:dyDescent="0.2">
      <c r="C6951" s="88" t="s">
        <v>33</v>
      </c>
      <c r="D6951" s="83" t="s">
        <v>17</v>
      </c>
      <c r="E6951" s="6" t="s">
        <v>34</v>
      </c>
      <c r="F6951" s="5"/>
      <c r="G6951" s="59">
        <v>341</v>
      </c>
      <c r="H6951" s="71" t="str">
        <f t="shared" si="116"/>
        <v xml:space="preserve"> </v>
      </c>
      <c r="I6951" s="12">
        <v>27.272727272727</v>
      </c>
      <c r="J6951" s="4">
        <v>33.724340175953003</v>
      </c>
      <c r="K6951" s="4">
        <v>21.994134897361</v>
      </c>
      <c r="L6951" s="4">
        <v>34.017595307918</v>
      </c>
      <c r="M6951" s="4">
        <v>21.114369501466001</v>
      </c>
      <c r="N6951" s="4">
        <v>15.24926686217</v>
      </c>
      <c r="O6951" s="4">
        <v>11.143695014663001</v>
      </c>
      <c r="P6951" s="4">
        <v>2.346041055718</v>
      </c>
      <c r="Q6951" s="13">
        <v>16.422287390028998</v>
      </c>
    </row>
    <row r="6952" spans="3:17" x14ac:dyDescent="0.2">
      <c r="C6952" s="87"/>
      <c r="D6952" s="84"/>
      <c r="E6952" s="1" t="s">
        <v>35</v>
      </c>
      <c r="F6952" s="2"/>
      <c r="G6952" s="60">
        <v>1149</v>
      </c>
      <c r="H6952" s="72" t="str">
        <f t="shared" si="116"/>
        <v xml:space="preserve"> </v>
      </c>
      <c r="I6952" s="11">
        <v>27.763272410791998</v>
      </c>
      <c r="J6952" s="3">
        <v>42.993907745865997</v>
      </c>
      <c r="K6952" s="3">
        <v>23.672758920801002</v>
      </c>
      <c r="L6952" s="3">
        <v>29.677980852916001</v>
      </c>
      <c r="M6952" s="3">
        <v>27.937336814620998</v>
      </c>
      <c r="N6952" s="3">
        <v>13.925152306353</v>
      </c>
      <c r="O6952" s="3">
        <v>10.879025239339001</v>
      </c>
      <c r="P6952" s="3">
        <v>3.4812880765880001</v>
      </c>
      <c r="Q6952" s="8">
        <v>10.269799825935999</v>
      </c>
    </row>
    <row r="6953" spans="3:17" ht="24" x14ac:dyDescent="0.2">
      <c r="C6953" s="87"/>
      <c r="D6953" s="84"/>
      <c r="E6953" s="1" t="s">
        <v>36</v>
      </c>
      <c r="F6953" s="2"/>
      <c r="G6953" s="60">
        <v>659</v>
      </c>
      <c r="H6953" s="72" t="str">
        <f t="shared" si="116"/>
        <v xml:space="preserve"> </v>
      </c>
      <c r="I6953" s="11">
        <v>29.286798179059002</v>
      </c>
      <c r="J6953" s="3">
        <v>39.301972685888003</v>
      </c>
      <c r="K6953" s="3">
        <v>24.582701062215001</v>
      </c>
      <c r="L6953" s="3">
        <v>31.107738998483001</v>
      </c>
      <c r="M6953" s="3">
        <v>31.562974203338001</v>
      </c>
      <c r="N6953" s="3">
        <v>17.147192716237001</v>
      </c>
      <c r="O6953" s="3">
        <v>13.050075872534</v>
      </c>
      <c r="P6953" s="3">
        <v>2.8831562974199998</v>
      </c>
      <c r="Q6953" s="8">
        <v>8.34597875569</v>
      </c>
    </row>
    <row r="6954" spans="3:17" x14ac:dyDescent="0.2">
      <c r="C6954" s="87"/>
      <c r="D6954" s="84"/>
      <c r="E6954" s="1" t="s">
        <v>37</v>
      </c>
      <c r="F6954" s="2"/>
      <c r="G6954" s="60">
        <v>274</v>
      </c>
      <c r="H6954" s="72" t="str">
        <f t="shared" si="116"/>
        <v xml:space="preserve"> </v>
      </c>
      <c r="I6954" s="11">
        <v>28.102189781021998</v>
      </c>
      <c r="J6954" s="3">
        <v>39.051094890511003</v>
      </c>
      <c r="K6954" s="3">
        <v>21.897810218978002</v>
      </c>
      <c r="L6954" s="3">
        <v>24.817518248174999</v>
      </c>
      <c r="M6954" s="3">
        <v>26.277372262774001</v>
      </c>
      <c r="N6954" s="3">
        <v>13.868613138685999</v>
      </c>
      <c r="O6954" s="3">
        <v>13.868613138685999</v>
      </c>
      <c r="P6954" s="3">
        <v>6.2043795620440001</v>
      </c>
      <c r="Q6954" s="8">
        <v>11.678832116788</v>
      </c>
    </row>
    <row r="6955" spans="3:17" x14ac:dyDescent="0.2">
      <c r="C6955" s="87"/>
      <c r="D6955" s="84"/>
      <c r="E6955" s="1" t="s">
        <v>32</v>
      </c>
      <c r="F6955" s="2"/>
      <c r="G6955" s="60">
        <v>12</v>
      </c>
      <c r="H6955" s="72" t="str">
        <f t="shared" si="116"/>
        <v>*</v>
      </c>
      <c r="I6955" s="11">
        <v>33.333333333333002</v>
      </c>
      <c r="J6955" s="3">
        <v>41.666666666666998</v>
      </c>
      <c r="K6955" s="3">
        <v>8.333333333333</v>
      </c>
      <c r="L6955" s="3">
        <v>41.666666666666998</v>
      </c>
      <c r="M6955" s="3">
        <v>25</v>
      </c>
      <c r="N6955" s="3">
        <v>16.666666666666998</v>
      </c>
      <c r="O6955" s="3">
        <v>8.333333333333</v>
      </c>
      <c r="P6955" s="3">
        <v>8.333333333333</v>
      </c>
      <c r="Q6955" s="8">
        <v>8.333333333333</v>
      </c>
    </row>
    <row r="6956" spans="3:17" x14ac:dyDescent="0.2">
      <c r="C6956" s="88" t="s">
        <v>38</v>
      </c>
      <c r="D6956" s="83" t="s">
        <v>17</v>
      </c>
      <c r="E6956" s="6" t="s">
        <v>39</v>
      </c>
      <c r="F6956" s="5"/>
      <c r="G6956" s="59">
        <v>368</v>
      </c>
      <c r="H6956" s="71" t="str">
        <f t="shared" si="116"/>
        <v xml:space="preserve"> </v>
      </c>
      <c r="I6956" s="12">
        <v>25.271739130435002</v>
      </c>
      <c r="J6956" s="4">
        <v>33.967391304347998</v>
      </c>
      <c r="K6956" s="4">
        <v>21.739130434783</v>
      </c>
      <c r="L6956" s="4">
        <v>26.902173913043001</v>
      </c>
      <c r="M6956" s="4">
        <v>21.467391304347998</v>
      </c>
      <c r="N6956" s="4">
        <v>13.04347826087</v>
      </c>
      <c r="O6956" s="4">
        <v>12.5</v>
      </c>
      <c r="P6956" s="4">
        <v>5.7065217391300003</v>
      </c>
      <c r="Q6956" s="13">
        <v>14.673913043478001</v>
      </c>
    </row>
    <row r="6957" spans="3:17" x14ac:dyDescent="0.2">
      <c r="C6957" s="87"/>
      <c r="D6957" s="84"/>
      <c r="E6957" s="1" t="s">
        <v>40</v>
      </c>
      <c r="F6957" s="2"/>
      <c r="G6957" s="60">
        <v>1591</v>
      </c>
      <c r="H6957" s="72" t="str">
        <f t="shared" si="116"/>
        <v xml:space="preserve"> </v>
      </c>
      <c r="I6957" s="11">
        <v>31.238214959145001</v>
      </c>
      <c r="J6957" s="3">
        <v>44.123192960402001</v>
      </c>
      <c r="K6957" s="3">
        <v>23.884349465745</v>
      </c>
      <c r="L6957" s="3">
        <v>30.169704588308999</v>
      </c>
      <c r="M6957" s="3">
        <v>29.918290383407001</v>
      </c>
      <c r="N6957" s="3">
        <v>15.461973601507999</v>
      </c>
      <c r="O6957" s="3">
        <v>11.942174732871999</v>
      </c>
      <c r="P6957" s="3">
        <v>2.954116907605</v>
      </c>
      <c r="Q6957" s="8">
        <v>9.113764927718</v>
      </c>
    </row>
    <row r="6958" spans="3:17" x14ac:dyDescent="0.2">
      <c r="C6958" s="87"/>
      <c r="D6958" s="84"/>
      <c r="E6958" s="1" t="s">
        <v>41</v>
      </c>
      <c r="F6958" s="2"/>
      <c r="G6958" s="60">
        <v>151</v>
      </c>
      <c r="H6958" s="72" t="str">
        <f t="shared" si="116"/>
        <v xml:space="preserve"> </v>
      </c>
      <c r="I6958" s="11">
        <v>27.152317880795</v>
      </c>
      <c r="J6958" s="3">
        <v>45.033112582781001</v>
      </c>
      <c r="K6958" s="3">
        <v>21.192052980132001</v>
      </c>
      <c r="L6958" s="3">
        <v>21.854304635761999</v>
      </c>
      <c r="M6958" s="3">
        <v>36.423841059602999</v>
      </c>
      <c r="N6958" s="3">
        <v>14.569536423841001</v>
      </c>
      <c r="O6958" s="3">
        <v>15.23178807947</v>
      </c>
      <c r="P6958" s="3">
        <v>2.6490066225170001</v>
      </c>
      <c r="Q6958" s="8">
        <v>6.622516556291</v>
      </c>
    </row>
    <row r="6959" spans="3:17" x14ac:dyDescent="0.2">
      <c r="C6959" s="87"/>
      <c r="D6959" s="84"/>
      <c r="E6959" s="1" t="s">
        <v>42</v>
      </c>
      <c r="F6959" s="2"/>
      <c r="G6959" s="60">
        <v>884</v>
      </c>
      <c r="H6959" s="72" t="str">
        <f t="shared" si="116"/>
        <v xml:space="preserve"> </v>
      </c>
      <c r="I6959" s="11">
        <v>29.185520361990999</v>
      </c>
      <c r="J6959" s="3">
        <v>39.592760180995</v>
      </c>
      <c r="K6959" s="3">
        <v>24.321266968326</v>
      </c>
      <c r="L6959" s="3">
        <v>32.352941176470999</v>
      </c>
      <c r="M6959" s="3">
        <v>29.524886877827999</v>
      </c>
      <c r="N6959" s="3">
        <v>16.628959276018001</v>
      </c>
      <c r="O6959" s="3">
        <v>13.348416289593001</v>
      </c>
      <c r="P6959" s="3">
        <v>2.6018099547509999</v>
      </c>
      <c r="Q6959" s="8">
        <v>10.067873303167</v>
      </c>
    </row>
    <row r="6960" spans="3:17" x14ac:dyDescent="0.2">
      <c r="C6960" s="87"/>
      <c r="D6960" s="84"/>
      <c r="E6960" s="1" t="s">
        <v>43</v>
      </c>
      <c r="F6960" s="2"/>
      <c r="G6960" s="60">
        <v>191</v>
      </c>
      <c r="H6960" s="72" t="str">
        <f t="shared" si="116"/>
        <v xml:space="preserve"> </v>
      </c>
      <c r="I6960" s="11">
        <v>32.984293193717001</v>
      </c>
      <c r="J6960" s="3">
        <v>34.554973821989996</v>
      </c>
      <c r="K6960" s="3">
        <v>23.560209424084</v>
      </c>
      <c r="L6960" s="3">
        <v>29.319371727749001</v>
      </c>
      <c r="M6960" s="3">
        <v>27.748691099476002</v>
      </c>
      <c r="N6960" s="3">
        <v>12.565445026178001</v>
      </c>
      <c r="O6960" s="3">
        <v>16.753926701571</v>
      </c>
      <c r="P6960" s="3">
        <v>2.0942408376959998</v>
      </c>
      <c r="Q6960" s="8">
        <v>14.659685863874</v>
      </c>
    </row>
    <row r="6961" spans="3:17" x14ac:dyDescent="0.2">
      <c r="C6961" s="87"/>
      <c r="D6961" s="84"/>
      <c r="E6961" s="1" t="s">
        <v>44</v>
      </c>
      <c r="F6961" s="2"/>
      <c r="G6961" s="60">
        <v>239</v>
      </c>
      <c r="H6961" s="72" t="str">
        <f t="shared" si="116"/>
        <v xml:space="preserve"> </v>
      </c>
      <c r="I6961" s="11">
        <v>29.288702928869998</v>
      </c>
      <c r="J6961" s="3">
        <v>36.820083682007997</v>
      </c>
      <c r="K6961" s="3">
        <v>17.573221757321999</v>
      </c>
      <c r="L6961" s="3">
        <v>27.615062761506</v>
      </c>
      <c r="M6961" s="3">
        <v>28.870292887028999</v>
      </c>
      <c r="N6961" s="3">
        <v>17.154811715480999</v>
      </c>
      <c r="O6961" s="3">
        <v>13.807531380753</v>
      </c>
      <c r="P6961" s="3">
        <v>1.2552301255230001</v>
      </c>
      <c r="Q6961" s="8">
        <v>15.062761506276001</v>
      </c>
    </row>
    <row r="6962" spans="3:17" x14ac:dyDescent="0.2">
      <c r="C6962" s="87"/>
      <c r="D6962" s="84"/>
      <c r="E6962" s="1" t="s">
        <v>45</v>
      </c>
      <c r="F6962" s="2"/>
      <c r="G6962" s="60">
        <v>58</v>
      </c>
      <c r="H6962" s="72" t="str">
        <f t="shared" si="116"/>
        <v xml:space="preserve"> </v>
      </c>
      <c r="I6962" s="11">
        <v>31.034482758620999</v>
      </c>
      <c r="J6962" s="3">
        <v>34.482758620689999</v>
      </c>
      <c r="K6962" s="3">
        <v>32.758620689654997</v>
      </c>
      <c r="L6962" s="3">
        <v>34.482758620689999</v>
      </c>
      <c r="M6962" s="3">
        <v>37.931034482759003</v>
      </c>
      <c r="N6962" s="3">
        <v>6.8965517241379999</v>
      </c>
      <c r="O6962" s="3">
        <v>8.6206896551720007</v>
      </c>
      <c r="P6962" s="7">
        <v>0</v>
      </c>
      <c r="Q6962" s="8">
        <v>15.517241379310001</v>
      </c>
    </row>
    <row r="6963" spans="3:17" x14ac:dyDescent="0.2">
      <c r="C6963" s="87"/>
      <c r="D6963" s="84"/>
      <c r="E6963" s="1" t="s">
        <v>46</v>
      </c>
      <c r="F6963" s="2"/>
      <c r="G6963" s="60">
        <v>32</v>
      </c>
      <c r="H6963" s="72" t="str">
        <f t="shared" si="116"/>
        <v>*</v>
      </c>
      <c r="I6963" s="11">
        <v>21.875</v>
      </c>
      <c r="J6963" s="3">
        <v>34.375</v>
      </c>
      <c r="K6963" s="3">
        <v>34.375</v>
      </c>
      <c r="L6963" s="3">
        <v>28.125</v>
      </c>
      <c r="M6963" s="3">
        <v>15.625</v>
      </c>
      <c r="N6963" s="3">
        <v>15.625</v>
      </c>
      <c r="O6963" s="3">
        <v>9.375</v>
      </c>
      <c r="P6963" s="3">
        <v>6.25</v>
      </c>
      <c r="Q6963" s="8">
        <v>6.25</v>
      </c>
    </row>
    <row r="6964" spans="3:17" x14ac:dyDescent="0.2">
      <c r="C6964" s="87"/>
      <c r="D6964" s="84"/>
      <c r="E6964" s="1" t="s">
        <v>32</v>
      </c>
      <c r="F6964" s="2"/>
      <c r="G6964" s="60">
        <v>50</v>
      </c>
      <c r="H6964" s="72" t="str">
        <f t="shared" si="116"/>
        <v xml:space="preserve"> </v>
      </c>
      <c r="I6964" s="11">
        <v>22</v>
      </c>
      <c r="J6964" s="3">
        <v>34</v>
      </c>
      <c r="K6964" s="3">
        <v>16</v>
      </c>
      <c r="L6964" s="3">
        <v>22</v>
      </c>
      <c r="M6964" s="3">
        <v>20</v>
      </c>
      <c r="N6964" s="3">
        <v>10</v>
      </c>
      <c r="O6964" s="3">
        <v>6</v>
      </c>
      <c r="P6964" s="3">
        <v>8</v>
      </c>
      <c r="Q6964" s="8">
        <v>18</v>
      </c>
    </row>
    <row r="6965" spans="3:17" ht="24" x14ac:dyDescent="0.2">
      <c r="C6965" s="88" t="s">
        <v>47</v>
      </c>
      <c r="D6965" s="83" t="s">
        <v>17</v>
      </c>
      <c r="E6965" s="6" t="s">
        <v>48</v>
      </c>
      <c r="F6965" s="5"/>
      <c r="G6965" s="59">
        <v>93</v>
      </c>
      <c r="H6965" s="71" t="str">
        <f t="shared" si="116"/>
        <v xml:space="preserve"> </v>
      </c>
      <c r="I6965" s="12">
        <v>31.182795698924998</v>
      </c>
      <c r="J6965" s="4">
        <v>49.462365591397997</v>
      </c>
      <c r="K6965" s="4">
        <v>23.655913978495001</v>
      </c>
      <c r="L6965" s="4">
        <v>24.731182795698999</v>
      </c>
      <c r="M6965" s="4">
        <v>34.408602150538002</v>
      </c>
      <c r="N6965" s="4">
        <v>13.978494623655999</v>
      </c>
      <c r="O6965" s="4">
        <v>15.053763440859999</v>
      </c>
      <c r="P6965" s="4">
        <v>2.1505376344089999</v>
      </c>
      <c r="Q6965" s="13">
        <v>6.4516129032259997</v>
      </c>
    </row>
    <row r="6966" spans="3:17" ht="24" x14ac:dyDescent="0.2">
      <c r="C6966" s="87"/>
      <c r="D6966" s="84"/>
      <c r="E6966" s="1" t="s">
        <v>49</v>
      </c>
      <c r="F6966" s="2"/>
      <c r="G6966" s="60">
        <v>143</v>
      </c>
      <c r="H6966" s="72" t="str">
        <f t="shared" si="116"/>
        <v xml:space="preserve"> </v>
      </c>
      <c r="I6966" s="11">
        <v>27.972027972027998</v>
      </c>
      <c r="J6966" s="3">
        <v>43.356643356642998</v>
      </c>
      <c r="K6966" s="3">
        <v>27.972027972027998</v>
      </c>
      <c r="L6966" s="3">
        <v>21.678321678322</v>
      </c>
      <c r="M6966" s="3">
        <v>31.468531468531001</v>
      </c>
      <c r="N6966" s="3">
        <v>16.783216783217</v>
      </c>
      <c r="O6966" s="3">
        <v>11.888111888112</v>
      </c>
      <c r="P6966" s="3">
        <v>3.4965034965030002</v>
      </c>
      <c r="Q6966" s="8">
        <v>9.7902097902099996</v>
      </c>
    </row>
    <row r="6967" spans="3:17" x14ac:dyDescent="0.2">
      <c r="C6967" s="87"/>
      <c r="D6967" s="84"/>
      <c r="E6967" s="1" t="s">
        <v>50</v>
      </c>
      <c r="F6967" s="2"/>
      <c r="G6967" s="60">
        <v>148</v>
      </c>
      <c r="H6967" s="72" t="str">
        <f t="shared" si="116"/>
        <v xml:space="preserve"> </v>
      </c>
      <c r="I6967" s="11">
        <v>35.810810810810999</v>
      </c>
      <c r="J6967" s="3">
        <v>54.729729729730003</v>
      </c>
      <c r="K6967" s="3">
        <v>20.27027027027</v>
      </c>
      <c r="L6967" s="3">
        <v>22.972972972973</v>
      </c>
      <c r="M6967" s="3">
        <v>27.702702702703</v>
      </c>
      <c r="N6967" s="3">
        <v>23.648648648649001</v>
      </c>
      <c r="O6967" s="3">
        <v>14.864864864865</v>
      </c>
      <c r="P6967" s="3">
        <v>3.3783783783780001</v>
      </c>
      <c r="Q6967" s="8">
        <v>3.3783783783780001</v>
      </c>
    </row>
    <row r="6968" spans="3:17" x14ac:dyDescent="0.2">
      <c r="C6968" s="87"/>
      <c r="D6968" s="84"/>
      <c r="E6968" s="1" t="s">
        <v>51</v>
      </c>
      <c r="F6968" s="2"/>
      <c r="G6968" s="60">
        <v>198</v>
      </c>
      <c r="H6968" s="72" t="str">
        <f t="shared" si="116"/>
        <v xml:space="preserve"> </v>
      </c>
      <c r="I6968" s="11">
        <v>31.313131313130999</v>
      </c>
      <c r="J6968" s="3">
        <v>50.505050505051003</v>
      </c>
      <c r="K6968" s="3">
        <v>26.767676767676999</v>
      </c>
      <c r="L6968" s="3">
        <v>24.747474747475</v>
      </c>
      <c r="M6968" s="3">
        <v>32.323232323231998</v>
      </c>
      <c r="N6968" s="3">
        <v>19.191919191918998</v>
      </c>
      <c r="O6968" s="3">
        <v>14.646464646465001</v>
      </c>
      <c r="P6968" s="3">
        <v>4.5454545454549997</v>
      </c>
      <c r="Q6968" s="8">
        <v>2.5252525252529998</v>
      </c>
    </row>
    <row r="6969" spans="3:17" ht="24" x14ac:dyDescent="0.2">
      <c r="C6969" s="87"/>
      <c r="D6969" s="84"/>
      <c r="E6969" s="1" t="s">
        <v>52</v>
      </c>
      <c r="F6969" s="2"/>
      <c r="G6969" s="60">
        <v>318</v>
      </c>
      <c r="H6969" s="72" t="str">
        <f t="shared" si="116"/>
        <v xml:space="preserve"> </v>
      </c>
      <c r="I6969" s="11">
        <v>31.761006289308</v>
      </c>
      <c r="J6969" s="3">
        <v>40.880503144654</v>
      </c>
      <c r="K6969" s="3">
        <v>30.817610062892999</v>
      </c>
      <c r="L6969" s="3">
        <v>30.503144654088</v>
      </c>
      <c r="M6969" s="3">
        <v>29.874213836477999</v>
      </c>
      <c r="N6969" s="3">
        <v>15.408805031447001</v>
      </c>
      <c r="O6969" s="3">
        <v>15.094339622642</v>
      </c>
      <c r="P6969" s="3">
        <v>3.7735849056599999</v>
      </c>
      <c r="Q6969" s="8">
        <v>6.6037735849060004</v>
      </c>
    </row>
    <row r="6970" spans="3:17" ht="24" x14ac:dyDescent="0.2">
      <c r="C6970" s="87"/>
      <c r="D6970" s="84"/>
      <c r="E6970" s="1" t="s">
        <v>53</v>
      </c>
      <c r="F6970" s="2"/>
      <c r="G6970" s="60">
        <v>900</v>
      </c>
      <c r="H6970" s="72" t="str">
        <f t="shared" si="116"/>
        <v xml:space="preserve"> </v>
      </c>
      <c r="I6970" s="11">
        <v>31.666666666666998</v>
      </c>
      <c r="J6970" s="3">
        <v>46.555555555555998</v>
      </c>
      <c r="K6970" s="3">
        <v>27</v>
      </c>
      <c r="L6970" s="3">
        <v>26</v>
      </c>
      <c r="M6970" s="3">
        <v>30.777777777777999</v>
      </c>
      <c r="N6970" s="3">
        <v>17.666666666666998</v>
      </c>
      <c r="O6970" s="3">
        <v>14.444444444444001</v>
      </c>
      <c r="P6970" s="3">
        <v>3.666666666667</v>
      </c>
      <c r="Q6970" s="8">
        <v>5.666666666667</v>
      </c>
    </row>
    <row r="6971" spans="3:17" ht="24" x14ac:dyDescent="0.2">
      <c r="C6971" s="87"/>
      <c r="D6971" s="84"/>
      <c r="E6971" s="1" t="s">
        <v>54</v>
      </c>
      <c r="F6971" s="2"/>
      <c r="G6971" s="60">
        <v>1493</v>
      </c>
      <c r="H6971" s="72" t="str">
        <f t="shared" si="116"/>
        <v xml:space="preserve"> </v>
      </c>
      <c r="I6971" s="11">
        <v>26.322839919625</v>
      </c>
      <c r="J6971" s="3">
        <v>37.173476222371001</v>
      </c>
      <c r="K6971" s="3">
        <v>21.701272605492001</v>
      </c>
      <c r="L6971" s="3">
        <v>32.886805090422001</v>
      </c>
      <c r="M6971" s="3">
        <v>26.255860683188001</v>
      </c>
      <c r="N6971" s="3">
        <v>13.596784996650999</v>
      </c>
      <c r="O6971" s="3">
        <v>10.448760884125999</v>
      </c>
      <c r="P6971" s="3">
        <v>3.3489618218350001</v>
      </c>
      <c r="Q6971" s="8">
        <v>13.261888814468</v>
      </c>
    </row>
    <row r="6972" spans="3:17" x14ac:dyDescent="0.2">
      <c r="C6972" s="87"/>
      <c r="D6972" s="84"/>
      <c r="E6972" s="1" t="s">
        <v>32</v>
      </c>
      <c r="F6972" s="2"/>
      <c r="G6972" s="60">
        <v>42</v>
      </c>
      <c r="H6972" s="72" t="str">
        <f t="shared" si="116"/>
        <v>*</v>
      </c>
      <c r="I6972" s="11">
        <v>19.047619047619001</v>
      </c>
      <c r="J6972" s="3">
        <v>14.285714285714</v>
      </c>
      <c r="K6972" s="3">
        <v>7.1428571428570002</v>
      </c>
      <c r="L6972" s="3">
        <v>23.809523809523998</v>
      </c>
      <c r="M6972" s="3">
        <v>16.666666666666998</v>
      </c>
      <c r="N6972" s="3">
        <v>7.1428571428570002</v>
      </c>
      <c r="O6972" s="3">
        <v>4.7619047619049999</v>
      </c>
      <c r="P6972" s="3">
        <v>4.7619047619049999</v>
      </c>
      <c r="Q6972" s="8">
        <v>30.952380952380999</v>
      </c>
    </row>
    <row r="6973" spans="3:17" ht="24" x14ac:dyDescent="0.2">
      <c r="C6973" s="88" t="s">
        <v>55</v>
      </c>
      <c r="D6973" s="83" t="s">
        <v>17</v>
      </c>
      <c r="E6973" s="6" t="s">
        <v>48</v>
      </c>
      <c r="F6973" s="5"/>
      <c r="G6973" s="59">
        <v>118</v>
      </c>
      <c r="H6973" s="71" t="str">
        <f t="shared" si="116"/>
        <v xml:space="preserve"> </v>
      </c>
      <c r="I6973" s="12">
        <v>21.186440677966001</v>
      </c>
      <c r="J6973" s="4">
        <v>31.355932203390001</v>
      </c>
      <c r="K6973" s="4">
        <v>20.338983050846998</v>
      </c>
      <c r="L6973" s="4">
        <v>34.745762711864003</v>
      </c>
      <c r="M6973" s="4">
        <v>21.186440677966001</v>
      </c>
      <c r="N6973" s="4">
        <v>13.559322033898001</v>
      </c>
      <c r="O6973" s="4">
        <v>11.016949152542001</v>
      </c>
      <c r="P6973" s="4">
        <v>3.3898305084749998</v>
      </c>
      <c r="Q6973" s="13">
        <v>19.491525423729001</v>
      </c>
    </row>
    <row r="6974" spans="3:17" ht="24" x14ac:dyDescent="0.2">
      <c r="C6974" s="87"/>
      <c r="D6974" s="84"/>
      <c r="E6974" s="1" t="s">
        <v>49</v>
      </c>
      <c r="F6974" s="2"/>
      <c r="G6974" s="60">
        <v>262</v>
      </c>
      <c r="H6974" s="72" t="str">
        <f t="shared" si="116"/>
        <v xml:space="preserve"> </v>
      </c>
      <c r="I6974" s="11">
        <v>25.954198473281998</v>
      </c>
      <c r="J6974" s="3">
        <v>38.167938931298004</v>
      </c>
      <c r="K6974" s="3">
        <v>25.954198473281998</v>
      </c>
      <c r="L6974" s="3">
        <v>29.007633587786</v>
      </c>
      <c r="M6974" s="3">
        <v>22.519083969465999</v>
      </c>
      <c r="N6974" s="3">
        <v>17.938931297709999</v>
      </c>
      <c r="O6974" s="3">
        <v>10.687022900763001</v>
      </c>
      <c r="P6974" s="3">
        <v>1.145038167939</v>
      </c>
      <c r="Q6974" s="8">
        <v>13.358778625954001</v>
      </c>
    </row>
    <row r="6975" spans="3:17" x14ac:dyDescent="0.2">
      <c r="C6975" s="87"/>
      <c r="D6975" s="84"/>
      <c r="E6975" s="1" t="s">
        <v>50</v>
      </c>
      <c r="F6975" s="2"/>
      <c r="G6975" s="60">
        <v>486</v>
      </c>
      <c r="H6975" s="72" t="str">
        <f t="shared" si="116"/>
        <v xml:space="preserve"> </v>
      </c>
      <c r="I6975" s="11">
        <v>31.275720164609002</v>
      </c>
      <c r="J6975" s="3">
        <v>40.946502057613003</v>
      </c>
      <c r="K6975" s="3">
        <v>21.193415637859999</v>
      </c>
      <c r="L6975" s="3">
        <v>28.600823045266999</v>
      </c>
      <c r="M6975" s="3">
        <v>27.572016460905001</v>
      </c>
      <c r="N6975" s="3">
        <v>16.872427983539001</v>
      </c>
      <c r="O6975" s="3">
        <v>12.551440329218</v>
      </c>
      <c r="P6975" s="3">
        <v>3.909465020576</v>
      </c>
      <c r="Q6975" s="8">
        <v>7.2016460905350002</v>
      </c>
    </row>
    <row r="6976" spans="3:17" x14ac:dyDescent="0.2">
      <c r="C6976" s="87"/>
      <c r="D6976" s="84"/>
      <c r="E6976" s="1" t="s">
        <v>51</v>
      </c>
      <c r="F6976" s="2"/>
      <c r="G6976" s="60">
        <v>888</v>
      </c>
      <c r="H6976" s="72" t="str">
        <f t="shared" ref="H6976:H7023" si="117">IF(G6976&lt;49,"*"," ")</f>
        <v xml:space="preserve"> </v>
      </c>
      <c r="I6976" s="11">
        <v>30.180180180179999</v>
      </c>
      <c r="J6976" s="3">
        <v>47.072072072071997</v>
      </c>
      <c r="K6976" s="3">
        <v>25.450450450449999</v>
      </c>
      <c r="L6976" s="3">
        <v>27.815315315315001</v>
      </c>
      <c r="M6976" s="3">
        <v>33.108108108107999</v>
      </c>
      <c r="N6976" s="3">
        <v>14.752252252251999</v>
      </c>
      <c r="O6976" s="3">
        <v>12.950450450450001</v>
      </c>
      <c r="P6976" s="3">
        <v>4.166666666667</v>
      </c>
      <c r="Q6976" s="8">
        <v>7.2072072072070004</v>
      </c>
    </row>
    <row r="6977" spans="3:17" ht="24" x14ac:dyDescent="0.2">
      <c r="C6977" s="87"/>
      <c r="D6977" s="84"/>
      <c r="E6977" s="1" t="s">
        <v>52</v>
      </c>
      <c r="F6977" s="2"/>
      <c r="G6977" s="60">
        <v>323</v>
      </c>
      <c r="H6977" s="72" t="str">
        <f t="shared" si="117"/>
        <v xml:space="preserve"> </v>
      </c>
      <c r="I6977" s="11">
        <v>26.006191950464</v>
      </c>
      <c r="J6977" s="3">
        <v>31.888544891641001</v>
      </c>
      <c r="K6977" s="3">
        <v>28.482972136223001</v>
      </c>
      <c r="L6977" s="3">
        <v>34.674922600618999</v>
      </c>
      <c r="M6977" s="3">
        <v>24.767801857584999</v>
      </c>
      <c r="N6977" s="3">
        <v>12.383900928793</v>
      </c>
      <c r="O6977" s="3">
        <v>10.835913312693</v>
      </c>
      <c r="P6977" s="3">
        <v>3.405572755418</v>
      </c>
      <c r="Q6977" s="8">
        <v>11.764705882353001</v>
      </c>
    </row>
    <row r="6978" spans="3:17" x14ac:dyDescent="0.2">
      <c r="C6978" s="87"/>
      <c r="D6978" s="84"/>
      <c r="E6978" s="1" t="s">
        <v>56</v>
      </c>
      <c r="F6978" s="2"/>
      <c r="G6978" s="60">
        <v>275</v>
      </c>
      <c r="H6978" s="72" t="str">
        <f t="shared" si="117"/>
        <v xml:space="preserve"> </v>
      </c>
      <c r="I6978" s="11">
        <v>28</v>
      </c>
      <c r="J6978" s="3">
        <v>37.454545454544999</v>
      </c>
      <c r="K6978" s="3">
        <v>17.818181818182001</v>
      </c>
      <c r="L6978" s="3">
        <v>33.454545454544999</v>
      </c>
      <c r="M6978" s="3">
        <v>23.272727272727</v>
      </c>
      <c r="N6978" s="3">
        <v>14.909090909091001</v>
      </c>
      <c r="O6978" s="3">
        <v>9.8181818181819995</v>
      </c>
      <c r="P6978" s="3">
        <v>2.5454545454550002</v>
      </c>
      <c r="Q6978" s="8">
        <v>13.818181818182</v>
      </c>
    </row>
    <row r="6979" spans="3:17" x14ac:dyDescent="0.2">
      <c r="C6979" s="87"/>
      <c r="D6979" s="84"/>
      <c r="E6979" s="1" t="s">
        <v>57</v>
      </c>
      <c r="F6979" s="2"/>
      <c r="G6979" s="60">
        <v>32</v>
      </c>
      <c r="H6979" s="72" t="str">
        <f t="shared" si="117"/>
        <v>*</v>
      </c>
      <c r="I6979" s="11">
        <v>18.75</v>
      </c>
      <c r="J6979" s="3">
        <v>21.875</v>
      </c>
      <c r="K6979" s="3">
        <v>12.5</v>
      </c>
      <c r="L6979" s="3">
        <v>31.25</v>
      </c>
      <c r="M6979" s="3">
        <v>25</v>
      </c>
      <c r="N6979" s="3">
        <v>6.25</v>
      </c>
      <c r="O6979" s="3">
        <v>9.375</v>
      </c>
      <c r="P6979" s="3">
        <v>9.375</v>
      </c>
      <c r="Q6979" s="8">
        <v>37.5</v>
      </c>
    </row>
    <row r="6980" spans="3:17" x14ac:dyDescent="0.2">
      <c r="C6980" s="87"/>
      <c r="D6980" s="84"/>
      <c r="E6980" s="1" t="s">
        <v>32</v>
      </c>
      <c r="F6980" s="2"/>
      <c r="G6980" s="60">
        <v>51</v>
      </c>
      <c r="H6980" s="72" t="str">
        <f t="shared" si="117"/>
        <v xml:space="preserve"> </v>
      </c>
      <c r="I6980" s="11">
        <v>11.764705882353001</v>
      </c>
      <c r="J6980" s="3">
        <v>25.490196078431001</v>
      </c>
      <c r="K6980" s="3">
        <v>7.8431372549020004</v>
      </c>
      <c r="L6980" s="3">
        <v>35.294117647058997</v>
      </c>
      <c r="M6980" s="3">
        <v>23.529411764706001</v>
      </c>
      <c r="N6980" s="3">
        <v>11.764705882353001</v>
      </c>
      <c r="O6980" s="3">
        <v>11.764705882353001</v>
      </c>
      <c r="P6980" s="3">
        <v>1.9607843137250001</v>
      </c>
      <c r="Q6980" s="8">
        <v>33.333333333333002</v>
      </c>
    </row>
    <row r="6981" spans="3:17" x14ac:dyDescent="0.2">
      <c r="C6981" s="88" t="s">
        <v>58</v>
      </c>
      <c r="D6981" s="83" t="s">
        <v>17</v>
      </c>
      <c r="E6981" s="6" t="s">
        <v>59</v>
      </c>
      <c r="F6981" s="5"/>
      <c r="G6981" s="59">
        <v>1814</v>
      </c>
      <c r="H6981" s="71" t="str">
        <f t="shared" si="117"/>
        <v xml:space="preserve"> </v>
      </c>
      <c r="I6981" s="12">
        <v>28.390297684675001</v>
      </c>
      <c r="J6981" s="4">
        <v>41.67585446527</v>
      </c>
      <c r="K6981" s="4">
        <v>22.932745314222998</v>
      </c>
      <c r="L6981" s="4">
        <v>30.485115766261998</v>
      </c>
      <c r="M6981" s="4">
        <v>28.831312017641</v>
      </c>
      <c r="N6981" s="4">
        <v>15.490628445424001</v>
      </c>
      <c r="O6981" s="4">
        <v>11.852260198455999</v>
      </c>
      <c r="P6981" s="4">
        <v>3.03197353914</v>
      </c>
      <c r="Q6981" s="13">
        <v>10.859977949283</v>
      </c>
    </row>
    <row r="6982" spans="3:17" ht="24" x14ac:dyDescent="0.2">
      <c r="C6982" s="87"/>
      <c r="D6982" s="84"/>
      <c r="E6982" s="1" t="s">
        <v>60</v>
      </c>
      <c r="F6982" s="2"/>
      <c r="G6982" s="60">
        <v>307</v>
      </c>
      <c r="H6982" s="72" t="str">
        <f t="shared" si="117"/>
        <v xml:space="preserve"> </v>
      </c>
      <c r="I6982" s="11">
        <v>30.618892508142999</v>
      </c>
      <c r="J6982" s="3">
        <v>41.368078175896002</v>
      </c>
      <c r="K6982" s="3">
        <v>26.058631921823999</v>
      </c>
      <c r="L6982" s="3">
        <v>28.990228013029</v>
      </c>
      <c r="M6982" s="3">
        <v>29.641693811075001</v>
      </c>
      <c r="N6982" s="3">
        <v>10.42345276873</v>
      </c>
      <c r="O6982" s="3">
        <v>9.7719869706840008</v>
      </c>
      <c r="P6982" s="3">
        <v>5.2117263843649999</v>
      </c>
      <c r="Q6982" s="8">
        <v>8.4690553745929993</v>
      </c>
    </row>
    <row r="6983" spans="3:17" x14ac:dyDescent="0.2">
      <c r="C6983" s="87"/>
      <c r="D6983" s="84"/>
      <c r="E6983" s="1" t="s">
        <v>61</v>
      </c>
      <c r="F6983" s="2"/>
      <c r="G6983" s="60">
        <v>49</v>
      </c>
      <c r="H6983" s="72" t="s">
        <v>679</v>
      </c>
      <c r="I6983" s="11">
        <v>30.612244897958998</v>
      </c>
      <c r="J6983" s="3">
        <v>8.1632653061219997</v>
      </c>
      <c r="K6983" s="3">
        <v>28.571428571428999</v>
      </c>
      <c r="L6983" s="3">
        <v>34.693877551020002</v>
      </c>
      <c r="M6983" s="3">
        <v>18.367346938775999</v>
      </c>
      <c r="N6983" s="3">
        <v>16.326530612245001</v>
      </c>
      <c r="O6983" s="3">
        <v>14.285714285714</v>
      </c>
      <c r="P6983" s="3">
        <v>8.1632653061219997</v>
      </c>
      <c r="Q6983" s="8">
        <v>18.367346938775999</v>
      </c>
    </row>
    <row r="6984" spans="3:17" ht="36" x14ac:dyDescent="0.2">
      <c r="C6984" s="87"/>
      <c r="D6984" s="84"/>
      <c r="E6984" s="1" t="s">
        <v>62</v>
      </c>
      <c r="F6984" s="2"/>
      <c r="G6984" s="60">
        <v>211</v>
      </c>
      <c r="H6984" s="72" t="str">
        <f t="shared" si="117"/>
        <v xml:space="preserve"> </v>
      </c>
      <c r="I6984" s="11">
        <v>24.170616113744</v>
      </c>
      <c r="J6984" s="3">
        <v>38.862559241706002</v>
      </c>
      <c r="K6984" s="3">
        <v>20.853080568719999</v>
      </c>
      <c r="L6984" s="3">
        <v>27.488151658768</v>
      </c>
      <c r="M6984" s="3">
        <v>21.327014218009001</v>
      </c>
      <c r="N6984" s="3">
        <v>17.061611374407999</v>
      </c>
      <c r="O6984" s="3">
        <v>14.218009478673</v>
      </c>
      <c r="P6984" s="3">
        <v>2.3696682464449998</v>
      </c>
      <c r="Q6984" s="8">
        <v>11.848341232227</v>
      </c>
    </row>
    <row r="6985" spans="3:17" ht="24" x14ac:dyDescent="0.2">
      <c r="C6985" s="87"/>
      <c r="D6985" s="84"/>
      <c r="E6985" s="1" t="s">
        <v>63</v>
      </c>
      <c r="F6985" s="2"/>
      <c r="G6985" s="60">
        <v>8</v>
      </c>
      <c r="H6985" s="72" t="str">
        <f t="shared" si="117"/>
        <v>*</v>
      </c>
      <c r="I6985" s="11">
        <v>37.5</v>
      </c>
      <c r="J6985" s="3">
        <v>25</v>
      </c>
      <c r="K6985" s="3">
        <v>25</v>
      </c>
      <c r="L6985" s="3">
        <v>12.5</v>
      </c>
      <c r="M6985" s="3">
        <v>25</v>
      </c>
      <c r="N6985" s="7">
        <v>0</v>
      </c>
      <c r="O6985" s="3">
        <v>25</v>
      </c>
      <c r="P6985" s="3">
        <v>12.5</v>
      </c>
      <c r="Q6985" s="14">
        <v>0</v>
      </c>
    </row>
    <row r="6986" spans="3:17" x14ac:dyDescent="0.2">
      <c r="C6986" s="87"/>
      <c r="D6986" s="84"/>
      <c r="E6986" s="1" t="s">
        <v>64</v>
      </c>
      <c r="F6986" s="2"/>
      <c r="G6986" s="60">
        <v>24</v>
      </c>
      <c r="H6986" s="72" t="str">
        <f t="shared" si="117"/>
        <v>*</v>
      </c>
      <c r="I6986" s="11">
        <v>20.833333333333002</v>
      </c>
      <c r="J6986" s="3">
        <v>16.666666666666998</v>
      </c>
      <c r="K6986" s="3">
        <v>41.666666666666998</v>
      </c>
      <c r="L6986" s="3">
        <v>37.5</v>
      </c>
      <c r="M6986" s="3">
        <v>12.5</v>
      </c>
      <c r="N6986" s="3">
        <v>16.666666666666998</v>
      </c>
      <c r="O6986" s="3">
        <v>4.166666666667</v>
      </c>
      <c r="P6986" s="3">
        <v>8.333333333333</v>
      </c>
      <c r="Q6986" s="8">
        <v>8.333333333333</v>
      </c>
    </row>
    <row r="6987" spans="3:17" x14ac:dyDescent="0.2">
      <c r="C6987" s="87"/>
      <c r="D6987" s="84"/>
      <c r="E6987" s="1" t="s">
        <v>46</v>
      </c>
      <c r="F6987" s="2"/>
      <c r="G6987" s="60">
        <v>17</v>
      </c>
      <c r="H6987" s="72" t="str">
        <f t="shared" si="117"/>
        <v>*</v>
      </c>
      <c r="I6987" s="11">
        <v>11.764705882353001</v>
      </c>
      <c r="J6987" s="3">
        <v>17.647058823529001</v>
      </c>
      <c r="K6987" s="3">
        <v>23.529411764706001</v>
      </c>
      <c r="L6987" s="3">
        <v>29.411764705882</v>
      </c>
      <c r="M6987" s="3">
        <v>17.647058823529001</v>
      </c>
      <c r="N6987" s="3">
        <v>17.647058823529001</v>
      </c>
      <c r="O6987" s="3">
        <v>17.647058823529001</v>
      </c>
      <c r="P6987" s="3">
        <v>5.8823529411760003</v>
      </c>
      <c r="Q6987" s="8">
        <v>11.764705882353001</v>
      </c>
    </row>
    <row r="6988" spans="3:17" x14ac:dyDescent="0.2">
      <c r="C6988" s="87"/>
      <c r="D6988" s="84"/>
      <c r="E6988" s="1" t="s">
        <v>32</v>
      </c>
      <c r="F6988" s="2"/>
      <c r="G6988" s="60">
        <v>5</v>
      </c>
      <c r="H6988" s="72" t="str">
        <f t="shared" si="117"/>
        <v>*</v>
      </c>
      <c r="I6988" s="11">
        <v>20</v>
      </c>
      <c r="J6988" s="3">
        <v>40</v>
      </c>
      <c r="K6988" s="7">
        <v>0</v>
      </c>
      <c r="L6988" s="3">
        <v>60</v>
      </c>
      <c r="M6988" s="7">
        <v>0</v>
      </c>
      <c r="N6988" s="3">
        <v>20</v>
      </c>
      <c r="O6988" s="7">
        <v>0</v>
      </c>
      <c r="P6988" s="3">
        <v>20</v>
      </c>
      <c r="Q6988" s="8">
        <v>20</v>
      </c>
    </row>
    <row r="6989" spans="3:17" x14ac:dyDescent="0.2">
      <c r="C6989" s="87"/>
      <c r="D6989" s="84"/>
      <c r="E6989" s="1" t="s">
        <v>65</v>
      </c>
      <c r="F6989" s="2"/>
      <c r="G6989" s="60">
        <v>2121</v>
      </c>
      <c r="H6989" s="72" t="str">
        <f t="shared" si="117"/>
        <v xml:space="preserve"> </v>
      </c>
      <c r="I6989" s="11">
        <v>28.712871287129001</v>
      </c>
      <c r="J6989" s="3">
        <v>41.631305987742003</v>
      </c>
      <c r="K6989" s="3">
        <v>23.385195662423001</v>
      </c>
      <c r="L6989" s="3">
        <v>30.26874115983</v>
      </c>
      <c r="M6989" s="3">
        <v>28.948609146629</v>
      </c>
      <c r="N6989" s="3">
        <v>14.757190004715</v>
      </c>
      <c r="O6989" s="3">
        <v>11.551155115512</v>
      </c>
      <c r="P6989" s="3">
        <v>3.3474776049030002</v>
      </c>
      <c r="Q6989" s="8">
        <v>10.513908533711</v>
      </c>
    </row>
    <row r="6990" spans="3:17" x14ac:dyDescent="0.2">
      <c r="C6990" s="87"/>
      <c r="D6990" s="84"/>
      <c r="E6990" s="1" t="s">
        <v>66</v>
      </c>
      <c r="F6990" s="2"/>
      <c r="G6990" s="60">
        <v>260</v>
      </c>
      <c r="H6990" s="72" t="str">
        <f t="shared" si="117"/>
        <v xml:space="preserve"> </v>
      </c>
      <c r="I6990" s="11">
        <v>25.384615384615</v>
      </c>
      <c r="J6990" s="3">
        <v>33.076923076923002</v>
      </c>
      <c r="K6990" s="3">
        <v>22.307692307692001</v>
      </c>
      <c r="L6990" s="3">
        <v>28.846153846153999</v>
      </c>
      <c r="M6990" s="3">
        <v>20.769230769231001</v>
      </c>
      <c r="N6990" s="3">
        <v>16.923076923077002</v>
      </c>
      <c r="O6990" s="3">
        <v>14.230769230769001</v>
      </c>
      <c r="P6990" s="3">
        <v>3.4615384615379998</v>
      </c>
      <c r="Q6990" s="8">
        <v>13.076923076923</v>
      </c>
    </row>
    <row r="6991" spans="3:17" ht="24" x14ac:dyDescent="0.2">
      <c r="C6991" s="88" t="s">
        <v>67</v>
      </c>
      <c r="D6991" s="83" t="s">
        <v>17</v>
      </c>
      <c r="E6991" s="6" t="s">
        <v>68</v>
      </c>
      <c r="F6991" s="5"/>
      <c r="G6991" s="59">
        <v>303</v>
      </c>
      <c r="H6991" s="71" t="str">
        <f t="shared" si="117"/>
        <v xml:space="preserve"> </v>
      </c>
      <c r="I6991" s="12">
        <v>25.082508250825001</v>
      </c>
      <c r="J6991" s="4">
        <v>43.894389438944003</v>
      </c>
      <c r="K6991" s="4">
        <v>20.792079207920999</v>
      </c>
      <c r="L6991" s="4">
        <v>22.772277227722999</v>
      </c>
      <c r="M6991" s="4">
        <v>35.313531353134998</v>
      </c>
      <c r="N6991" s="4">
        <v>12.211221122112001</v>
      </c>
      <c r="O6991" s="4">
        <v>12.871287128713</v>
      </c>
      <c r="P6991" s="4">
        <v>4.9504950495050002</v>
      </c>
      <c r="Q6991" s="13">
        <v>11.221122112211001</v>
      </c>
    </row>
    <row r="6992" spans="3:17" ht="36" x14ac:dyDescent="0.2">
      <c r="C6992" s="87"/>
      <c r="D6992" s="84"/>
      <c r="E6992" s="1" t="s">
        <v>69</v>
      </c>
      <c r="F6992" s="2"/>
      <c r="G6992" s="60">
        <v>1347</v>
      </c>
      <c r="H6992" s="72" t="str">
        <f t="shared" si="117"/>
        <v xml:space="preserve"> </v>
      </c>
      <c r="I6992" s="11">
        <v>31.031922791387998</v>
      </c>
      <c r="J6992" s="3">
        <v>41.945063103191998</v>
      </c>
      <c r="K6992" s="3">
        <v>23.533778767632</v>
      </c>
      <c r="L6992" s="3">
        <v>28.136599851522</v>
      </c>
      <c r="M6992" s="3">
        <v>27.988121752042002</v>
      </c>
      <c r="N6992" s="3">
        <v>15.590200445434</v>
      </c>
      <c r="O6992" s="3">
        <v>10.764662212324</v>
      </c>
      <c r="P6992" s="3">
        <v>3.1180400890870001</v>
      </c>
      <c r="Q6992" s="8">
        <v>9.7995545657019996</v>
      </c>
    </row>
    <row r="6993" spans="3:17" ht="24" x14ac:dyDescent="0.2">
      <c r="C6993" s="87"/>
      <c r="D6993" s="84"/>
      <c r="E6993" s="1" t="s">
        <v>70</v>
      </c>
      <c r="F6993" s="2"/>
      <c r="G6993" s="60">
        <v>596</v>
      </c>
      <c r="H6993" s="72" t="str">
        <f t="shared" si="117"/>
        <v xml:space="preserve"> </v>
      </c>
      <c r="I6993" s="11">
        <v>25</v>
      </c>
      <c r="J6993" s="3">
        <v>38.255033557047</v>
      </c>
      <c r="K6993" s="3">
        <v>26.006711409396001</v>
      </c>
      <c r="L6993" s="3">
        <v>35.402684563758001</v>
      </c>
      <c r="M6993" s="3">
        <v>26.342281879194999</v>
      </c>
      <c r="N6993" s="3">
        <v>15.771812080537</v>
      </c>
      <c r="O6993" s="3">
        <v>13.087248322148</v>
      </c>
      <c r="P6993" s="3">
        <v>3.355704697987</v>
      </c>
      <c r="Q6993" s="8">
        <v>10.402684563757999</v>
      </c>
    </row>
    <row r="6994" spans="3:17" ht="24" x14ac:dyDescent="0.2">
      <c r="C6994" s="87"/>
      <c r="D6994" s="84"/>
      <c r="E6994" s="1" t="s">
        <v>71</v>
      </c>
      <c r="F6994" s="2"/>
      <c r="G6994" s="60">
        <v>181</v>
      </c>
      <c r="H6994" s="72" t="str">
        <f t="shared" si="117"/>
        <v xml:space="preserve"> </v>
      </c>
      <c r="I6994" s="11">
        <v>23.204419889503001</v>
      </c>
      <c r="J6994" s="3">
        <v>29.281767955801001</v>
      </c>
      <c r="K6994" s="3">
        <v>19.337016574585999</v>
      </c>
      <c r="L6994" s="3">
        <v>39.779005524862001</v>
      </c>
      <c r="M6994" s="3">
        <v>19.337016574585999</v>
      </c>
      <c r="N6994" s="3">
        <v>12.707182320442</v>
      </c>
      <c r="O6994" s="3">
        <v>14.364640883978</v>
      </c>
      <c r="P6994" s="3">
        <v>4.4198895027620004</v>
      </c>
      <c r="Q6994" s="8">
        <v>17.127071823203998</v>
      </c>
    </row>
    <row r="6995" spans="3:17" x14ac:dyDescent="0.2">
      <c r="C6995" s="87"/>
      <c r="D6995" s="84"/>
      <c r="E6995" s="1" t="s">
        <v>32</v>
      </c>
      <c r="F6995" s="2"/>
      <c r="G6995" s="60">
        <v>8</v>
      </c>
      <c r="H6995" s="72" t="str">
        <f t="shared" si="117"/>
        <v>*</v>
      </c>
      <c r="I6995" s="11">
        <v>12.5</v>
      </c>
      <c r="J6995" s="3">
        <v>12.5</v>
      </c>
      <c r="K6995" s="7">
        <v>0</v>
      </c>
      <c r="L6995" s="3">
        <v>50</v>
      </c>
      <c r="M6995" s="7">
        <v>0</v>
      </c>
      <c r="N6995" s="3">
        <v>12.5</v>
      </c>
      <c r="O6995" s="7">
        <v>0</v>
      </c>
      <c r="P6995" s="7">
        <v>0</v>
      </c>
      <c r="Q6995" s="8">
        <v>37.5</v>
      </c>
    </row>
    <row r="6996" spans="3:17" ht="24" x14ac:dyDescent="0.2">
      <c r="C6996" s="88" t="s">
        <v>72</v>
      </c>
      <c r="D6996" s="83" t="s">
        <v>17</v>
      </c>
      <c r="E6996" s="6" t="s">
        <v>73</v>
      </c>
      <c r="F6996" s="5"/>
      <c r="G6996" s="59">
        <v>52</v>
      </c>
      <c r="H6996" s="71" t="str">
        <f t="shared" si="117"/>
        <v xml:space="preserve"> </v>
      </c>
      <c r="I6996" s="12">
        <v>17.307692307692001</v>
      </c>
      <c r="J6996" s="4">
        <v>25</v>
      </c>
      <c r="K6996" s="4">
        <v>21.153846153846001</v>
      </c>
      <c r="L6996" s="4">
        <v>28.846153846153999</v>
      </c>
      <c r="M6996" s="4">
        <v>15.384615384615</v>
      </c>
      <c r="N6996" s="4">
        <v>7.6923076923079998</v>
      </c>
      <c r="O6996" s="4">
        <v>9.6153846153850004</v>
      </c>
      <c r="P6996" s="4">
        <v>5.7692307692310001</v>
      </c>
      <c r="Q6996" s="13">
        <v>26.923076923077002</v>
      </c>
    </row>
    <row r="6997" spans="3:17" ht="36" x14ac:dyDescent="0.2">
      <c r="C6997" s="87"/>
      <c r="D6997" s="84"/>
      <c r="E6997" s="1" t="s">
        <v>74</v>
      </c>
      <c r="F6997" s="2"/>
      <c r="G6997" s="60">
        <v>186</v>
      </c>
      <c r="H6997" s="72" t="str">
        <f t="shared" si="117"/>
        <v xml:space="preserve"> </v>
      </c>
      <c r="I6997" s="11">
        <v>19.354838709677001</v>
      </c>
      <c r="J6997" s="3">
        <v>29.032258064516</v>
      </c>
      <c r="K6997" s="3">
        <v>16.666666666666998</v>
      </c>
      <c r="L6997" s="3">
        <v>33.333333333333002</v>
      </c>
      <c r="M6997" s="3">
        <v>15.591397849462</v>
      </c>
      <c r="N6997" s="3">
        <v>11.827956989246999</v>
      </c>
      <c r="O6997" s="3">
        <v>12.903225806451999</v>
      </c>
      <c r="P6997" s="3">
        <v>4.3010752688169998</v>
      </c>
      <c r="Q6997" s="8">
        <v>18.279569892472999</v>
      </c>
    </row>
    <row r="6998" spans="3:17" ht="36" x14ac:dyDescent="0.2">
      <c r="C6998" s="87"/>
      <c r="D6998" s="84"/>
      <c r="E6998" s="1" t="s">
        <v>75</v>
      </c>
      <c r="F6998" s="2"/>
      <c r="G6998" s="60">
        <v>336</v>
      </c>
      <c r="H6998" s="72" t="str">
        <f t="shared" si="117"/>
        <v xml:space="preserve"> </v>
      </c>
      <c r="I6998" s="11">
        <v>23.809523809523998</v>
      </c>
      <c r="J6998" s="3">
        <v>31.25</v>
      </c>
      <c r="K6998" s="3">
        <v>19.940476190476002</v>
      </c>
      <c r="L6998" s="3">
        <v>33.630952380952003</v>
      </c>
      <c r="M6998" s="3">
        <v>22.321428571428999</v>
      </c>
      <c r="N6998" s="3">
        <v>14.285714285714</v>
      </c>
      <c r="O6998" s="3">
        <v>8.9285714285710007</v>
      </c>
      <c r="P6998" s="3">
        <v>3.5714285714290002</v>
      </c>
      <c r="Q6998" s="8">
        <v>13.392857142857</v>
      </c>
    </row>
    <row r="6999" spans="3:17" ht="36" x14ac:dyDescent="0.2">
      <c r="C6999" s="87"/>
      <c r="D6999" s="84"/>
      <c r="E6999" s="1" t="s">
        <v>76</v>
      </c>
      <c r="F6999" s="2"/>
      <c r="G6999" s="60">
        <v>411</v>
      </c>
      <c r="H6999" s="72" t="str">
        <f t="shared" si="117"/>
        <v xml:space="preserve"> </v>
      </c>
      <c r="I6999" s="11">
        <v>27.980535279805</v>
      </c>
      <c r="J6999" s="3">
        <v>32.846715328466999</v>
      </c>
      <c r="K6999" s="3">
        <v>23.600973236009999</v>
      </c>
      <c r="L6999" s="3">
        <v>33.819951338199999</v>
      </c>
      <c r="M6999" s="3">
        <v>24.574209245742001</v>
      </c>
      <c r="N6999" s="3">
        <v>13.625304136253</v>
      </c>
      <c r="O6999" s="3">
        <v>13.138686131387001</v>
      </c>
      <c r="P6999" s="3">
        <v>2.4330900243309999</v>
      </c>
      <c r="Q6999" s="8">
        <v>12.895377128953999</v>
      </c>
    </row>
    <row r="7000" spans="3:17" ht="36" x14ac:dyDescent="0.2">
      <c r="C7000" s="87"/>
      <c r="D7000" s="84"/>
      <c r="E7000" s="1" t="s">
        <v>77</v>
      </c>
      <c r="F7000" s="2"/>
      <c r="G7000" s="60">
        <v>425</v>
      </c>
      <c r="H7000" s="72" t="str">
        <f t="shared" si="117"/>
        <v xml:space="preserve"> </v>
      </c>
      <c r="I7000" s="11">
        <v>28.235294117647001</v>
      </c>
      <c r="J7000" s="3">
        <v>43.764705882352999</v>
      </c>
      <c r="K7000" s="3">
        <v>24</v>
      </c>
      <c r="L7000" s="3">
        <v>31.058823529411999</v>
      </c>
      <c r="M7000" s="3">
        <v>28.470588235293999</v>
      </c>
      <c r="N7000" s="3">
        <v>16.941176470588001</v>
      </c>
      <c r="O7000" s="3">
        <v>11.764705882353001</v>
      </c>
      <c r="P7000" s="3">
        <v>2.352941176471</v>
      </c>
      <c r="Q7000" s="8">
        <v>7.2941176470590001</v>
      </c>
    </row>
    <row r="7001" spans="3:17" ht="36" x14ac:dyDescent="0.2">
      <c r="C7001" s="87"/>
      <c r="D7001" s="84"/>
      <c r="E7001" s="1" t="s">
        <v>78</v>
      </c>
      <c r="F7001" s="2"/>
      <c r="G7001" s="60">
        <v>328</v>
      </c>
      <c r="H7001" s="72" t="str">
        <f t="shared" si="117"/>
        <v xml:space="preserve"> </v>
      </c>
      <c r="I7001" s="11">
        <v>36.585365853658999</v>
      </c>
      <c r="J7001" s="3">
        <v>47.865853658536999</v>
      </c>
      <c r="K7001" s="3">
        <v>26.524390243902001</v>
      </c>
      <c r="L7001" s="3">
        <v>32.317073170732002</v>
      </c>
      <c r="M7001" s="3">
        <v>30.182926829267998</v>
      </c>
      <c r="N7001" s="3">
        <v>15.548780487805001</v>
      </c>
      <c r="O7001" s="3">
        <v>12.804878048779999</v>
      </c>
      <c r="P7001" s="3">
        <v>3.0487804878050002</v>
      </c>
      <c r="Q7001" s="8">
        <v>8.5365853658540001</v>
      </c>
    </row>
    <row r="7002" spans="3:17" ht="36" x14ac:dyDescent="0.2">
      <c r="C7002" s="87"/>
      <c r="D7002" s="84"/>
      <c r="E7002" s="1" t="s">
        <v>79</v>
      </c>
      <c r="F7002" s="2"/>
      <c r="G7002" s="60">
        <v>294</v>
      </c>
      <c r="H7002" s="72" t="str">
        <f t="shared" si="117"/>
        <v xml:space="preserve"> </v>
      </c>
      <c r="I7002" s="11">
        <v>32.653061224490003</v>
      </c>
      <c r="J7002" s="3">
        <v>52.040816326531001</v>
      </c>
      <c r="K7002" s="3">
        <v>30.952380952380999</v>
      </c>
      <c r="L7002" s="3">
        <v>27.551020408163001</v>
      </c>
      <c r="M7002" s="3">
        <v>37.414965986395003</v>
      </c>
      <c r="N7002" s="3">
        <v>15.30612244898</v>
      </c>
      <c r="O7002" s="3">
        <v>11.904761904761999</v>
      </c>
      <c r="P7002" s="3">
        <v>4.7619047619049999</v>
      </c>
      <c r="Q7002" s="8">
        <v>4.4217687074830003</v>
      </c>
    </row>
    <row r="7003" spans="3:17" ht="36" x14ac:dyDescent="0.2">
      <c r="C7003" s="87"/>
      <c r="D7003" s="84"/>
      <c r="E7003" s="1" t="s">
        <v>80</v>
      </c>
      <c r="F7003" s="2"/>
      <c r="G7003" s="60">
        <v>194</v>
      </c>
      <c r="H7003" s="72" t="str">
        <f t="shared" si="117"/>
        <v xml:space="preserve"> </v>
      </c>
      <c r="I7003" s="11">
        <v>29.896907216494998</v>
      </c>
      <c r="J7003" s="3">
        <v>52.577319587628999</v>
      </c>
      <c r="K7003" s="3">
        <v>20.103092783505002</v>
      </c>
      <c r="L7003" s="3">
        <v>18.556701030928</v>
      </c>
      <c r="M7003" s="3">
        <v>37.628865979380997</v>
      </c>
      <c r="N7003" s="3">
        <v>19.587628865978999</v>
      </c>
      <c r="O7003" s="3">
        <v>12.371134020618999</v>
      </c>
      <c r="P7003" s="3">
        <v>3.6082474226799999</v>
      </c>
      <c r="Q7003" s="8">
        <v>3.6082474226799999</v>
      </c>
    </row>
    <row r="7004" spans="3:17" ht="36" x14ac:dyDescent="0.2">
      <c r="C7004" s="87"/>
      <c r="D7004" s="84"/>
      <c r="E7004" s="1" t="s">
        <v>81</v>
      </c>
      <c r="F7004" s="2"/>
      <c r="G7004" s="60">
        <v>50</v>
      </c>
      <c r="H7004" s="72" t="str">
        <f t="shared" si="117"/>
        <v xml:space="preserve"> </v>
      </c>
      <c r="I7004" s="11">
        <v>30</v>
      </c>
      <c r="J7004" s="3">
        <v>58</v>
      </c>
      <c r="K7004" s="3">
        <v>30</v>
      </c>
      <c r="L7004" s="3">
        <v>26</v>
      </c>
      <c r="M7004" s="3">
        <v>40</v>
      </c>
      <c r="N7004" s="3">
        <v>6</v>
      </c>
      <c r="O7004" s="3">
        <v>12</v>
      </c>
      <c r="P7004" s="3">
        <v>6</v>
      </c>
      <c r="Q7004" s="8">
        <v>4</v>
      </c>
    </row>
    <row r="7005" spans="3:17" ht="24" x14ac:dyDescent="0.2">
      <c r="C7005" s="87"/>
      <c r="D7005" s="84"/>
      <c r="E7005" s="1" t="s">
        <v>82</v>
      </c>
      <c r="F7005" s="2"/>
      <c r="G7005" s="60">
        <v>48</v>
      </c>
      <c r="H7005" s="72" t="str">
        <f t="shared" si="117"/>
        <v>*</v>
      </c>
      <c r="I7005" s="11">
        <v>29.166666666666998</v>
      </c>
      <c r="J7005" s="3">
        <v>50</v>
      </c>
      <c r="K7005" s="3">
        <v>31.25</v>
      </c>
      <c r="L7005" s="3">
        <v>16.666666666666998</v>
      </c>
      <c r="M7005" s="3">
        <v>43.75</v>
      </c>
      <c r="N7005" s="3">
        <v>16.666666666666998</v>
      </c>
      <c r="O7005" s="3">
        <v>20.833333333333002</v>
      </c>
      <c r="P7005" s="3">
        <v>6.25</v>
      </c>
      <c r="Q7005" s="14">
        <v>0</v>
      </c>
    </row>
    <row r="7006" spans="3:17" x14ac:dyDescent="0.2">
      <c r="C7006" s="87"/>
      <c r="D7006" s="84"/>
      <c r="E7006" s="1" t="s">
        <v>83</v>
      </c>
      <c r="F7006" s="2"/>
      <c r="G7006" s="60">
        <v>46</v>
      </c>
      <c r="H7006" s="72" t="str">
        <f t="shared" si="117"/>
        <v>*</v>
      </c>
      <c r="I7006" s="11">
        <v>28.260869565217</v>
      </c>
      <c r="J7006" s="3">
        <v>26.086956521739001</v>
      </c>
      <c r="K7006" s="3">
        <v>17.391304347826001</v>
      </c>
      <c r="L7006" s="3">
        <v>28.260869565217</v>
      </c>
      <c r="M7006" s="3">
        <v>19.565217391304</v>
      </c>
      <c r="N7006" s="3">
        <v>26.086956521739001</v>
      </c>
      <c r="O7006" s="3">
        <v>6.5217391304349999</v>
      </c>
      <c r="P7006" s="3">
        <v>6.5217391304349999</v>
      </c>
      <c r="Q7006" s="8">
        <v>19.565217391304</v>
      </c>
    </row>
    <row r="7007" spans="3:17" x14ac:dyDescent="0.2">
      <c r="C7007" s="87"/>
      <c r="D7007" s="84"/>
      <c r="E7007" s="1" t="s">
        <v>32</v>
      </c>
      <c r="F7007" s="2"/>
      <c r="G7007" s="60">
        <v>65</v>
      </c>
      <c r="H7007" s="72" t="str">
        <f t="shared" si="117"/>
        <v xml:space="preserve"> </v>
      </c>
      <c r="I7007" s="11">
        <v>15.384615384615</v>
      </c>
      <c r="J7007" s="3">
        <v>15.384615384615</v>
      </c>
      <c r="K7007" s="3">
        <v>10.769230769230999</v>
      </c>
      <c r="L7007" s="3">
        <v>26.153846153846001</v>
      </c>
      <c r="M7007" s="3">
        <v>15.384615384615</v>
      </c>
      <c r="N7007" s="3">
        <v>9.2307692307690008</v>
      </c>
      <c r="O7007" s="3">
        <v>7.6923076923079998</v>
      </c>
      <c r="P7007" s="3">
        <v>3.0769230769229998</v>
      </c>
      <c r="Q7007" s="8">
        <v>40</v>
      </c>
    </row>
    <row r="7008" spans="3:17" x14ac:dyDescent="0.2">
      <c r="C7008" s="88" t="s">
        <v>84</v>
      </c>
      <c r="D7008" s="83" t="s">
        <v>17</v>
      </c>
      <c r="E7008" s="6" t="s">
        <v>85</v>
      </c>
      <c r="F7008" s="5"/>
      <c r="G7008" s="59">
        <v>315</v>
      </c>
      <c r="H7008" s="71" t="str">
        <f t="shared" si="117"/>
        <v xml:space="preserve"> </v>
      </c>
      <c r="I7008" s="12">
        <v>31.428571428571001</v>
      </c>
      <c r="J7008" s="4">
        <v>44.761904761905001</v>
      </c>
      <c r="K7008" s="4">
        <v>26.666666666666998</v>
      </c>
      <c r="L7008" s="4">
        <v>24.126984126983999</v>
      </c>
      <c r="M7008" s="4">
        <v>28.888888888888999</v>
      </c>
      <c r="N7008" s="4">
        <v>13.968253968254</v>
      </c>
      <c r="O7008" s="4">
        <v>15.238095238094999</v>
      </c>
      <c r="P7008" s="4">
        <v>4.4444444444439997</v>
      </c>
      <c r="Q7008" s="13">
        <v>7.9365079365079998</v>
      </c>
    </row>
    <row r="7009" spans="3:17" x14ac:dyDescent="0.2">
      <c r="C7009" s="87"/>
      <c r="D7009" s="84"/>
      <c r="E7009" s="1" t="s">
        <v>86</v>
      </c>
      <c r="F7009" s="2"/>
      <c r="G7009" s="60">
        <v>493</v>
      </c>
      <c r="H7009" s="72" t="str">
        <f t="shared" si="117"/>
        <v xml:space="preserve"> </v>
      </c>
      <c r="I7009" s="11">
        <v>33.67139959432</v>
      </c>
      <c r="J7009" s="3">
        <v>46.247464503042998</v>
      </c>
      <c r="K7009" s="3">
        <v>26.572008113590002</v>
      </c>
      <c r="L7009" s="3">
        <v>26.572008113590002</v>
      </c>
      <c r="M7009" s="3">
        <v>36.511156186613</v>
      </c>
      <c r="N7009" s="3">
        <v>16.632860040568001</v>
      </c>
      <c r="O7009" s="3">
        <v>10.953346855984</v>
      </c>
      <c r="P7009" s="3">
        <v>3.4482758620689999</v>
      </c>
      <c r="Q7009" s="8">
        <v>6.6937119675460002</v>
      </c>
    </row>
    <row r="7010" spans="3:17" x14ac:dyDescent="0.2">
      <c r="C7010" s="87"/>
      <c r="D7010" s="84"/>
      <c r="E7010" s="1" t="s">
        <v>87</v>
      </c>
      <c r="F7010" s="2"/>
      <c r="G7010" s="60">
        <v>981</v>
      </c>
      <c r="H7010" s="72" t="str">
        <f t="shared" si="117"/>
        <v xml:space="preserve"> </v>
      </c>
      <c r="I7010" s="11">
        <v>28.440366972477001</v>
      </c>
      <c r="J7010" s="3">
        <v>40.978593272170997</v>
      </c>
      <c r="K7010" s="3">
        <v>22.528032619775999</v>
      </c>
      <c r="L7010" s="3">
        <v>30.479102956167001</v>
      </c>
      <c r="M7010" s="3">
        <v>26.707441386340001</v>
      </c>
      <c r="N7010" s="3">
        <v>15.698267074414</v>
      </c>
      <c r="O7010" s="3">
        <v>11.722731906218</v>
      </c>
      <c r="P7010" s="3">
        <v>2.0387359836900001</v>
      </c>
      <c r="Q7010" s="8">
        <v>10.907237512742</v>
      </c>
    </row>
    <row r="7011" spans="3:17" x14ac:dyDescent="0.2">
      <c r="C7011" s="87"/>
      <c r="D7011" s="84"/>
      <c r="E7011" s="1" t="s">
        <v>88</v>
      </c>
      <c r="F7011" s="2"/>
      <c r="G7011" s="60">
        <v>525</v>
      </c>
      <c r="H7011" s="72" t="str">
        <f t="shared" si="117"/>
        <v xml:space="preserve"> </v>
      </c>
      <c r="I7011" s="11">
        <v>22.666666666666998</v>
      </c>
      <c r="J7011" s="3">
        <v>33.714285714286</v>
      </c>
      <c r="K7011" s="3">
        <v>21.523809523810002</v>
      </c>
      <c r="L7011" s="3">
        <v>34.666666666666998</v>
      </c>
      <c r="M7011" s="3">
        <v>22.285714285714</v>
      </c>
      <c r="N7011" s="3">
        <v>13.142857142857</v>
      </c>
      <c r="O7011" s="3">
        <v>10.285714285714</v>
      </c>
      <c r="P7011" s="3">
        <v>4.1904761904759997</v>
      </c>
      <c r="Q7011" s="8">
        <v>15.238095238094999</v>
      </c>
    </row>
    <row r="7012" spans="3:17" x14ac:dyDescent="0.2">
      <c r="C7012" s="87"/>
      <c r="D7012" s="84"/>
      <c r="E7012" s="1" t="s">
        <v>89</v>
      </c>
      <c r="F7012" s="2"/>
      <c r="G7012" s="60">
        <v>113</v>
      </c>
      <c r="H7012" s="72" t="str">
        <f t="shared" si="117"/>
        <v xml:space="preserve"> </v>
      </c>
      <c r="I7012" s="11">
        <v>19.469026548673</v>
      </c>
      <c r="J7012" s="3">
        <v>24.778761061947002</v>
      </c>
      <c r="K7012" s="3">
        <v>17.699115044248</v>
      </c>
      <c r="L7012" s="3">
        <v>38.938053097344998</v>
      </c>
      <c r="M7012" s="3">
        <v>20.353982300885001</v>
      </c>
      <c r="N7012" s="3">
        <v>12.389380530973</v>
      </c>
      <c r="O7012" s="3">
        <v>13.274336283186001</v>
      </c>
      <c r="P7012" s="3">
        <v>10.619469026549</v>
      </c>
      <c r="Q7012" s="8">
        <v>15.044247787611001</v>
      </c>
    </row>
    <row r="7013" spans="3:17" x14ac:dyDescent="0.2">
      <c r="C7013" s="87"/>
      <c r="D7013" s="84"/>
      <c r="E7013" s="1" t="s">
        <v>32</v>
      </c>
      <c r="F7013" s="2"/>
      <c r="G7013" s="60">
        <v>8</v>
      </c>
      <c r="H7013" s="72" t="str">
        <f t="shared" si="117"/>
        <v>*</v>
      </c>
      <c r="I7013" s="11">
        <v>12.5</v>
      </c>
      <c r="J7013" s="3">
        <v>50</v>
      </c>
      <c r="K7013" s="3">
        <v>12.5</v>
      </c>
      <c r="L7013" s="3">
        <v>37.5</v>
      </c>
      <c r="M7013" s="3">
        <v>37.5</v>
      </c>
      <c r="N7013" s="3">
        <v>25</v>
      </c>
      <c r="O7013" s="3">
        <v>25</v>
      </c>
      <c r="P7013" s="7">
        <v>0</v>
      </c>
      <c r="Q7013" s="14">
        <v>0</v>
      </c>
    </row>
    <row r="7014" spans="3:17" ht="24" x14ac:dyDescent="0.2">
      <c r="C7014" s="88" t="s">
        <v>90</v>
      </c>
      <c r="D7014" s="83" t="s">
        <v>17</v>
      </c>
      <c r="E7014" s="6" t="s">
        <v>91</v>
      </c>
      <c r="F7014" s="5"/>
      <c r="G7014" s="59">
        <v>608</v>
      </c>
      <c r="H7014" s="71" t="str">
        <f t="shared" si="117"/>
        <v xml:space="preserve"> </v>
      </c>
      <c r="I7014" s="12">
        <v>26.151315789474001</v>
      </c>
      <c r="J7014" s="4">
        <v>41.447368421053</v>
      </c>
      <c r="K7014" s="4">
        <v>23.355263157894999</v>
      </c>
      <c r="L7014" s="4">
        <v>24.835526315789</v>
      </c>
      <c r="M7014" s="4">
        <v>27.302631578947</v>
      </c>
      <c r="N7014" s="4">
        <v>13.980263157894999</v>
      </c>
      <c r="O7014" s="4">
        <v>12.993421052632</v>
      </c>
      <c r="P7014" s="4">
        <v>4.4407894736840001</v>
      </c>
      <c r="Q7014" s="13">
        <v>9.8684210526319998</v>
      </c>
    </row>
    <row r="7015" spans="3:17" ht="24" x14ac:dyDescent="0.2">
      <c r="C7015" s="87"/>
      <c r="D7015" s="84"/>
      <c r="E7015" s="1" t="s">
        <v>92</v>
      </c>
      <c r="F7015" s="2"/>
      <c r="G7015" s="60">
        <v>1036</v>
      </c>
      <c r="H7015" s="72" t="str">
        <f t="shared" si="117"/>
        <v xml:space="preserve"> </v>
      </c>
      <c r="I7015" s="11">
        <v>29.343629343629001</v>
      </c>
      <c r="J7015" s="3">
        <v>38.899613899614003</v>
      </c>
      <c r="K7015" s="3">
        <v>23.841698841698999</v>
      </c>
      <c r="L7015" s="3">
        <v>31.949806949807002</v>
      </c>
      <c r="M7015" s="3">
        <v>28.378378378377999</v>
      </c>
      <c r="N7015" s="3">
        <v>14.189189189188999</v>
      </c>
      <c r="O7015" s="3">
        <v>11.679536679537</v>
      </c>
      <c r="P7015" s="3">
        <v>4.1505791505790004</v>
      </c>
      <c r="Q7015" s="8">
        <v>11.196911196911</v>
      </c>
    </row>
    <row r="7016" spans="3:17" ht="24" x14ac:dyDescent="0.2">
      <c r="C7016" s="87"/>
      <c r="D7016" s="84"/>
      <c r="E7016" s="1" t="s">
        <v>93</v>
      </c>
      <c r="F7016" s="2"/>
      <c r="G7016" s="60">
        <v>567</v>
      </c>
      <c r="H7016" s="72" t="str">
        <f t="shared" si="117"/>
        <v xml:space="preserve"> </v>
      </c>
      <c r="I7016" s="11">
        <v>28.924162257496</v>
      </c>
      <c r="J7016" s="3">
        <v>39.858906525572998</v>
      </c>
      <c r="K7016" s="3">
        <v>23.809523809523998</v>
      </c>
      <c r="L7016" s="3">
        <v>32.627865961198999</v>
      </c>
      <c r="M7016" s="3">
        <v>27.336860670194</v>
      </c>
      <c r="N7016" s="3">
        <v>15.873015873016</v>
      </c>
      <c r="O7016" s="3">
        <v>11.816578483244999</v>
      </c>
      <c r="P7016" s="3">
        <v>1.7636684303350001</v>
      </c>
      <c r="Q7016" s="8">
        <v>10.582010582011</v>
      </c>
    </row>
    <row r="7017" spans="3:17" x14ac:dyDescent="0.2">
      <c r="C7017" s="87"/>
      <c r="D7017" s="84"/>
      <c r="E7017" s="1" t="s">
        <v>94</v>
      </c>
      <c r="F7017" s="2"/>
      <c r="G7017" s="60">
        <v>224</v>
      </c>
      <c r="H7017" s="72" t="str">
        <f t="shared" si="117"/>
        <v xml:space="preserve"> </v>
      </c>
      <c r="I7017" s="11">
        <v>26.339285714286</v>
      </c>
      <c r="J7017" s="3">
        <v>44.196428571429003</v>
      </c>
      <c r="K7017" s="3">
        <v>20.535714285714</v>
      </c>
      <c r="L7017" s="3">
        <v>30.357142857143</v>
      </c>
      <c r="M7017" s="3">
        <v>27.232142857143</v>
      </c>
      <c r="N7017" s="3">
        <v>19.196428571428999</v>
      </c>
      <c r="O7017" s="3">
        <v>9.375</v>
      </c>
      <c r="P7017" s="3">
        <v>2.2321428571430002</v>
      </c>
      <c r="Q7017" s="8">
        <v>11.607142857143</v>
      </c>
    </row>
    <row r="7018" spans="3:17" x14ac:dyDescent="0.2">
      <c r="C7018" s="88" t="s">
        <v>95</v>
      </c>
      <c r="D7018" s="83" t="s">
        <v>17</v>
      </c>
      <c r="E7018" s="6" t="s">
        <v>96</v>
      </c>
      <c r="F7018" s="5"/>
      <c r="G7018" s="59">
        <v>308</v>
      </c>
      <c r="H7018" s="71" t="str">
        <f t="shared" si="117"/>
        <v xml:space="preserve"> </v>
      </c>
      <c r="I7018" s="12">
        <v>28.571428571428999</v>
      </c>
      <c r="J7018" s="4">
        <v>43.506493506494003</v>
      </c>
      <c r="K7018" s="4">
        <v>21.753246753247002</v>
      </c>
      <c r="L7018" s="4">
        <v>31.818181818182001</v>
      </c>
      <c r="M7018" s="4">
        <v>28.571428571428999</v>
      </c>
      <c r="N7018" s="4">
        <v>12.012987012987001</v>
      </c>
      <c r="O7018" s="4">
        <v>8.1168831168830007</v>
      </c>
      <c r="P7018" s="4">
        <v>2.922077922078</v>
      </c>
      <c r="Q7018" s="13">
        <v>9.4155844155840001</v>
      </c>
    </row>
    <row r="7019" spans="3:17" x14ac:dyDescent="0.2">
      <c r="C7019" s="89"/>
      <c r="D7019" s="84"/>
      <c r="E7019" s="1" t="s">
        <v>97</v>
      </c>
      <c r="F7019" s="2"/>
      <c r="G7019" s="60">
        <v>728</v>
      </c>
      <c r="H7019" s="72" t="str">
        <f t="shared" si="117"/>
        <v xml:space="preserve"> </v>
      </c>
      <c r="I7019" s="11">
        <v>30.769230769231001</v>
      </c>
      <c r="J7019" s="3">
        <v>40.796703296703001</v>
      </c>
      <c r="K7019" s="3">
        <v>23.489010989011</v>
      </c>
      <c r="L7019" s="3">
        <v>26.373626373625999</v>
      </c>
      <c r="M7019" s="3">
        <v>28.434065934065998</v>
      </c>
      <c r="N7019" s="3">
        <v>15.384615384615</v>
      </c>
      <c r="O7019" s="3">
        <v>12.087912087912001</v>
      </c>
      <c r="P7019" s="3">
        <v>5.0824175824179996</v>
      </c>
      <c r="Q7019" s="8">
        <v>11.263736263736</v>
      </c>
    </row>
    <row r="7020" spans="3:17" ht="24" x14ac:dyDescent="0.2">
      <c r="C7020" s="89"/>
      <c r="D7020" s="84"/>
      <c r="E7020" s="1" t="s">
        <v>98</v>
      </c>
      <c r="F7020" s="2"/>
      <c r="G7020" s="60">
        <v>474</v>
      </c>
      <c r="H7020" s="72" t="str">
        <f t="shared" si="117"/>
        <v xml:space="preserve"> </v>
      </c>
      <c r="I7020" s="11">
        <v>27.215189873418002</v>
      </c>
      <c r="J7020" s="3">
        <v>41.139240506329003</v>
      </c>
      <c r="K7020" s="3">
        <v>24.683544303796999</v>
      </c>
      <c r="L7020" s="3">
        <v>31.434599156118001</v>
      </c>
      <c r="M7020" s="3">
        <v>26.582278481012999</v>
      </c>
      <c r="N7020" s="3">
        <v>14.345991561181</v>
      </c>
      <c r="O7020" s="3">
        <v>11.814345991561</v>
      </c>
      <c r="P7020" s="3">
        <v>1.476793248945</v>
      </c>
      <c r="Q7020" s="8">
        <v>10.548523206751</v>
      </c>
    </row>
    <row r="7021" spans="3:17" x14ac:dyDescent="0.2">
      <c r="C7021" s="89"/>
      <c r="D7021" s="84"/>
      <c r="E7021" s="1" t="s">
        <v>99</v>
      </c>
      <c r="F7021" s="2"/>
      <c r="G7021" s="60">
        <v>402</v>
      </c>
      <c r="H7021" s="72" t="str">
        <f t="shared" si="117"/>
        <v xml:space="preserve"> </v>
      </c>
      <c r="I7021" s="11">
        <v>27.363184079602</v>
      </c>
      <c r="J7021" s="3">
        <v>41.542288557214</v>
      </c>
      <c r="K7021" s="3">
        <v>25.621890547264002</v>
      </c>
      <c r="L7021" s="3">
        <v>30.845771144278999</v>
      </c>
      <c r="M7021" s="3">
        <v>26.368159203979999</v>
      </c>
      <c r="N7021" s="3">
        <v>13.930348258705999</v>
      </c>
      <c r="O7021" s="3">
        <v>12.686567164178999</v>
      </c>
      <c r="P7021" s="3">
        <v>3.4825870646769999</v>
      </c>
      <c r="Q7021" s="8">
        <v>9.9502487562190005</v>
      </c>
    </row>
    <row r="7022" spans="3:17" x14ac:dyDescent="0.2">
      <c r="C7022" s="89"/>
      <c r="D7022" s="84"/>
      <c r="E7022" s="1" t="s">
        <v>100</v>
      </c>
      <c r="F7022" s="2"/>
      <c r="G7022" s="60">
        <v>231</v>
      </c>
      <c r="H7022" s="72" t="str">
        <f t="shared" si="117"/>
        <v xml:space="preserve"> </v>
      </c>
      <c r="I7022" s="11">
        <v>22.943722943722999</v>
      </c>
      <c r="J7022" s="3">
        <v>36.796536796536998</v>
      </c>
      <c r="K7022" s="3">
        <v>19.480519480519</v>
      </c>
      <c r="L7022" s="3">
        <v>29.437229437229</v>
      </c>
      <c r="M7022" s="3">
        <v>28.571428571428999</v>
      </c>
      <c r="N7022" s="3">
        <v>16.450216450216001</v>
      </c>
      <c r="O7022" s="3">
        <v>12.987012987012999</v>
      </c>
      <c r="P7022" s="3">
        <v>4.3290043290040003</v>
      </c>
      <c r="Q7022" s="8">
        <v>12.987012987012999</v>
      </c>
    </row>
    <row r="7023" spans="3:17" x14ac:dyDescent="0.2">
      <c r="C7023" s="90"/>
      <c r="D7023" s="85"/>
      <c r="E7023" s="29" t="s">
        <v>101</v>
      </c>
      <c r="F7023" s="28"/>
      <c r="G7023" s="61">
        <v>292</v>
      </c>
      <c r="H7023" s="73" t="str">
        <f t="shared" si="117"/>
        <v xml:space="preserve"> </v>
      </c>
      <c r="I7023" s="35">
        <v>28.082191780822001</v>
      </c>
      <c r="J7023" s="16">
        <v>34.931506849314999</v>
      </c>
      <c r="K7023" s="16">
        <v>22.945205479452</v>
      </c>
      <c r="L7023" s="16">
        <v>35.616438356163997</v>
      </c>
      <c r="M7023" s="16">
        <v>28.424657534247</v>
      </c>
      <c r="N7023" s="16">
        <v>18.493150684932001</v>
      </c>
      <c r="O7023" s="16">
        <v>13.013698630137</v>
      </c>
      <c r="P7023" s="16">
        <v>2.7397260273969999</v>
      </c>
      <c r="Q7023" s="36">
        <v>10.616438356164</v>
      </c>
    </row>
    <row r="7024" spans="3:17" x14ac:dyDescent="0.2">
      <c r="G7024" s="62"/>
      <c r="H7024" s="74"/>
    </row>
    <row r="7025" spans="2:15" x14ac:dyDescent="0.2">
      <c r="B7025" s="25" t="str">
        <f xml:space="preserve"> HYPERLINK("#'目次'!B66", "[60]")</f>
        <v>[60]</v>
      </c>
      <c r="C7025" s="17" t="s">
        <v>577</v>
      </c>
      <c r="G7025" s="62"/>
      <c r="H7025" s="74"/>
    </row>
    <row r="7026" spans="2:15" x14ac:dyDescent="0.2">
      <c r="G7026" s="62"/>
      <c r="H7026" s="74"/>
    </row>
    <row r="7027" spans="2:15" x14ac:dyDescent="0.2">
      <c r="G7027" s="62"/>
      <c r="H7027" s="74"/>
    </row>
    <row r="7028" spans="2:15" x14ac:dyDescent="0.2">
      <c r="C7028" s="17" t="s">
        <v>12</v>
      </c>
      <c r="G7028" s="62"/>
      <c r="H7028" s="74"/>
    </row>
    <row r="7029" spans="2:15" ht="24" x14ac:dyDescent="0.2">
      <c r="C7029" s="91"/>
      <c r="D7029" s="92"/>
      <c r="E7029" s="92"/>
      <c r="F7029" s="92"/>
      <c r="G7029" s="56" t="s">
        <v>13</v>
      </c>
      <c r="H7029" s="68"/>
      <c r="I7029" s="22" t="s">
        <v>578</v>
      </c>
      <c r="J7029" s="10" t="s">
        <v>579</v>
      </c>
      <c r="K7029" s="10" t="s">
        <v>580</v>
      </c>
      <c r="L7029" s="10" t="s">
        <v>581</v>
      </c>
      <c r="M7029" s="10" t="s">
        <v>32</v>
      </c>
      <c r="N7029" s="10" t="s">
        <v>582</v>
      </c>
      <c r="O7029" s="23" t="s">
        <v>583</v>
      </c>
    </row>
    <row r="7030" spans="2:15" x14ac:dyDescent="0.2">
      <c r="C7030" s="93"/>
      <c r="D7030" s="94"/>
      <c r="E7030" s="94"/>
      <c r="F7030" s="94"/>
      <c r="G7030" s="57"/>
      <c r="H7030" s="69"/>
      <c r="I7030" s="26"/>
      <c r="J7030" s="9"/>
      <c r="K7030" s="9"/>
      <c r="L7030" s="9"/>
      <c r="M7030" s="9"/>
      <c r="N7030" s="9"/>
      <c r="O7030" s="24"/>
    </row>
    <row r="7031" spans="2:15" x14ac:dyDescent="0.2">
      <c r="C7031" s="31"/>
      <c r="D7031" s="33"/>
      <c r="E7031" s="32" t="s">
        <v>13</v>
      </c>
      <c r="F7031" s="30"/>
      <c r="G7031" s="58">
        <v>2435</v>
      </c>
      <c r="H7031" s="70" t="str">
        <f t="shared" ref="H7031:H7094" si="118">IF(G7031&lt;49,"*"," ")</f>
        <v xml:space="preserve"> </v>
      </c>
      <c r="I7031" s="15">
        <v>23.080082135523998</v>
      </c>
      <c r="J7031" s="15">
        <v>50.143737166324001</v>
      </c>
      <c r="K7031" s="15">
        <v>17.659137577001999</v>
      </c>
      <c r="L7031" s="15">
        <v>2.58726899384</v>
      </c>
      <c r="M7031" s="15">
        <v>6.5297741273099996</v>
      </c>
      <c r="N7031" s="15">
        <v>73.223819301847996</v>
      </c>
      <c r="O7031" s="34">
        <v>20.246406570842002</v>
      </c>
    </row>
    <row r="7032" spans="2:15" x14ac:dyDescent="0.2">
      <c r="C7032" s="86" t="s">
        <v>16</v>
      </c>
      <c r="D7032" s="83" t="s">
        <v>17</v>
      </c>
      <c r="E7032" s="6" t="s">
        <v>14</v>
      </c>
      <c r="F7032" s="5"/>
      <c r="G7032" s="59">
        <v>1188</v>
      </c>
      <c r="H7032" s="71" t="str">
        <f t="shared" si="118"/>
        <v xml:space="preserve"> </v>
      </c>
      <c r="I7032" s="12">
        <v>22.727272727273</v>
      </c>
      <c r="J7032" s="4">
        <v>50.084175084175001</v>
      </c>
      <c r="K7032" s="4">
        <v>19.86531986532</v>
      </c>
      <c r="L7032" s="4">
        <v>2.1043771043769999</v>
      </c>
      <c r="M7032" s="4">
        <v>5.2188552188550004</v>
      </c>
      <c r="N7032" s="4">
        <v>72.811447811448005</v>
      </c>
      <c r="O7032" s="13">
        <v>21.969696969697001</v>
      </c>
    </row>
    <row r="7033" spans="2:15" x14ac:dyDescent="0.2">
      <c r="C7033" s="87"/>
      <c r="D7033" s="84"/>
      <c r="E7033" s="1" t="s">
        <v>15</v>
      </c>
      <c r="F7033" s="2"/>
      <c r="G7033" s="60">
        <v>1247</v>
      </c>
      <c r="H7033" s="72" t="str">
        <f t="shared" si="118"/>
        <v xml:space="preserve"> </v>
      </c>
      <c r="I7033" s="11">
        <v>23.416198877306002</v>
      </c>
      <c r="J7033" s="3">
        <v>50.200481154770998</v>
      </c>
      <c r="K7033" s="3">
        <v>15.557337610265</v>
      </c>
      <c r="L7033" s="3">
        <v>3.047313552526</v>
      </c>
      <c r="M7033" s="3">
        <v>7.7786688051319999</v>
      </c>
      <c r="N7033" s="3">
        <v>73.616680032076999</v>
      </c>
      <c r="O7033" s="8">
        <v>18.604651162791001</v>
      </c>
    </row>
    <row r="7034" spans="2:15" x14ac:dyDescent="0.2">
      <c r="C7034" s="88" t="s">
        <v>18</v>
      </c>
      <c r="D7034" s="88" t="s">
        <v>19</v>
      </c>
      <c r="E7034" s="6" t="s">
        <v>20</v>
      </c>
      <c r="F7034" s="5"/>
      <c r="G7034" s="59">
        <v>386</v>
      </c>
      <c r="H7034" s="71" t="str">
        <f t="shared" si="118"/>
        <v xml:space="preserve"> </v>
      </c>
      <c r="I7034" s="12">
        <v>23.834196891192001</v>
      </c>
      <c r="J7034" s="4">
        <v>54.145077720206999</v>
      </c>
      <c r="K7034" s="4">
        <v>17.098445595855001</v>
      </c>
      <c r="L7034" s="4">
        <v>2.0725388601039998</v>
      </c>
      <c r="M7034" s="4">
        <v>2.8497409326419998</v>
      </c>
      <c r="N7034" s="4">
        <v>77.979274611399006</v>
      </c>
      <c r="O7034" s="13">
        <v>19.170984455959001</v>
      </c>
    </row>
    <row r="7035" spans="2:15" x14ac:dyDescent="0.2">
      <c r="C7035" s="87"/>
      <c r="D7035" s="89"/>
      <c r="E7035" s="1" t="s">
        <v>21</v>
      </c>
      <c r="F7035" s="2"/>
      <c r="G7035" s="60">
        <v>484</v>
      </c>
      <c r="H7035" s="72" t="str">
        <f t="shared" si="118"/>
        <v xml:space="preserve"> </v>
      </c>
      <c r="I7035" s="11">
        <v>24.173553719008002</v>
      </c>
      <c r="J7035" s="3">
        <v>54.545454545455001</v>
      </c>
      <c r="K7035" s="3">
        <v>15.495867768595</v>
      </c>
      <c r="L7035" s="3">
        <v>2.2727272727269998</v>
      </c>
      <c r="M7035" s="3">
        <v>3.512396694215</v>
      </c>
      <c r="N7035" s="3">
        <v>78.719008264463</v>
      </c>
      <c r="O7035" s="8">
        <v>17.768595041322001</v>
      </c>
    </row>
    <row r="7036" spans="2:15" x14ac:dyDescent="0.2">
      <c r="C7036" s="87"/>
      <c r="D7036" s="89"/>
      <c r="E7036" s="1" t="s">
        <v>22</v>
      </c>
      <c r="F7036" s="2"/>
      <c r="G7036" s="60">
        <v>626</v>
      </c>
      <c r="H7036" s="72" t="str">
        <f t="shared" si="118"/>
        <v xml:space="preserve"> </v>
      </c>
      <c r="I7036" s="11">
        <v>25.559105431310002</v>
      </c>
      <c r="J7036" s="3">
        <v>50</v>
      </c>
      <c r="K7036" s="3">
        <v>16.453674121405999</v>
      </c>
      <c r="L7036" s="3">
        <v>1.4376996805110001</v>
      </c>
      <c r="M7036" s="3">
        <v>6.549520766773</v>
      </c>
      <c r="N7036" s="3">
        <v>75.559105431310002</v>
      </c>
      <c r="O7036" s="8">
        <v>17.891373801916998</v>
      </c>
    </row>
    <row r="7037" spans="2:15" x14ac:dyDescent="0.2">
      <c r="C7037" s="87"/>
      <c r="D7037" s="89"/>
      <c r="E7037" s="1" t="s">
        <v>23</v>
      </c>
      <c r="F7037" s="2"/>
      <c r="G7037" s="60">
        <v>400</v>
      </c>
      <c r="H7037" s="72" t="str">
        <f t="shared" si="118"/>
        <v xml:space="preserve"> </v>
      </c>
      <c r="I7037" s="11">
        <v>21.25</v>
      </c>
      <c r="J7037" s="3">
        <v>51.25</v>
      </c>
      <c r="K7037" s="3">
        <v>18</v>
      </c>
      <c r="L7037" s="3">
        <v>2</v>
      </c>
      <c r="M7037" s="3">
        <v>7.5</v>
      </c>
      <c r="N7037" s="3">
        <v>72.5</v>
      </c>
      <c r="O7037" s="8">
        <v>20</v>
      </c>
    </row>
    <row r="7038" spans="2:15" x14ac:dyDescent="0.2">
      <c r="C7038" s="87"/>
      <c r="D7038" s="89"/>
      <c r="E7038" s="1" t="s">
        <v>24</v>
      </c>
      <c r="F7038" s="2"/>
      <c r="G7038" s="60">
        <v>539</v>
      </c>
      <c r="H7038" s="72" t="str">
        <f t="shared" si="118"/>
        <v xml:space="preserve"> </v>
      </c>
      <c r="I7038" s="11">
        <v>20.037105751391</v>
      </c>
      <c r="J7038" s="3">
        <v>42.671614100185998</v>
      </c>
      <c r="K7038" s="3">
        <v>21.150278293134999</v>
      </c>
      <c r="L7038" s="3">
        <v>5.0092764378480004</v>
      </c>
      <c r="M7038" s="3">
        <v>11.13172541744</v>
      </c>
      <c r="N7038" s="3">
        <v>62.708719851577001</v>
      </c>
      <c r="O7038" s="8">
        <v>26.159554730983</v>
      </c>
    </row>
    <row r="7039" spans="2:15" x14ac:dyDescent="0.2">
      <c r="C7039" s="87"/>
      <c r="D7039" s="89"/>
      <c r="E7039" s="1" t="s">
        <v>25</v>
      </c>
      <c r="F7039" s="2"/>
      <c r="G7039" s="60">
        <v>2049</v>
      </c>
      <c r="H7039" s="72" t="str">
        <f t="shared" si="118"/>
        <v xml:space="preserve"> </v>
      </c>
      <c r="I7039" s="11">
        <v>22.938018545632001</v>
      </c>
      <c r="J7039" s="3">
        <v>49.389946315275999</v>
      </c>
      <c r="K7039" s="3">
        <v>17.764763299169999</v>
      </c>
      <c r="L7039" s="3">
        <v>2.6842362127869999</v>
      </c>
      <c r="M7039" s="3">
        <v>7.2230356271350002</v>
      </c>
      <c r="N7039" s="3">
        <v>72.327964860907997</v>
      </c>
      <c r="O7039" s="8">
        <v>20.448999511956998</v>
      </c>
    </row>
    <row r="7040" spans="2:15" x14ac:dyDescent="0.2">
      <c r="C7040" s="87"/>
      <c r="D7040" s="89"/>
      <c r="E7040" s="1" t="s">
        <v>26</v>
      </c>
      <c r="F7040" s="2"/>
      <c r="G7040" s="60">
        <v>939</v>
      </c>
      <c r="H7040" s="72" t="str">
        <f t="shared" si="118"/>
        <v xml:space="preserve"> </v>
      </c>
      <c r="I7040" s="11">
        <v>20.553780617678001</v>
      </c>
      <c r="J7040" s="3">
        <v>46.325878594248998</v>
      </c>
      <c r="K7040" s="3">
        <v>19.808306709265</v>
      </c>
      <c r="L7040" s="3">
        <v>3.727369542066</v>
      </c>
      <c r="M7040" s="3">
        <v>9.5846645367410002</v>
      </c>
      <c r="N7040" s="3">
        <v>66.879659211928001</v>
      </c>
      <c r="O7040" s="8">
        <v>23.535676251331001</v>
      </c>
    </row>
    <row r="7041" spans="3:15" x14ac:dyDescent="0.2">
      <c r="C7041" s="87"/>
      <c r="D7041" s="88" t="s">
        <v>14</v>
      </c>
      <c r="E7041" s="6" t="s">
        <v>20</v>
      </c>
      <c r="F7041" s="5"/>
      <c r="G7041" s="59">
        <v>204</v>
      </c>
      <c r="H7041" s="71" t="str">
        <f t="shared" si="118"/>
        <v xml:space="preserve"> </v>
      </c>
      <c r="I7041" s="12">
        <v>21.568627450979999</v>
      </c>
      <c r="J7041" s="4">
        <v>50</v>
      </c>
      <c r="K7041" s="4">
        <v>23.039215686275</v>
      </c>
      <c r="L7041" s="4">
        <v>1.9607843137250001</v>
      </c>
      <c r="M7041" s="4">
        <v>3.4313725490200002</v>
      </c>
      <c r="N7041" s="4">
        <v>71.568627450980003</v>
      </c>
      <c r="O7041" s="13">
        <v>25</v>
      </c>
    </row>
    <row r="7042" spans="3:15" x14ac:dyDescent="0.2">
      <c r="C7042" s="87"/>
      <c r="D7042" s="89"/>
      <c r="E7042" s="1" t="s">
        <v>21</v>
      </c>
      <c r="F7042" s="2"/>
      <c r="G7042" s="60">
        <v>254</v>
      </c>
      <c r="H7042" s="72" t="str">
        <f t="shared" si="118"/>
        <v xml:space="preserve"> </v>
      </c>
      <c r="I7042" s="11">
        <v>25.590551181102001</v>
      </c>
      <c r="J7042" s="3">
        <v>53.937007874015997</v>
      </c>
      <c r="K7042" s="3">
        <v>16.535433070865999</v>
      </c>
      <c r="L7042" s="3">
        <v>2.3622047244090001</v>
      </c>
      <c r="M7042" s="3">
        <v>1.574803149606</v>
      </c>
      <c r="N7042" s="3">
        <v>79.527559055118004</v>
      </c>
      <c r="O7042" s="8">
        <v>18.897637795276001</v>
      </c>
    </row>
    <row r="7043" spans="3:15" x14ac:dyDescent="0.2">
      <c r="C7043" s="87"/>
      <c r="D7043" s="89"/>
      <c r="E7043" s="1" t="s">
        <v>22</v>
      </c>
      <c r="F7043" s="2"/>
      <c r="G7043" s="60">
        <v>311</v>
      </c>
      <c r="H7043" s="72" t="str">
        <f t="shared" si="118"/>
        <v xml:space="preserve"> </v>
      </c>
      <c r="I7043" s="11">
        <v>23.151125401929001</v>
      </c>
      <c r="J7043" s="3">
        <v>52.090032154341003</v>
      </c>
      <c r="K7043" s="3">
        <v>17.684887459807001</v>
      </c>
      <c r="L7043" s="3">
        <v>1.2861736334410001</v>
      </c>
      <c r="M7043" s="3">
        <v>5.7877813504819997</v>
      </c>
      <c r="N7043" s="3">
        <v>75.241157556269997</v>
      </c>
      <c r="O7043" s="8">
        <v>18.971061093248</v>
      </c>
    </row>
    <row r="7044" spans="3:15" x14ac:dyDescent="0.2">
      <c r="C7044" s="87"/>
      <c r="D7044" s="89"/>
      <c r="E7044" s="1" t="s">
        <v>23</v>
      </c>
      <c r="F7044" s="2"/>
      <c r="G7044" s="60">
        <v>202</v>
      </c>
      <c r="H7044" s="72" t="str">
        <f t="shared" si="118"/>
        <v xml:space="preserve"> </v>
      </c>
      <c r="I7044" s="11">
        <v>21.287128712870999</v>
      </c>
      <c r="J7044" s="3">
        <v>51.485148514850998</v>
      </c>
      <c r="K7044" s="3">
        <v>20.297029702970001</v>
      </c>
      <c r="L7044" s="3">
        <v>1.9801980198019999</v>
      </c>
      <c r="M7044" s="3">
        <v>4.9504950495050002</v>
      </c>
      <c r="N7044" s="3">
        <v>72.772277227722995</v>
      </c>
      <c r="O7044" s="8">
        <v>22.277227722772</v>
      </c>
    </row>
    <row r="7045" spans="3:15" x14ac:dyDescent="0.2">
      <c r="C7045" s="87"/>
      <c r="D7045" s="89"/>
      <c r="E7045" s="1" t="s">
        <v>24</v>
      </c>
      <c r="F7045" s="2"/>
      <c r="G7045" s="60">
        <v>217</v>
      </c>
      <c r="H7045" s="72" t="str">
        <f t="shared" si="118"/>
        <v xml:space="preserve"> </v>
      </c>
      <c r="I7045" s="11">
        <v>21.198156682027999</v>
      </c>
      <c r="J7045" s="3">
        <v>41.47465437788</v>
      </c>
      <c r="K7045" s="3">
        <v>23.502304147465001</v>
      </c>
      <c r="L7045" s="3">
        <v>3.2258064516129998</v>
      </c>
      <c r="M7045" s="3">
        <v>10.599078341014</v>
      </c>
      <c r="N7045" s="3">
        <v>62.672811059908</v>
      </c>
      <c r="O7045" s="8">
        <v>26.728110599078001</v>
      </c>
    </row>
    <row r="7046" spans="3:15" x14ac:dyDescent="0.2">
      <c r="C7046" s="87"/>
      <c r="D7046" s="89"/>
      <c r="E7046" s="1" t="s">
        <v>25</v>
      </c>
      <c r="F7046" s="2"/>
      <c r="G7046" s="60">
        <v>984</v>
      </c>
      <c r="H7046" s="72" t="str">
        <f t="shared" si="118"/>
        <v xml:space="preserve"> </v>
      </c>
      <c r="I7046" s="11">
        <v>22.967479674797001</v>
      </c>
      <c r="J7046" s="3">
        <v>50.101626016259999</v>
      </c>
      <c r="K7046" s="3">
        <v>19.207317073171001</v>
      </c>
      <c r="L7046" s="3">
        <v>2.134146341463</v>
      </c>
      <c r="M7046" s="3">
        <v>5.5894308943090003</v>
      </c>
      <c r="N7046" s="3">
        <v>73.069105691057004</v>
      </c>
      <c r="O7046" s="8">
        <v>21.341463414633999</v>
      </c>
    </row>
    <row r="7047" spans="3:15" x14ac:dyDescent="0.2">
      <c r="C7047" s="87"/>
      <c r="D7047" s="89"/>
      <c r="E7047" s="1" t="s">
        <v>26</v>
      </c>
      <c r="F7047" s="2"/>
      <c r="G7047" s="60">
        <v>419</v>
      </c>
      <c r="H7047" s="72" t="str">
        <f t="shared" si="118"/>
        <v xml:space="preserve"> </v>
      </c>
      <c r="I7047" s="11">
        <v>21.241050119332002</v>
      </c>
      <c r="J7047" s="3">
        <v>46.300715990453</v>
      </c>
      <c r="K7047" s="3">
        <v>21.957040572792</v>
      </c>
      <c r="L7047" s="3">
        <v>2.6252983293560002</v>
      </c>
      <c r="M7047" s="3">
        <v>7.8758949880670004</v>
      </c>
      <c r="N7047" s="3">
        <v>67.541766109785002</v>
      </c>
      <c r="O7047" s="8">
        <v>24.582338902147999</v>
      </c>
    </row>
    <row r="7048" spans="3:15" x14ac:dyDescent="0.2">
      <c r="C7048" s="87"/>
      <c r="D7048" s="88" t="s">
        <v>15</v>
      </c>
      <c r="E7048" s="6" t="s">
        <v>20</v>
      </c>
      <c r="F7048" s="5"/>
      <c r="G7048" s="59">
        <v>182</v>
      </c>
      <c r="H7048" s="71" t="str">
        <f t="shared" si="118"/>
        <v xml:space="preserve"> </v>
      </c>
      <c r="I7048" s="12">
        <v>26.373626373625999</v>
      </c>
      <c r="J7048" s="4">
        <v>58.791208791209002</v>
      </c>
      <c r="K7048" s="4">
        <v>10.439560439559999</v>
      </c>
      <c r="L7048" s="4">
        <v>2.1978021978019999</v>
      </c>
      <c r="M7048" s="4">
        <v>2.1978021978019999</v>
      </c>
      <c r="N7048" s="4">
        <v>85.164835164834997</v>
      </c>
      <c r="O7048" s="13">
        <v>12.637362637362999</v>
      </c>
    </row>
    <row r="7049" spans="3:15" x14ac:dyDescent="0.2">
      <c r="C7049" s="87"/>
      <c r="D7049" s="89"/>
      <c r="E7049" s="1" t="s">
        <v>21</v>
      </c>
      <c r="F7049" s="2"/>
      <c r="G7049" s="60">
        <v>230</v>
      </c>
      <c r="H7049" s="72" t="str">
        <f t="shared" si="118"/>
        <v xml:space="preserve"> </v>
      </c>
      <c r="I7049" s="11">
        <v>22.608695652173999</v>
      </c>
      <c r="J7049" s="3">
        <v>55.217391304347998</v>
      </c>
      <c r="K7049" s="3">
        <v>14.347826086956999</v>
      </c>
      <c r="L7049" s="3">
        <v>2.1739130434780001</v>
      </c>
      <c r="M7049" s="3">
        <v>5.6521739130429998</v>
      </c>
      <c r="N7049" s="3">
        <v>77.826086956522005</v>
      </c>
      <c r="O7049" s="8">
        <v>16.521739130435002</v>
      </c>
    </row>
    <row r="7050" spans="3:15" x14ac:dyDescent="0.2">
      <c r="C7050" s="87"/>
      <c r="D7050" s="89"/>
      <c r="E7050" s="1" t="s">
        <v>22</v>
      </c>
      <c r="F7050" s="2"/>
      <c r="G7050" s="60">
        <v>315</v>
      </c>
      <c r="H7050" s="72" t="str">
        <f t="shared" si="118"/>
        <v xml:space="preserve"> </v>
      </c>
      <c r="I7050" s="11">
        <v>27.936507936508001</v>
      </c>
      <c r="J7050" s="3">
        <v>47.936507936508001</v>
      </c>
      <c r="K7050" s="3">
        <v>15.238095238094999</v>
      </c>
      <c r="L7050" s="3">
        <v>1.587301587302</v>
      </c>
      <c r="M7050" s="3">
        <v>7.3015873015870003</v>
      </c>
      <c r="N7050" s="3">
        <v>75.873015873016001</v>
      </c>
      <c r="O7050" s="8">
        <v>16.825396825397</v>
      </c>
    </row>
    <row r="7051" spans="3:15" x14ac:dyDescent="0.2">
      <c r="C7051" s="87"/>
      <c r="D7051" s="89"/>
      <c r="E7051" s="1" t="s">
        <v>23</v>
      </c>
      <c r="F7051" s="2"/>
      <c r="G7051" s="60">
        <v>198</v>
      </c>
      <c r="H7051" s="72" t="str">
        <f t="shared" si="118"/>
        <v xml:space="preserve"> </v>
      </c>
      <c r="I7051" s="11">
        <v>21.212121212121001</v>
      </c>
      <c r="J7051" s="3">
        <v>51.010101010101003</v>
      </c>
      <c r="K7051" s="3">
        <v>15.656565656566</v>
      </c>
      <c r="L7051" s="3">
        <v>2.0202020202019999</v>
      </c>
      <c r="M7051" s="3">
        <v>10.101010101010001</v>
      </c>
      <c r="N7051" s="3">
        <v>72.222222222222001</v>
      </c>
      <c r="O7051" s="8">
        <v>17.676767676768002</v>
      </c>
    </row>
    <row r="7052" spans="3:15" x14ac:dyDescent="0.2">
      <c r="C7052" s="87"/>
      <c r="D7052" s="89"/>
      <c r="E7052" s="1" t="s">
        <v>24</v>
      </c>
      <c r="F7052" s="2"/>
      <c r="G7052" s="60">
        <v>322</v>
      </c>
      <c r="H7052" s="72" t="str">
        <f t="shared" si="118"/>
        <v xml:space="preserve"> </v>
      </c>
      <c r="I7052" s="11">
        <v>19.254658385092998</v>
      </c>
      <c r="J7052" s="3">
        <v>43.478260869564998</v>
      </c>
      <c r="K7052" s="3">
        <v>19.565217391304</v>
      </c>
      <c r="L7052" s="3">
        <v>6.2111801242239997</v>
      </c>
      <c r="M7052" s="3">
        <v>11.490683229814</v>
      </c>
      <c r="N7052" s="3">
        <v>62.732919254658</v>
      </c>
      <c r="O7052" s="8">
        <v>25.776397515528</v>
      </c>
    </row>
    <row r="7053" spans="3:15" x14ac:dyDescent="0.2">
      <c r="C7053" s="87"/>
      <c r="D7053" s="89"/>
      <c r="E7053" s="1" t="s">
        <v>25</v>
      </c>
      <c r="F7053" s="2"/>
      <c r="G7053" s="60">
        <v>1065</v>
      </c>
      <c r="H7053" s="72" t="str">
        <f t="shared" si="118"/>
        <v xml:space="preserve"> </v>
      </c>
      <c r="I7053" s="11">
        <v>22.910798122066002</v>
      </c>
      <c r="J7053" s="3">
        <v>48.732394366196999</v>
      </c>
      <c r="K7053" s="3">
        <v>16.431924882629001</v>
      </c>
      <c r="L7053" s="3">
        <v>3.1924882629110001</v>
      </c>
      <c r="M7053" s="3">
        <v>8.7323943661969992</v>
      </c>
      <c r="N7053" s="3">
        <v>71.643192488262997</v>
      </c>
      <c r="O7053" s="8">
        <v>19.62441314554</v>
      </c>
    </row>
    <row r="7054" spans="3:15" x14ac:dyDescent="0.2">
      <c r="C7054" s="87"/>
      <c r="D7054" s="89"/>
      <c r="E7054" s="1" t="s">
        <v>26</v>
      </c>
      <c r="F7054" s="2"/>
      <c r="G7054" s="60">
        <v>520</v>
      </c>
      <c r="H7054" s="72" t="str">
        <f t="shared" si="118"/>
        <v xml:space="preserve"> </v>
      </c>
      <c r="I7054" s="11">
        <v>20</v>
      </c>
      <c r="J7054" s="3">
        <v>46.346153846154003</v>
      </c>
      <c r="K7054" s="3">
        <v>18.076923076922998</v>
      </c>
      <c r="L7054" s="3">
        <v>4.6153846153850004</v>
      </c>
      <c r="M7054" s="3">
        <v>10.961538461538</v>
      </c>
      <c r="N7054" s="3">
        <v>66.346153846153996</v>
      </c>
      <c r="O7054" s="8">
        <v>22.692307692307999</v>
      </c>
    </row>
    <row r="7055" spans="3:15" x14ac:dyDescent="0.2">
      <c r="C7055" s="88" t="s">
        <v>27</v>
      </c>
      <c r="D7055" s="88" t="s">
        <v>19</v>
      </c>
      <c r="E7055" s="6" t="s">
        <v>28</v>
      </c>
      <c r="F7055" s="5"/>
      <c r="G7055" s="59">
        <v>147</v>
      </c>
      <c r="H7055" s="71" t="str">
        <f t="shared" si="118"/>
        <v xml:space="preserve"> </v>
      </c>
      <c r="I7055" s="12">
        <v>17.006802721088</v>
      </c>
      <c r="J7055" s="4">
        <v>36.054421768707002</v>
      </c>
      <c r="K7055" s="4">
        <v>35.374149659864003</v>
      </c>
      <c r="L7055" s="4">
        <v>6.8027210884349998</v>
      </c>
      <c r="M7055" s="4">
        <v>4.7619047619049999</v>
      </c>
      <c r="N7055" s="4">
        <v>53.061224489795997</v>
      </c>
      <c r="O7055" s="13">
        <v>42.176870748299002</v>
      </c>
    </row>
    <row r="7056" spans="3:15" ht="24" x14ac:dyDescent="0.2">
      <c r="C7056" s="87"/>
      <c r="D7056" s="89"/>
      <c r="E7056" s="1" t="s">
        <v>29</v>
      </c>
      <c r="F7056" s="2"/>
      <c r="G7056" s="60">
        <v>1706</v>
      </c>
      <c r="H7056" s="72" t="str">
        <f t="shared" si="118"/>
        <v xml:space="preserve"> </v>
      </c>
      <c r="I7056" s="11">
        <v>24.794841735053001</v>
      </c>
      <c r="J7056" s="3">
        <v>53.458382180538997</v>
      </c>
      <c r="K7056" s="3">
        <v>14.00937866354</v>
      </c>
      <c r="L7056" s="3">
        <v>1.758499413834</v>
      </c>
      <c r="M7056" s="3">
        <v>5.9788980070340001</v>
      </c>
      <c r="N7056" s="3">
        <v>78.253223915592002</v>
      </c>
      <c r="O7056" s="8">
        <v>15.767878077374</v>
      </c>
    </row>
    <row r="7057" spans="3:15" ht="24" x14ac:dyDescent="0.2">
      <c r="C7057" s="87"/>
      <c r="D7057" s="89"/>
      <c r="E7057" s="1" t="s">
        <v>30</v>
      </c>
      <c r="F7057" s="2"/>
      <c r="G7057" s="60">
        <v>137</v>
      </c>
      <c r="H7057" s="72" t="str">
        <f t="shared" si="118"/>
        <v xml:space="preserve"> </v>
      </c>
      <c r="I7057" s="11">
        <v>16.788321167883002</v>
      </c>
      <c r="J7057" s="3">
        <v>41.605839416057997</v>
      </c>
      <c r="K7057" s="3">
        <v>29.927007299269999</v>
      </c>
      <c r="L7057" s="3">
        <v>5.8394160583939998</v>
      </c>
      <c r="M7057" s="3">
        <v>5.8394160583939998</v>
      </c>
      <c r="N7057" s="3">
        <v>58.394160583942003</v>
      </c>
      <c r="O7057" s="8">
        <v>35.766423357664003</v>
      </c>
    </row>
    <row r="7058" spans="3:15" ht="24" x14ac:dyDescent="0.2">
      <c r="C7058" s="87"/>
      <c r="D7058" s="89"/>
      <c r="E7058" s="1" t="s">
        <v>31</v>
      </c>
      <c r="F7058" s="2"/>
      <c r="G7058" s="60">
        <v>440</v>
      </c>
      <c r="H7058" s="72" t="str">
        <f t="shared" si="118"/>
        <v xml:space="preserve"> </v>
      </c>
      <c r="I7058" s="11">
        <v>20.454545454544999</v>
      </c>
      <c r="J7058" s="3">
        <v>44.545454545455001</v>
      </c>
      <c r="K7058" s="3">
        <v>22.045454545455001</v>
      </c>
      <c r="L7058" s="3">
        <v>3.4090909090910002</v>
      </c>
      <c r="M7058" s="3">
        <v>9.5454545454549997</v>
      </c>
      <c r="N7058" s="3">
        <v>65</v>
      </c>
      <c r="O7058" s="8">
        <v>25.454545454544999</v>
      </c>
    </row>
    <row r="7059" spans="3:15" x14ac:dyDescent="0.2">
      <c r="C7059" s="87"/>
      <c r="D7059" s="89"/>
      <c r="E7059" s="1" t="s">
        <v>32</v>
      </c>
      <c r="F7059" s="2"/>
      <c r="G7059" s="60">
        <v>5</v>
      </c>
      <c r="H7059" s="72" t="str">
        <f t="shared" si="118"/>
        <v>*</v>
      </c>
      <c r="I7059" s="11">
        <v>20</v>
      </c>
      <c r="J7059" s="3">
        <v>60</v>
      </c>
      <c r="K7059" s="3">
        <v>20</v>
      </c>
      <c r="L7059" s="7">
        <v>0</v>
      </c>
      <c r="M7059" s="7">
        <v>0</v>
      </c>
      <c r="N7059" s="3">
        <v>80</v>
      </c>
      <c r="O7059" s="8">
        <v>20</v>
      </c>
    </row>
    <row r="7060" spans="3:15" x14ac:dyDescent="0.2">
      <c r="C7060" s="87"/>
      <c r="D7060" s="88" t="s">
        <v>14</v>
      </c>
      <c r="E7060" s="6" t="s">
        <v>28</v>
      </c>
      <c r="F7060" s="5"/>
      <c r="G7060" s="59">
        <v>95</v>
      </c>
      <c r="H7060" s="71" t="str">
        <f t="shared" si="118"/>
        <v xml:space="preserve"> </v>
      </c>
      <c r="I7060" s="12">
        <v>13.684210526316001</v>
      </c>
      <c r="J7060" s="4">
        <v>33.684210526316001</v>
      </c>
      <c r="K7060" s="4">
        <v>41.052631578947</v>
      </c>
      <c r="L7060" s="4">
        <v>7.3684210526319998</v>
      </c>
      <c r="M7060" s="4">
        <v>4.2105263157890001</v>
      </c>
      <c r="N7060" s="4">
        <v>47.368421052632002</v>
      </c>
      <c r="O7060" s="13">
        <v>48.421052631579002</v>
      </c>
    </row>
    <row r="7061" spans="3:15" ht="24" x14ac:dyDescent="0.2">
      <c r="C7061" s="87"/>
      <c r="D7061" s="89"/>
      <c r="E7061" s="1" t="s">
        <v>29</v>
      </c>
      <c r="F7061" s="2"/>
      <c r="G7061" s="60">
        <v>953</v>
      </c>
      <c r="H7061" s="72" t="str">
        <f t="shared" si="118"/>
        <v xml:space="preserve"> </v>
      </c>
      <c r="I7061" s="11">
        <v>24.344176285414001</v>
      </c>
      <c r="J7061" s="3">
        <v>53.200419727177</v>
      </c>
      <c r="K7061" s="3">
        <v>16.159496327387</v>
      </c>
      <c r="L7061" s="3">
        <v>1.2591815320040001</v>
      </c>
      <c r="M7061" s="3">
        <v>5.0367261280170004</v>
      </c>
      <c r="N7061" s="3">
        <v>77.544596012591995</v>
      </c>
      <c r="O7061" s="8">
        <v>17.418677859391</v>
      </c>
    </row>
    <row r="7062" spans="3:15" ht="24" x14ac:dyDescent="0.2">
      <c r="C7062" s="87"/>
      <c r="D7062" s="89"/>
      <c r="E7062" s="1" t="s">
        <v>30</v>
      </c>
      <c r="F7062" s="2"/>
      <c r="G7062" s="60">
        <v>60</v>
      </c>
      <c r="H7062" s="72" t="str">
        <f t="shared" si="118"/>
        <v xml:space="preserve"> </v>
      </c>
      <c r="I7062" s="11">
        <v>11.666666666667</v>
      </c>
      <c r="J7062" s="3">
        <v>45</v>
      </c>
      <c r="K7062" s="3">
        <v>33.333333333333002</v>
      </c>
      <c r="L7062" s="3">
        <v>6.666666666667</v>
      </c>
      <c r="M7062" s="3">
        <v>3.333333333333</v>
      </c>
      <c r="N7062" s="3">
        <v>56.666666666666998</v>
      </c>
      <c r="O7062" s="8">
        <v>40</v>
      </c>
    </row>
    <row r="7063" spans="3:15" ht="24" x14ac:dyDescent="0.2">
      <c r="C7063" s="87"/>
      <c r="D7063" s="89"/>
      <c r="E7063" s="1" t="s">
        <v>31</v>
      </c>
      <c r="F7063" s="2"/>
      <c r="G7063" s="60">
        <v>77</v>
      </c>
      <c r="H7063" s="72" t="str">
        <f t="shared" si="118"/>
        <v xml:space="preserve"> </v>
      </c>
      <c r="I7063" s="11">
        <v>22.077922077922</v>
      </c>
      <c r="J7063" s="3">
        <v>36.363636363635997</v>
      </c>
      <c r="K7063" s="3">
        <v>28.571428571428999</v>
      </c>
      <c r="L7063" s="3">
        <v>2.5974025974030002</v>
      </c>
      <c r="M7063" s="3">
        <v>10.38961038961</v>
      </c>
      <c r="N7063" s="3">
        <v>58.441558441558001</v>
      </c>
      <c r="O7063" s="8">
        <v>31.168831168831002</v>
      </c>
    </row>
    <row r="7064" spans="3:15" x14ac:dyDescent="0.2">
      <c r="C7064" s="87"/>
      <c r="D7064" s="89"/>
      <c r="E7064" s="1" t="s">
        <v>32</v>
      </c>
      <c r="F7064" s="2"/>
      <c r="G7064" s="60">
        <v>3</v>
      </c>
      <c r="H7064" s="72" t="str">
        <f t="shared" si="118"/>
        <v>*</v>
      </c>
      <c r="I7064" s="11">
        <v>33.333333333333002</v>
      </c>
      <c r="J7064" s="3">
        <v>33.333333333333002</v>
      </c>
      <c r="K7064" s="3">
        <v>33.333333333333002</v>
      </c>
      <c r="L7064" s="7">
        <v>0</v>
      </c>
      <c r="M7064" s="7">
        <v>0</v>
      </c>
      <c r="N7064" s="3">
        <v>66.666666666666998</v>
      </c>
      <c r="O7064" s="8">
        <v>33.333333333333002</v>
      </c>
    </row>
    <row r="7065" spans="3:15" x14ac:dyDescent="0.2">
      <c r="C7065" s="87"/>
      <c r="D7065" s="88" t="s">
        <v>15</v>
      </c>
      <c r="E7065" s="6" t="s">
        <v>28</v>
      </c>
      <c r="F7065" s="5"/>
      <c r="G7065" s="59">
        <v>52</v>
      </c>
      <c r="H7065" s="71" t="str">
        <f t="shared" si="118"/>
        <v xml:space="preserve"> </v>
      </c>
      <c r="I7065" s="12">
        <v>23.076923076922998</v>
      </c>
      <c r="J7065" s="4">
        <v>40.384615384615003</v>
      </c>
      <c r="K7065" s="4">
        <v>25</v>
      </c>
      <c r="L7065" s="4">
        <v>5.7692307692310001</v>
      </c>
      <c r="M7065" s="4">
        <v>5.7692307692310001</v>
      </c>
      <c r="N7065" s="4">
        <v>63.461538461537998</v>
      </c>
      <c r="O7065" s="13">
        <v>30.769230769231001</v>
      </c>
    </row>
    <row r="7066" spans="3:15" ht="24" x14ac:dyDescent="0.2">
      <c r="C7066" s="87"/>
      <c r="D7066" s="89"/>
      <c r="E7066" s="1" t="s">
        <v>29</v>
      </c>
      <c r="F7066" s="2"/>
      <c r="G7066" s="60">
        <v>753</v>
      </c>
      <c r="H7066" s="72" t="str">
        <f t="shared" si="118"/>
        <v xml:space="preserve"> </v>
      </c>
      <c r="I7066" s="11">
        <v>25.365205843293001</v>
      </c>
      <c r="J7066" s="3">
        <v>53.784860557769001</v>
      </c>
      <c r="K7066" s="3">
        <v>11.28818061089</v>
      </c>
      <c r="L7066" s="3">
        <v>2.3904382470119998</v>
      </c>
      <c r="M7066" s="3">
        <v>7.1713147410360003</v>
      </c>
      <c r="N7066" s="3">
        <v>79.150066401062006</v>
      </c>
      <c r="O7066" s="8">
        <v>13.678618857902</v>
      </c>
    </row>
    <row r="7067" spans="3:15" ht="24" x14ac:dyDescent="0.2">
      <c r="C7067" s="87"/>
      <c r="D7067" s="89"/>
      <c r="E7067" s="1" t="s">
        <v>30</v>
      </c>
      <c r="F7067" s="2"/>
      <c r="G7067" s="60">
        <v>77</v>
      </c>
      <c r="H7067" s="72" t="str">
        <f t="shared" si="118"/>
        <v xml:space="preserve"> </v>
      </c>
      <c r="I7067" s="11">
        <v>20.779220779220999</v>
      </c>
      <c r="J7067" s="3">
        <v>38.961038961039002</v>
      </c>
      <c r="K7067" s="3">
        <v>27.272727272727</v>
      </c>
      <c r="L7067" s="3">
        <v>5.1948051948050002</v>
      </c>
      <c r="M7067" s="3">
        <v>7.792207792208</v>
      </c>
      <c r="N7067" s="3">
        <v>59.740259740260001</v>
      </c>
      <c r="O7067" s="8">
        <v>32.467532467532003</v>
      </c>
    </row>
    <row r="7068" spans="3:15" ht="24" x14ac:dyDescent="0.2">
      <c r="C7068" s="87"/>
      <c r="D7068" s="89"/>
      <c r="E7068" s="1" t="s">
        <v>31</v>
      </c>
      <c r="F7068" s="2"/>
      <c r="G7068" s="60">
        <v>363</v>
      </c>
      <c r="H7068" s="72" t="str">
        <f t="shared" si="118"/>
        <v xml:space="preserve"> </v>
      </c>
      <c r="I7068" s="11">
        <v>20.110192837465998</v>
      </c>
      <c r="J7068" s="3">
        <v>46.280991735537</v>
      </c>
      <c r="K7068" s="3">
        <v>20.661157024792999</v>
      </c>
      <c r="L7068" s="3">
        <v>3.5812672176309999</v>
      </c>
      <c r="M7068" s="3">
        <v>9.3663911845730006</v>
      </c>
      <c r="N7068" s="3">
        <v>66.391184573003002</v>
      </c>
      <c r="O7068" s="8">
        <v>24.242424242424001</v>
      </c>
    </row>
    <row r="7069" spans="3:15" x14ac:dyDescent="0.2">
      <c r="C7069" s="87"/>
      <c r="D7069" s="89"/>
      <c r="E7069" s="1" t="s">
        <v>32</v>
      </c>
      <c r="F7069" s="2"/>
      <c r="G7069" s="60">
        <v>2</v>
      </c>
      <c r="H7069" s="72" t="str">
        <f t="shared" si="118"/>
        <v>*</v>
      </c>
      <c r="I7069" s="21">
        <v>0</v>
      </c>
      <c r="J7069" s="3">
        <v>100</v>
      </c>
      <c r="K7069" s="7">
        <v>0</v>
      </c>
      <c r="L7069" s="7">
        <v>0</v>
      </c>
      <c r="M7069" s="7">
        <v>0</v>
      </c>
      <c r="N7069" s="3">
        <v>100</v>
      </c>
      <c r="O7069" s="14">
        <v>0</v>
      </c>
    </row>
    <row r="7070" spans="3:15" x14ac:dyDescent="0.2">
      <c r="C7070" s="88" t="s">
        <v>33</v>
      </c>
      <c r="D7070" s="83" t="s">
        <v>17</v>
      </c>
      <c r="E7070" s="6" t="s">
        <v>34</v>
      </c>
      <c r="F7070" s="5"/>
      <c r="G7070" s="59">
        <v>341</v>
      </c>
      <c r="H7070" s="71" t="str">
        <f t="shared" si="118"/>
        <v xml:space="preserve"> </v>
      </c>
      <c r="I7070" s="12">
        <v>17.888563049853001</v>
      </c>
      <c r="J7070" s="4">
        <v>50.439882697946999</v>
      </c>
      <c r="K7070" s="4">
        <v>19.648093841642002</v>
      </c>
      <c r="L7070" s="4">
        <v>3.5190615835779999</v>
      </c>
      <c r="M7070" s="4">
        <v>8.5043988269789992</v>
      </c>
      <c r="N7070" s="4">
        <v>68.328445747800998</v>
      </c>
      <c r="O7070" s="13">
        <v>23.167155425219999</v>
      </c>
    </row>
    <row r="7071" spans="3:15" x14ac:dyDescent="0.2">
      <c r="C7071" s="87"/>
      <c r="D7071" s="84"/>
      <c r="E7071" s="1" t="s">
        <v>35</v>
      </c>
      <c r="F7071" s="2"/>
      <c r="G7071" s="60">
        <v>1149</v>
      </c>
      <c r="H7071" s="72" t="str">
        <f t="shared" si="118"/>
        <v xml:space="preserve"> </v>
      </c>
      <c r="I7071" s="11">
        <v>25.239338555265</v>
      </c>
      <c r="J7071" s="3">
        <v>50.913838120104003</v>
      </c>
      <c r="K7071" s="3">
        <v>15.491731940817999</v>
      </c>
      <c r="L7071" s="3">
        <v>2.0887728459530002</v>
      </c>
      <c r="M7071" s="3">
        <v>6.2663185378590001</v>
      </c>
      <c r="N7071" s="3">
        <v>76.153176675370005</v>
      </c>
      <c r="O7071" s="8">
        <v>17.580504786771002</v>
      </c>
    </row>
    <row r="7072" spans="3:15" ht="24" x14ac:dyDescent="0.2">
      <c r="C7072" s="87"/>
      <c r="D7072" s="84"/>
      <c r="E7072" s="1" t="s">
        <v>36</v>
      </c>
      <c r="F7072" s="2"/>
      <c r="G7072" s="60">
        <v>659</v>
      </c>
      <c r="H7072" s="72" t="str">
        <f t="shared" si="118"/>
        <v xml:space="preserve"> </v>
      </c>
      <c r="I7072" s="11">
        <v>24.279210925645</v>
      </c>
      <c r="J7072" s="3">
        <v>51.441578148710001</v>
      </c>
      <c r="K7072" s="3">
        <v>15.781487101669001</v>
      </c>
      <c r="L7072" s="3">
        <v>1.9726858877090001</v>
      </c>
      <c r="M7072" s="3">
        <v>6.5250379362670001</v>
      </c>
      <c r="N7072" s="3">
        <v>75.720789074354997</v>
      </c>
      <c r="O7072" s="8">
        <v>17.754172989377999</v>
      </c>
    </row>
    <row r="7073" spans="3:15" x14ac:dyDescent="0.2">
      <c r="C7073" s="87"/>
      <c r="D7073" s="84"/>
      <c r="E7073" s="1" t="s">
        <v>37</v>
      </c>
      <c r="F7073" s="2"/>
      <c r="G7073" s="60">
        <v>274</v>
      </c>
      <c r="H7073" s="72" t="str">
        <f t="shared" si="118"/>
        <v xml:space="preserve"> </v>
      </c>
      <c r="I7073" s="11">
        <v>17.518248175181999</v>
      </c>
      <c r="J7073" s="3">
        <v>43.795620437956003</v>
      </c>
      <c r="K7073" s="3">
        <v>28.102189781021998</v>
      </c>
      <c r="L7073" s="3">
        <v>5.1094890510950002</v>
      </c>
      <c r="M7073" s="3">
        <v>5.4744525547449996</v>
      </c>
      <c r="N7073" s="3">
        <v>61.313868613139</v>
      </c>
      <c r="O7073" s="8">
        <v>33.211678832117002</v>
      </c>
    </row>
    <row r="7074" spans="3:15" x14ac:dyDescent="0.2">
      <c r="C7074" s="87"/>
      <c r="D7074" s="84"/>
      <c r="E7074" s="1" t="s">
        <v>32</v>
      </c>
      <c r="F7074" s="2"/>
      <c r="G7074" s="60">
        <v>12</v>
      </c>
      <c r="H7074" s="72" t="str">
        <f t="shared" si="118"/>
        <v>*</v>
      </c>
      <c r="I7074" s="11">
        <v>25</v>
      </c>
      <c r="J7074" s="3">
        <v>41.666666666666998</v>
      </c>
      <c r="K7074" s="3">
        <v>33.333333333333002</v>
      </c>
      <c r="L7074" s="7">
        <v>0</v>
      </c>
      <c r="M7074" s="7">
        <v>0</v>
      </c>
      <c r="N7074" s="3">
        <v>66.666666666666998</v>
      </c>
      <c r="O7074" s="8">
        <v>33.333333333333002</v>
      </c>
    </row>
    <row r="7075" spans="3:15" x14ac:dyDescent="0.2">
      <c r="C7075" s="88" t="s">
        <v>38</v>
      </c>
      <c r="D7075" s="83" t="s">
        <v>17</v>
      </c>
      <c r="E7075" s="6" t="s">
        <v>39</v>
      </c>
      <c r="F7075" s="5"/>
      <c r="G7075" s="59">
        <v>368</v>
      </c>
      <c r="H7075" s="71" t="str">
        <f t="shared" si="118"/>
        <v xml:space="preserve"> </v>
      </c>
      <c r="I7075" s="12">
        <v>19.021739130435002</v>
      </c>
      <c r="J7075" s="4">
        <v>40.489130434783</v>
      </c>
      <c r="K7075" s="4">
        <v>28.260869565217</v>
      </c>
      <c r="L7075" s="4">
        <v>4.8913043478259999</v>
      </c>
      <c r="M7075" s="4">
        <v>7.3369565217390003</v>
      </c>
      <c r="N7075" s="4">
        <v>59.510869565217</v>
      </c>
      <c r="O7075" s="13">
        <v>33.152173913043001</v>
      </c>
    </row>
    <row r="7076" spans="3:15" x14ac:dyDescent="0.2">
      <c r="C7076" s="87"/>
      <c r="D7076" s="84"/>
      <c r="E7076" s="1" t="s">
        <v>40</v>
      </c>
      <c r="F7076" s="2"/>
      <c r="G7076" s="60">
        <v>1591</v>
      </c>
      <c r="H7076" s="72" t="str">
        <f t="shared" si="118"/>
        <v xml:space="preserve"> </v>
      </c>
      <c r="I7076" s="11">
        <v>25.204274041483</v>
      </c>
      <c r="J7076" s="3">
        <v>53.111250785669</v>
      </c>
      <c r="K7076" s="3">
        <v>13.953488372093</v>
      </c>
      <c r="L7076" s="3">
        <v>1.7598994343180001</v>
      </c>
      <c r="M7076" s="3">
        <v>5.9710873664359996</v>
      </c>
      <c r="N7076" s="3">
        <v>78.315524827152998</v>
      </c>
      <c r="O7076" s="8">
        <v>15.713387806410999</v>
      </c>
    </row>
    <row r="7077" spans="3:15" x14ac:dyDescent="0.2">
      <c r="C7077" s="87"/>
      <c r="D7077" s="84"/>
      <c r="E7077" s="1" t="s">
        <v>41</v>
      </c>
      <c r="F7077" s="2"/>
      <c r="G7077" s="60">
        <v>151</v>
      </c>
      <c r="H7077" s="72" t="str">
        <f t="shared" si="118"/>
        <v xml:space="preserve"> </v>
      </c>
      <c r="I7077" s="11">
        <v>26.490066225166</v>
      </c>
      <c r="J7077" s="3">
        <v>56.291390728476998</v>
      </c>
      <c r="K7077" s="3">
        <v>13.907284768212</v>
      </c>
      <c r="L7077" s="3">
        <v>1.324503311258</v>
      </c>
      <c r="M7077" s="3">
        <v>1.9867549668869999</v>
      </c>
      <c r="N7077" s="3">
        <v>82.781456953642007</v>
      </c>
      <c r="O7077" s="8">
        <v>15.23178807947</v>
      </c>
    </row>
    <row r="7078" spans="3:15" x14ac:dyDescent="0.2">
      <c r="C7078" s="87"/>
      <c r="D7078" s="84"/>
      <c r="E7078" s="1" t="s">
        <v>42</v>
      </c>
      <c r="F7078" s="2"/>
      <c r="G7078" s="60">
        <v>884</v>
      </c>
      <c r="H7078" s="72" t="str">
        <f t="shared" si="118"/>
        <v xml:space="preserve"> </v>
      </c>
      <c r="I7078" s="11">
        <v>22.850678733032002</v>
      </c>
      <c r="J7078" s="3">
        <v>52.149321266968002</v>
      </c>
      <c r="K7078" s="3">
        <v>15.723981900451999</v>
      </c>
      <c r="L7078" s="3">
        <v>2.6018099547509999</v>
      </c>
      <c r="M7078" s="3">
        <v>6.6742081447960002</v>
      </c>
      <c r="N7078" s="3">
        <v>75</v>
      </c>
      <c r="O7078" s="8">
        <v>18.325791855203999</v>
      </c>
    </row>
    <row r="7079" spans="3:15" x14ac:dyDescent="0.2">
      <c r="C7079" s="87"/>
      <c r="D7079" s="84"/>
      <c r="E7079" s="1" t="s">
        <v>43</v>
      </c>
      <c r="F7079" s="2"/>
      <c r="G7079" s="60">
        <v>191</v>
      </c>
      <c r="H7079" s="72" t="str">
        <f t="shared" si="118"/>
        <v xml:space="preserve"> </v>
      </c>
      <c r="I7079" s="11">
        <v>26.701570680627999</v>
      </c>
      <c r="J7079" s="3">
        <v>50.785340314136</v>
      </c>
      <c r="K7079" s="3">
        <v>10.471204188482</v>
      </c>
      <c r="L7079" s="3">
        <v>3.6649214659689999</v>
      </c>
      <c r="M7079" s="3">
        <v>8.3769633507849992</v>
      </c>
      <c r="N7079" s="3">
        <v>77.486910994764003</v>
      </c>
      <c r="O7079" s="8">
        <v>14.13612565445</v>
      </c>
    </row>
    <row r="7080" spans="3:15" x14ac:dyDescent="0.2">
      <c r="C7080" s="87"/>
      <c r="D7080" s="84"/>
      <c r="E7080" s="1" t="s">
        <v>44</v>
      </c>
      <c r="F7080" s="2"/>
      <c r="G7080" s="60">
        <v>239</v>
      </c>
      <c r="H7080" s="72" t="str">
        <f t="shared" si="118"/>
        <v xml:space="preserve"> </v>
      </c>
      <c r="I7080" s="11">
        <v>28.033472803346999</v>
      </c>
      <c r="J7080" s="3">
        <v>53.974895397490002</v>
      </c>
      <c r="K7080" s="3">
        <v>10.460251046025</v>
      </c>
      <c r="L7080" s="3">
        <v>2.092050209205</v>
      </c>
      <c r="M7080" s="3">
        <v>5.439330543933</v>
      </c>
      <c r="N7080" s="3">
        <v>82.008368200836998</v>
      </c>
      <c r="O7080" s="8">
        <v>12.552301255230001</v>
      </c>
    </row>
    <row r="7081" spans="3:15" x14ac:dyDescent="0.2">
      <c r="C7081" s="87"/>
      <c r="D7081" s="84"/>
      <c r="E7081" s="1" t="s">
        <v>45</v>
      </c>
      <c r="F7081" s="2"/>
      <c r="G7081" s="60">
        <v>58</v>
      </c>
      <c r="H7081" s="72" t="str">
        <f t="shared" si="118"/>
        <v xml:space="preserve"> </v>
      </c>
      <c r="I7081" s="11">
        <v>18.965517241379001</v>
      </c>
      <c r="J7081" s="3">
        <v>43.103448275862</v>
      </c>
      <c r="K7081" s="3">
        <v>24.137931034483</v>
      </c>
      <c r="L7081" s="3">
        <v>3.4482758620689999</v>
      </c>
      <c r="M7081" s="3">
        <v>10.344827586207</v>
      </c>
      <c r="N7081" s="3">
        <v>62.068965517240997</v>
      </c>
      <c r="O7081" s="8">
        <v>27.586206896552</v>
      </c>
    </row>
    <row r="7082" spans="3:15" x14ac:dyDescent="0.2">
      <c r="C7082" s="87"/>
      <c r="D7082" s="84"/>
      <c r="E7082" s="1" t="s">
        <v>46</v>
      </c>
      <c r="F7082" s="2"/>
      <c r="G7082" s="60">
        <v>32</v>
      </c>
      <c r="H7082" s="72" t="str">
        <f t="shared" si="118"/>
        <v>*</v>
      </c>
      <c r="I7082" s="11">
        <v>12.5</v>
      </c>
      <c r="J7082" s="3">
        <v>25</v>
      </c>
      <c r="K7082" s="3">
        <v>50</v>
      </c>
      <c r="L7082" s="3">
        <v>12.5</v>
      </c>
      <c r="M7082" s="7">
        <v>0</v>
      </c>
      <c r="N7082" s="3">
        <v>37.5</v>
      </c>
      <c r="O7082" s="8">
        <v>62.5</v>
      </c>
    </row>
    <row r="7083" spans="3:15" x14ac:dyDescent="0.2">
      <c r="C7083" s="87"/>
      <c r="D7083" s="84"/>
      <c r="E7083" s="1" t="s">
        <v>32</v>
      </c>
      <c r="F7083" s="2"/>
      <c r="G7083" s="60">
        <v>50</v>
      </c>
      <c r="H7083" s="72" t="str">
        <f t="shared" si="118"/>
        <v xml:space="preserve"> </v>
      </c>
      <c r="I7083" s="11">
        <v>22</v>
      </c>
      <c r="J7083" s="3">
        <v>48</v>
      </c>
      <c r="K7083" s="3">
        <v>22</v>
      </c>
      <c r="L7083" s="3">
        <v>2</v>
      </c>
      <c r="M7083" s="3">
        <v>6</v>
      </c>
      <c r="N7083" s="3">
        <v>70</v>
      </c>
      <c r="O7083" s="8">
        <v>24</v>
      </c>
    </row>
    <row r="7084" spans="3:15" ht="24" x14ac:dyDescent="0.2">
      <c r="C7084" s="88" t="s">
        <v>47</v>
      </c>
      <c r="D7084" s="83" t="s">
        <v>17</v>
      </c>
      <c r="E7084" s="6" t="s">
        <v>48</v>
      </c>
      <c r="F7084" s="5"/>
      <c r="G7084" s="59">
        <v>93</v>
      </c>
      <c r="H7084" s="71" t="str">
        <f t="shared" si="118"/>
        <v xml:space="preserve"> </v>
      </c>
      <c r="I7084" s="12">
        <v>29.032258064516</v>
      </c>
      <c r="J7084" s="4">
        <v>49.462365591397997</v>
      </c>
      <c r="K7084" s="4">
        <v>16.129032258064999</v>
      </c>
      <c r="L7084" s="4">
        <v>2.1505376344089999</v>
      </c>
      <c r="M7084" s="4">
        <v>3.2258064516129998</v>
      </c>
      <c r="N7084" s="4">
        <v>78.494623655913998</v>
      </c>
      <c r="O7084" s="13">
        <v>18.279569892472999</v>
      </c>
    </row>
    <row r="7085" spans="3:15" ht="24" x14ac:dyDescent="0.2">
      <c r="C7085" s="87"/>
      <c r="D7085" s="84"/>
      <c r="E7085" s="1" t="s">
        <v>49</v>
      </c>
      <c r="F7085" s="2"/>
      <c r="G7085" s="60">
        <v>143</v>
      </c>
      <c r="H7085" s="72" t="str">
        <f t="shared" si="118"/>
        <v xml:space="preserve"> </v>
      </c>
      <c r="I7085" s="11">
        <v>28.671328671329</v>
      </c>
      <c r="J7085" s="3">
        <v>49.650349650350002</v>
      </c>
      <c r="K7085" s="3">
        <v>13.286713286713001</v>
      </c>
      <c r="L7085" s="3">
        <v>1.398601398601</v>
      </c>
      <c r="M7085" s="3">
        <v>6.9930069930069996</v>
      </c>
      <c r="N7085" s="3">
        <v>78.321678321677993</v>
      </c>
      <c r="O7085" s="8">
        <v>14.685314685314999</v>
      </c>
    </row>
    <row r="7086" spans="3:15" x14ac:dyDescent="0.2">
      <c r="C7086" s="87"/>
      <c r="D7086" s="84"/>
      <c r="E7086" s="1" t="s">
        <v>50</v>
      </c>
      <c r="F7086" s="2"/>
      <c r="G7086" s="60">
        <v>148</v>
      </c>
      <c r="H7086" s="72" t="str">
        <f t="shared" si="118"/>
        <v xml:space="preserve"> </v>
      </c>
      <c r="I7086" s="11">
        <v>27.027027027027</v>
      </c>
      <c r="J7086" s="3">
        <v>52.027027027027003</v>
      </c>
      <c r="K7086" s="3">
        <v>14.189189189188999</v>
      </c>
      <c r="L7086" s="3">
        <v>2.0270270270270001</v>
      </c>
      <c r="M7086" s="3">
        <v>4.7297297297299998</v>
      </c>
      <c r="N7086" s="3">
        <v>79.054054054054006</v>
      </c>
      <c r="O7086" s="8">
        <v>16.216216216216001</v>
      </c>
    </row>
    <row r="7087" spans="3:15" x14ac:dyDescent="0.2">
      <c r="C7087" s="87"/>
      <c r="D7087" s="84"/>
      <c r="E7087" s="1" t="s">
        <v>51</v>
      </c>
      <c r="F7087" s="2"/>
      <c r="G7087" s="60">
        <v>198</v>
      </c>
      <c r="H7087" s="72" t="str">
        <f t="shared" si="118"/>
        <v xml:space="preserve"> </v>
      </c>
      <c r="I7087" s="11">
        <v>26.767676767676999</v>
      </c>
      <c r="J7087" s="3">
        <v>57.575757575757997</v>
      </c>
      <c r="K7087" s="3">
        <v>11.111111111111001</v>
      </c>
      <c r="L7087" s="3">
        <v>1.010101010101</v>
      </c>
      <c r="M7087" s="3">
        <v>3.535353535354</v>
      </c>
      <c r="N7087" s="3">
        <v>84.343434343433998</v>
      </c>
      <c r="O7087" s="8">
        <v>12.121212121212</v>
      </c>
    </row>
    <row r="7088" spans="3:15" ht="24" x14ac:dyDescent="0.2">
      <c r="C7088" s="87"/>
      <c r="D7088" s="84"/>
      <c r="E7088" s="1" t="s">
        <v>52</v>
      </c>
      <c r="F7088" s="2"/>
      <c r="G7088" s="60">
        <v>318</v>
      </c>
      <c r="H7088" s="72" t="str">
        <f t="shared" si="118"/>
        <v xml:space="preserve"> </v>
      </c>
      <c r="I7088" s="11">
        <v>24.528301886792001</v>
      </c>
      <c r="J7088" s="3">
        <v>57.232704402515999</v>
      </c>
      <c r="K7088" s="3">
        <v>12.578616352200999</v>
      </c>
      <c r="L7088" s="3">
        <v>1.88679245283</v>
      </c>
      <c r="M7088" s="3">
        <v>3.7735849056599999</v>
      </c>
      <c r="N7088" s="3">
        <v>81.761006289308</v>
      </c>
      <c r="O7088" s="8">
        <v>14.465408805031</v>
      </c>
    </row>
    <row r="7089" spans="3:15" ht="24" x14ac:dyDescent="0.2">
      <c r="C7089" s="87"/>
      <c r="D7089" s="84"/>
      <c r="E7089" s="1" t="s">
        <v>53</v>
      </c>
      <c r="F7089" s="2"/>
      <c r="G7089" s="60">
        <v>900</v>
      </c>
      <c r="H7089" s="72" t="str">
        <f t="shared" si="118"/>
        <v xml:space="preserve"> </v>
      </c>
      <c r="I7089" s="11">
        <v>26.555555555556001</v>
      </c>
      <c r="J7089" s="3">
        <v>54.444444444444002</v>
      </c>
      <c r="K7089" s="3">
        <v>13</v>
      </c>
      <c r="L7089" s="3">
        <v>1.666666666667</v>
      </c>
      <c r="M7089" s="3">
        <v>4.333333333333</v>
      </c>
      <c r="N7089" s="3">
        <v>81</v>
      </c>
      <c r="O7089" s="8">
        <v>14.666666666667</v>
      </c>
    </row>
    <row r="7090" spans="3:15" ht="24" x14ac:dyDescent="0.2">
      <c r="C7090" s="87"/>
      <c r="D7090" s="84"/>
      <c r="E7090" s="1" t="s">
        <v>54</v>
      </c>
      <c r="F7090" s="2"/>
      <c r="G7090" s="60">
        <v>1493</v>
      </c>
      <c r="H7090" s="72" t="str">
        <f t="shared" si="118"/>
        <v xml:space="preserve"> </v>
      </c>
      <c r="I7090" s="11">
        <v>20.897521768251998</v>
      </c>
      <c r="J7090" s="3">
        <v>47.555257870059997</v>
      </c>
      <c r="K7090" s="3">
        <v>20.763563295377999</v>
      </c>
      <c r="L7090" s="3">
        <v>3.1480241125249999</v>
      </c>
      <c r="M7090" s="3">
        <v>7.6356329537840004</v>
      </c>
      <c r="N7090" s="3">
        <v>68.452779638311995</v>
      </c>
      <c r="O7090" s="8">
        <v>23.911587407904001</v>
      </c>
    </row>
    <row r="7091" spans="3:15" x14ac:dyDescent="0.2">
      <c r="C7091" s="87"/>
      <c r="D7091" s="84"/>
      <c r="E7091" s="1" t="s">
        <v>32</v>
      </c>
      <c r="F7091" s="2"/>
      <c r="G7091" s="60">
        <v>42</v>
      </c>
      <c r="H7091" s="72" t="str">
        <f t="shared" si="118"/>
        <v>*</v>
      </c>
      <c r="I7091" s="11">
        <v>26.190476190476002</v>
      </c>
      <c r="J7091" s="3">
        <v>50</v>
      </c>
      <c r="K7091" s="3">
        <v>7.1428571428570002</v>
      </c>
      <c r="L7091" s="3">
        <v>2.3809523809519999</v>
      </c>
      <c r="M7091" s="3">
        <v>14.285714285714</v>
      </c>
      <c r="N7091" s="3">
        <v>76.190476190476005</v>
      </c>
      <c r="O7091" s="8">
        <v>9.5238095238099998</v>
      </c>
    </row>
    <row r="7092" spans="3:15" ht="24" x14ac:dyDescent="0.2">
      <c r="C7092" s="88" t="s">
        <v>55</v>
      </c>
      <c r="D7092" s="83" t="s">
        <v>17</v>
      </c>
      <c r="E7092" s="6" t="s">
        <v>48</v>
      </c>
      <c r="F7092" s="5"/>
      <c r="G7092" s="59">
        <v>118</v>
      </c>
      <c r="H7092" s="71" t="str">
        <f t="shared" si="118"/>
        <v xml:space="preserve"> </v>
      </c>
      <c r="I7092" s="12">
        <v>24.576271186441002</v>
      </c>
      <c r="J7092" s="4">
        <v>44.067796610168998</v>
      </c>
      <c r="K7092" s="4">
        <v>19.491525423729001</v>
      </c>
      <c r="L7092" s="4">
        <v>4.2372881355930003</v>
      </c>
      <c r="M7092" s="4">
        <v>7.6271186440680001</v>
      </c>
      <c r="N7092" s="4">
        <v>68.644067796610003</v>
      </c>
      <c r="O7092" s="13">
        <v>23.728813559321999</v>
      </c>
    </row>
    <row r="7093" spans="3:15" ht="24" x14ac:dyDescent="0.2">
      <c r="C7093" s="87"/>
      <c r="D7093" s="84"/>
      <c r="E7093" s="1" t="s">
        <v>49</v>
      </c>
      <c r="F7093" s="2"/>
      <c r="G7093" s="60">
        <v>262</v>
      </c>
      <c r="H7093" s="72" t="str">
        <f t="shared" si="118"/>
        <v xml:space="preserve"> </v>
      </c>
      <c r="I7093" s="11">
        <v>23.282442748091999</v>
      </c>
      <c r="J7093" s="3">
        <v>45.038167938930997</v>
      </c>
      <c r="K7093" s="3">
        <v>19.083969465649002</v>
      </c>
      <c r="L7093" s="3">
        <v>3.4351145038170001</v>
      </c>
      <c r="M7093" s="3">
        <v>9.1603053435110002</v>
      </c>
      <c r="N7093" s="3">
        <v>68.320610687023006</v>
      </c>
      <c r="O7093" s="8">
        <v>22.519083969465999</v>
      </c>
    </row>
    <row r="7094" spans="3:15" x14ac:dyDescent="0.2">
      <c r="C7094" s="87"/>
      <c r="D7094" s="84"/>
      <c r="E7094" s="1" t="s">
        <v>50</v>
      </c>
      <c r="F7094" s="2"/>
      <c r="G7094" s="60">
        <v>486</v>
      </c>
      <c r="H7094" s="72" t="str">
        <f t="shared" si="118"/>
        <v xml:space="preserve"> </v>
      </c>
      <c r="I7094" s="11">
        <v>23.251028806583999</v>
      </c>
      <c r="J7094" s="3">
        <v>51.440329218107003</v>
      </c>
      <c r="K7094" s="3">
        <v>18.312757201646001</v>
      </c>
      <c r="L7094" s="3">
        <v>2.6748971193419999</v>
      </c>
      <c r="M7094" s="3">
        <v>4.3209876543209997</v>
      </c>
      <c r="N7094" s="3">
        <v>74.691358024690999</v>
      </c>
      <c r="O7094" s="8">
        <v>20.987654320988</v>
      </c>
    </row>
    <row r="7095" spans="3:15" x14ac:dyDescent="0.2">
      <c r="C7095" s="87"/>
      <c r="D7095" s="84"/>
      <c r="E7095" s="1" t="s">
        <v>51</v>
      </c>
      <c r="F7095" s="2"/>
      <c r="G7095" s="60">
        <v>888</v>
      </c>
      <c r="H7095" s="72" t="str">
        <f t="shared" ref="H7095:H7142" si="119">IF(G7095&lt;49,"*"," ")</f>
        <v xml:space="preserve"> </v>
      </c>
      <c r="I7095" s="11">
        <v>24.324324324323999</v>
      </c>
      <c r="J7095" s="3">
        <v>53.378378378378002</v>
      </c>
      <c r="K7095" s="3">
        <v>15.540540540541</v>
      </c>
      <c r="L7095" s="3">
        <v>1.8018018018019999</v>
      </c>
      <c r="M7095" s="3">
        <v>4.9549549549550003</v>
      </c>
      <c r="N7095" s="3">
        <v>77.702702702702993</v>
      </c>
      <c r="O7095" s="8">
        <v>17.342342342342</v>
      </c>
    </row>
    <row r="7096" spans="3:15" ht="24" x14ac:dyDescent="0.2">
      <c r="C7096" s="87"/>
      <c r="D7096" s="84"/>
      <c r="E7096" s="1" t="s">
        <v>52</v>
      </c>
      <c r="F7096" s="2"/>
      <c r="G7096" s="60">
        <v>323</v>
      </c>
      <c r="H7096" s="72" t="str">
        <f t="shared" si="119"/>
        <v xml:space="preserve"> </v>
      </c>
      <c r="I7096" s="11">
        <v>20.743034055728</v>
      </c>
      <c r="J7096" s="3">
        <v>50.464396284830002</v>
      </c>
      <c r="K7096" s="3">
        <v>20.123839009288002</v>
      </c>
      <c r="L7096" s="3">
        <v>2.4767801857589999</v>
      </c>
      <c r="M7096" s="3">
        <v>6.1919504643960002</v>
      </c>
      <c r="N7096" s="3">
        <v>71.207430340556996</v>
      </c>
      <c r="O7096" s="8">
        <v>22.600619195046001</v>
      </c>
    </row>
    <row r="7097" spans="3:15" x14ac:dyDescent="0.2">
      <c r="C7097" s="87"/>
      <c r="D7097" s="84"/>
      <c r="E7097" s="1" t="s">
        <v>56</v>
      </c>
      <c r="F7097" s="2"/>
      <c r="G7097" s="60">
        <v>275</v>
      </c>
      <c r="H7097" s="72" t="str">
        <f t="shared" si="119"/>
        <v xml:space="preserve"> </v>
      </c>
      <c r="I7097" s="11">
        <v>22.181818181817999</v>
      </c>
      <c r="J7097" s="3">
        <v>50.181818181818002</v>
      </c>
      <c r="K7097" s="3">
        <v>16</v>
      </c>
      <c r="L7097" s="3">
        <v>2.9090909090910002</v>
      </c>
      <c r="M7097" s="3">
        <v>8.7272727272730002</v>
      </c>
      <c r="N7097" s="3">
        <v>72.363636363636004</v>
      </c>
      <c r="O7097" s="8">
        <v>18.909090909090999</v>
      </c>
    </row>
    <row r="7098" spans="3:15" x14ac:dyDescent="0.2">
      <c r="C7098" s="87"/>
      <c r="D7098" s="84"/>
      <c r="E7098" s="1" t="s">
        <v>57</v>
      </c>
      <c r="F7098" s="2"/>
      <c r="G7098" s="60">
        <v>32</v>
      </c>
      <c r="H7098" s="72" t="str">
        <f t="shared" si="119"/>
        <v>*</v>
      </c>
      <c r="I7098" s="11">
        <v>12.5</v>
      </c>
      <c r="J7098" s="3">
        <v>31.25</v>
      </c>
      <c r="K7098" s="3">
        <v>34.375</v>
      </c>
      <c r="L7098" s="3">
        <v>6.25</v>
      </c>
      <c r="M7098" s="3">
        <v>15.625</v>
      </c>
      <c r="N7098" s="3">
        <v>43.75</v>
      </c>
      <c r="O7098" s="8">
        <v>40.625</v>
      </c>
    </row>
    <row r="7099" spans="3:15" x14ac:dyDescent="0.2">
      <c r="C7099" s="87"/>
      <c r="D7099" s="84"/>
      <c r="E7099" s="1" t="s">
        <v>32</v>
      </c>
      <c r="F7099" s="2"/>
      <c r="G7099" s="60">
        <v>51</v>
      </c>
      <c r="H7099" s="72" t="str">
        <f t="shared" si="119"/>
        <v xml:space="preserve"> </v>
      </c>
      <c r="I7099" s="11">
        <v>21.568627450979999</v>
      </c>
      <c r="J7099" s="3">
        <v>31.372549019608002</v>
      </c>
      <c r="K7099" s="3">
        <v>19.607843137254999</v>
      </c>
      <c r="L7099" s="3">
        <v>3.9215686274510002</v>
      </c>
      <c r="M7099" s="3">
        <v>23.529411764706001</v>
      </c>
      <c r="N7099" s="3">
        <v>52.941176470587997</v>
      </c>
      <c r="O7099" s="8">
        <v>23.529411764706001</v>
      </c>
    </row>
    <row r="7100" spans="3:15" x14ac:dyDescent="0.2">
      <c r="C7100" s="88" t="s">
        <v>58</v>
      </c>
      <c r="D7100" s="83" t="s">
        <v>17</v>
      </c>
      <c r="E7100" s="6" t="s">
        <v>59</v>
      </c>
      <c r="F7100" s="5"/>
      <c r="G7100" s="59">
        <v>1814</v>
      </c>
      <c r="H7100" s="71" t="str">
        <f t="shared" si="119"/>
        <v xml:space="preserve"> </v>
      </c>
      <c r="I7100" s="12">
        <v>23.428886438808998</v>
      </c>
      <c r="J7100" s="4">
        <v>51.929437706724997</v>
      </c>
      <c r="K7100" s="4">
        <v>16.317530319734999</v>
      </c>
      <c r="L7100" s="4">
        <v>2.1499448732080002</v>
      </c>
      <c r="M7100" s="4">
        <v>6.1742006615209997</v>
      </c>
      <c r="N7100" s="4">
        <v>75.358324145534993</v>
      </c>
      <c r="O7100" s="13">
        <v>18.467475192944001</v>
      </c>
    </row>
    <row r="7101" spans="3:15" ht="24" x14ac:dyDescent="0.2">
      <c r="C7101" s="87"/>
      <c r="D7101" s="84"/>
      <c r="E7101" s="1" t="s">
        <v>60</v>
      </c>
      <c r="F7101" s="2"/>
      <c r="G7101" s="60">
        <v>307</v>
      </c>
      <c r="H7101" s="72" t="str">
        <f t="shared" si="119"/>
        <v xml:space="preserve"> </v>
      </c>
      <c r="I7101" s="11">
        <v>30.293159609120998</v>
      </c>
      <c r="J7101" s="3">
        <v>49.185667752443003</v>
      </c>
      <c r="K7101" s="3">
        <v>13.355048859935</v>
      </c>
      <c r="L7101" s="3">
        <v>2.6058631921819999</v>
      </c>
      <c r="M7101" s="3">
        <v>4.560260586319</v>
      </c>
      <c r="N7101" s="3">
        <v>79.478827361564001</v>
      </c>
      <c r="O7101" s="8">
        <v>15.960912052116999</v>
      </c>
    </row>
    <row r="7102" spans="3:15" x14ac:dyDescent="0.2">
      <c r="C7102" s="87"/>
      <c r="D7102" s="84"/>
      <c r="E7102" s="1" t="s">
        <v>61</v>
      </c>
      <c r="F7102" s="2"/>
      <c r="G7102" s="60">
        <v>49</v>
      </c>
      <c r="H7102" s="72" t="s">
        <v>678</v>
      </c>
      <c r="I7102" s="11">
        <v>8.1632653061219997</v>
      </c>
      <c r="J7102" s="3">
        <v>42.857142857143003</v>
      </c>
      <c r="K7102" s="3">
        <v>28.571428571428999</v>
      </c>
      <c r="L7102" s="3">
        <v>4.0816326530609999</v>
      </c>
      <c r="M7102" s="3">
        <v>16.326530612245001</v>
      </c>
      <c r="N7102" s="3">
        <v>51.020408163265003</v>
      </c>
      <c r="O7102" s="8">
        <v>32.653061224490003</v>
      </c>
    </row>
    <row r="7103" spans="3:15" ht="36" x14ac:dyDescent="0.2">
      <c r="C7103" s="87"/>
      <c r="D7103" s="84"/>
      <c r="E7103" s="1" t="s">
        <v>62</v>
      </c>
      <c r="F7103" s="2"/>
      <c r="G7103" s="60">
        <v>211</v>
      </c>
      <c r="H7103" s="72" t="str">
        <f t="shared" si="119"/>
        <v xml:space="preserve"> </v>
      </c>
      <c r="I7103" s="11">
        <v>14.691943127962</v>
      </c>
      <c r="J7103" s="3">
        <v>42.180094786730002</v>
      </c>
      <c r="K7103" s="3">
        <v>29.857819905212999</v>
      </c>
      <c r="L7103" s="3">
        <v>3.7914691943130001</v>
      </c>
      <c r="M7103" s="3">
        <v>9.4786729857819996</v>
      </c>
      <c r="N7103" s="3">
        <v>56.872037914692001</v>
      </c>
      <c r="O7103" s="8">
        <v>33.649289099526001</v>
      </c>
    </row>
    <row r="7104" spans="3:15" ht="24" x14ac:dyDescent="0.2">
      <c r="C7104" s="87"/>
      <c r="D7104" s="84"/>
      <c r="E7104" s="1" t="s">
        <v>63</v>
      </c>
      <c r="F7104" s="2"/>
      <c r="G7104" s="60">
        <v>8</v>
      </c>
      <c r="H7104" s="72" t="str">
        <f t="shared" si="119"/>
        <v>*</v>
      </c>
      <c r="I7104" s="11">
        <v>37.5</v>
      </c>
      <c r="J7104" s="3">
        <v>50</v>
      </c>
      <c r="K7104" s="3">
        <v>12.5</v>
      </c>
      <c r="L7104" s="7">
        <v>0</v>
      </c>
      <c r="M7104" s="7">
        <v>0</v>
      </c>
      <c r="N7104" s="3">
        <v>87.5</v>
      </c>
      <c r="O7104" s="8">
        <v>12.5</v>
      </c>
    </row>
    <row r="7105" spans="3:15" x14ac:dyDescent="0.2">
      <c r="C7105" s="87"/>
      <c r="D7105" s="84"/>
      <c r="E7105" s="1" t="s">
        <v>64</v>
      </c>
      <c r="F7105" s="2"/>
      <c r="G7105" s="60">
        <v>24</v>
      </c>
      <c r="H7105" s="72" t="str">
        <f t="shared" si="119"/>
        <v>*</v>
      </c>
      <c r="I7105" s="11">
        <v>8.333333333333</v>
      </c>
      <c r="J7105" s="3">
        <v>25</v>
      </c>
      <c r="K7105" s="3">
        <v>41.666666666666998</v>
      </c>
      <c r="L7105" s="3">
        <v>16.666666666666998</v>
      </c>
      <c r="M7105" s="3">
        <v>8.333333333333</v>
      </c>
      <c r="N7105" s="3">
        <v>33.333333333333002</v>
      </c>
      <c r="O7105" s="8">
        <v>58.333333333333002</v>
      </c>
    </row>
    <row r="7106" spans="3:15" x14ac:dyDescent="0.2">
      <c r="C7106" s="87"/>
      <c r="D7106" s="84"/>
      <c r="E7106" s="1" t="s">
        <v>46</v>
      </c>
      <c r="F7106" s="2"/>
      <c r="G7106" s="60">
        <v>17</v>
      </c>
      <c r="H7106" s="72" t="str">
        <f t="shared" si="119"/>
        <v>*</v>
      </c>
      <c r="I7106" s="11">
        <v>11.764705882353001</v>
      </c>
      <c r="J7106" s="3">
        <v>35.294117647058997</v>
      </c>
      <c r="K7106" s="3">
        <v>23.529411764706001</v>
      </c>
      <c r="L7106" s="3">
        <v>11.764705882353001</v>
      </c>
      <c r="M7106" s="3">
        <v>17.647058823529001</v>
      </c>
      <c r="N7106" s="3">
        <v>47.058823529412003</v>
      </c>
      <c r="O7106" s="8">
        <v>35.294117647058997</v>
      </c>
    </row>
    <row r="7107" spans="3:15" x14ac:dyDescent="0.2">
      <c r="C7107" s="87"/>
      <c r="D7107" s="84"/>
      <c r="E7107" s="1" t="s">
        <v>32</v>
      </c>
      <c r="F7107" s="2"/>
      <c r="G7107" s="60">
        <v>5</v>
      </c>
      <c r="H7107" s="72" t="str">
        <f t="shared" si="119"/>
        <v>*</v>
      </c>
      <c r="I7107" s="11">
        <v>40</v>
      </c>
      <c r="J7107" s="3">
        <v>40</v>
      </c>
      <c r="K7107" s="3">
        <v>20</v>
      </c>
      <c r="L7107" s="7">
        <v>0</v>
      </c>
      <c r="M7107" s="7">
        <v>0</v>
      </c>
      <c r="N7107" s="3">
        <v>80</v>
      </c>
      <c r="O7107" s="8">
        <v>20</v>
      </c>
    </row>
    <row r="7108" spans="3:15" x14ac:dyDescent="0.2">
      <c r="C7108" s="87"/>
      <c r="D7108" s="84"/>
      <c r="E7108" s="1" t="s">
        <v>65</v>
      </c>
      <c r="F7108" s="2"/>
      <c r="G7108" s="60">
        <v>2121</v>
      </c>
      <c r="H7108" s="72" t="str">
        <f t="shared" si="119"/>
        <v xml:space="preserve"> </v>
      </c>
      <c r="I7108" s="11">
        <v>24.422442244224001</v>
      </c>
      <c r="J7108" s="3">
        <v>51.532296086751998</v>
      </c>
      <c r="K7108" s="3">
        <v>15.888731730316</v>
      </c>
      <c r="L7108" s="3">
        <v>2.2159358793020001</v>
      </c>
      <c r="M7108" s="3">
        <v>5.940594059406</v>
      </c>
      <c r="N7108" s="3">
        <v>75.954738330975999</v>
      </c>
      <c r="O7108" s="8">
        <v>18.104667609618001</v>
      </c>
    </row>
    <row r="7109" spans="3:15" x14ac:dyDescent="0.2">
      <c r="C7109" s="87"/>
      <c r="D7109" s="84"/>
      <c r="E7109" s="1" t="s">
        <v>66</v>
      </c>
      <c r="F7109" s="2"/>
      <c r="G7109" s="60">
        <v>260</v>
      </c>
      <c r="H7109" s="72" t="str">
        <f t="shared" si="119"/>
        <v xml:space="preserve"> </v>
      </c>
      <c r="I7109" s="11">
        <v>13.461538461538</v>
      </c>
      <c r="J7109" s="3">
        <v>42.307692307692001</v>
      </c>
      <c r="K7109" s="3">
        <v>29.615384615385</v>
      </c>
      <c r="L7109" s="3">
        <v>3.8461538461539999</v>
      </c>
      <c r="M7109" s="3">
        <v>10.769230769230999</v>
      </c>
      <c r="N7109" s="3">
        <v>55.769230769231001</v>
      </c>
      <c r="O7109" s="8">
        <v>33.461538461537998</v>
      </c>
    </row>
    <row r="7110" spans="3:15" ht="24" x14ac:dyDescent="0.2">
      <c r="C7110" s="88" t="s">
        <v>67</v>
      </c>
      <c r="D7110" s="83" t="s">
        <v>17</v>
      </c>
      <c r="E7110" s="6" t="s">
        <v>68</v>
      </c>
      <c r="F7110" s="5"/>
      <c r="G7110" s="59">
        <v>303</v>
      </c>
      <c r="H7110" s="71" t="str">
        <f t="shared" si="119"/>
        <v xml:space="preserve"> </v>
      </c>
      <c r="I7110" s="12">
        <v>44.224422442243998</v>
      </c>
      <c r="J7110" s="4">
        <v>40.924092409240998</v>
      </c>
      <c r="K7110" s="4">
        <v>8.2508250825079994</v>
      </c>
      <c r="L7110" s="4">
        <v>0.99009900990099997</v>
      </c>
      <c r="M7110" s="4">
        <v>5.6105610561060004</v>
      </c>
      <c r="N7110" s="4">
        <v>85.148514851485004</v>
      </c>
      <c r="O7110" s="13">
        <v>9.2409240924089993</v>
      </c>
    </row>
    <row r="7111" spans="3:15" ht="36" x14ac:dyDescent="0.2">
      <c r="C7111" s="87"/>
      <c r="D7111" s="84"/>
      <c r="E7111" s="1" t="s">
        <v>69</v>
      </c>
      <c r="F7111" s="2"/>
      <c r="G7111" s="60">
        <v>1347</v>
      </c>
      <c r="H7111" s="72" t="str">
        <f t="shared" si="119"/>
        <v xml:space="preserve"> </v>
      </c>
      <c r="I7111" s="11">
        <v>24.647364513734001</v>
      </c>
      <c r="J7111" s="3">
        <v>54.046028210838998</v>
      </c>
      <c r="K7111" s="3">
        <v>13.363028953229</v>
      </c>
      <c r="L7111" s="3">
        <v>1.4105419450629999</v>
      </c>
      <c r="M7111" s="3">
        <v>6.5330363771339997</v>
      </c>
      <c r="N7111" s="3">
        <v>78.693392724573002</v>
      </c>
      <c r="O7111" s="8">
        <v>14.773570898293</v>
      </c>
    </row>
    <row r="7112" spans="3:15" ht="24" x14ac:dyDescent="0.2">
      <c r="C7112" s="87"/>
      <c r="D7112" s="84"/>
      <c r="E7112" s="1" t="s">
        <v>70</v>
      </c>
      <c r="F7112" s="2"/>
      <c r="G7112" s="60">
        <v>596</v>
      </c>
      <c r="H7112" s="72" t="str">
        <f t="shared" si="119"/>
        <v xml:space="preserve"> </v>
      </c>
      <c r="I7112" s="11">
        <v>13.255033557047</v>
      </c>
      <c r="J7112" s="3">
        <v>51.510067114093999</v>
      </c>
      <c r="K7112" s="3">
        <v>26.174496644295001</v>
      </c>
      <c r="L7112" s="3">
        <v>3.5234899328860001</v>
      </c>
      <c r="M7112" s="3">
        <v>5.5369127516779999</v>
      </c>
      <c r="N7112" s="3">
        <v>64.765100671140999</v>
      </c>
      <c r="O7112" s="8">
        <v>29.697986577180998</v>
      </c>
    </row>
    <row r="7113" spans="3:15" ht="24" x14ac:dyDescent="0.2">
      <c r="C7113" s="87"/>
      <c r="D7113" s="84"/>
      <c r="E7113" s="1" t="s">
        <v>71</v>
      </c>
      <c r="F7113" s="2"/>
      <c r="G7113" s="60">
        <v>181</v>
      </c>
      <c r="H7113" s="72" t="str">
        <f t="shared" si="119"/>
        <v xml:space="preserve"> </v>
      </c>
      <c r="I7113" s="11">
        <v>7.1823204419889999</v>
      </c>
      <c r="J7113" s="3">
        <v>33.149171270718</v>
      </c>
      <c r="K7113" s="3">
        <v>38.121546961325997</v>
      </c>
      <c r="L7113" s="3">
        <v>9.9447513812149992</v>
      </c>
      <c r="M7113" s="3">
        <v>11.602209944750999</v>
      </c>
      <c r="N7113" s="3">
        <v>40.331491712706999</v>
      </c>
      <c r="O7113" s="8">
        <v>48.066298342541003</v>
      </c>
    </row>
    <row r="7114" spans="3:15" x14ac:dyDescent="0.2">
      <c r="C7114" s="87"/>
      <c r="D7114" s="84"/>
      <c r="E7114" s="1" t="s">
        <v>32</v>
      </c>
      <c r="F7114" s="2"/>
      <c r="G7114" s="60">
        <v>8</v>
      </c>
      <c r="H7114" s="72" t="str">
        <f t="shared" si="119"/>
        <v>*</v>
      </c>
      <c r="I7114" s="11">
        <v>50</v>
      </c>
      <c r="J7114" s="3">
        <v>25</v>
      </c>
      <c r="K7114" s="7">
        <v>0</v>
      </c>
      <c r="L7114" s="3">
        <v>25</v>
      </c>
      <c r="M7114" s="7">
        <v>0</v>
      </c>
      <c r="N7114" s="3">
        <v>75</v>
      </c>
      <c r="O7114" s="8">
        <v>25</v>
      </c>
    </row>
    <row r="7115" spans="3:15" ht="24" x14ac:dyDescent="0.2">
      <c r="C7115" s="88" t="s">
        <v>72</v>
      </c>
      <c r="D7115" s="83" t="s">
        <v>17</v>
      </c>
      <c r="E7115" s="6" t="s">
        <v>73</v>
      </c>
      <c r="F7115" s="5"/>
      <c r="G7115" s="59">
        <v>52</v>
      </c>
      <c r="H7115" s="71" t="str">
        <f t="shared" si="119"/>
        <v xml:space="preserve"> </v>
      </c>
      <c r="I7115" s="12">
        <v>13.461538461538</v>
      </c>
      <c r="J7115" s="4">
        <v>36.538461538462002</v>
      </c>
      <c r="K7115" s="4">
        <v>32.692307692307999</v>
      </c>
      <c r="L7115" s="4">
        <v>5.7692307692310001</v>
      </c>
      <c r="M7115" s="4">
        <v>11.538461538462</v>
      </c>
      <c r="N7115" s="4">
        <v>50</v>
      </c>
      <c r="O7115" s="13">
        <v>38.461538461537998</v>
      </c>
    </row>
    <row r="7116" spans="3:15" ht="36" x14ac:dyDescent="0.2">
      <c r="C7116" s="87"/>
      <c r="D7116" s="84"/>
      <c r="E7116" s="1" t="s">
        <v>74</v>
      </c>
      <c r="F7116" s="2"/>
      <c r="G7116" s="60">
        <v>186</v>
      </c>
      <c r="H7116" s="72" t="str">
        <f t="shared" si="119"/>
        <v xml:space="preserve"> </v>
      </c>
      <c r="I7116" s="11">
        <v>13.440860215054</v>
      </c>
      <c r="J7116" s="3">
        <v>40.322580645160997</v>
      </c>
      <c r="K7116" s="3">
        <v>30.107526881719998</v>
      </c>
      <c r="L7116" s="3">
        <v>8.6021505376339995</v>
      </c>
      <c r="M7116" s="3">
        <v>7.5268817204299996</v>
      </c>
      <c r="N7116" s="3">
        <v>53.763440860214999</v>
      </c>
      <c r="O7116" s="8">
        <v>38.709677419355003</v>
      </c>
    </row>
    <row r="7117" spans="3:15" ht="36" x14ac:dyDescent="0.2">
      <c r="C7117" s="87"/>
      <c r="D7117" s="84"/>
      <c r="E7117" s="1" t="s">
        <v>75</v>
      </c>
      <c r="F7117" s="2"/>
      <c r="G7117" s="60">
        <v>336</v>
      </c>
      <c r="H7117" s="72" t="str">
        <f t="shared" si="119"/>
        <v xml:space="preserve"> </v>
      </c>
      <c r="I7117" s="11">
        <v>16.369047619048001</v>
      </c>
      <c r="J7117" s="3">
        <v>45.238095238094999</v>
      </c>
      <c r="K7117" s="3">
        <v>24.107142857143</v>
      </c>
      <c r="L7117" s="3">
        <v>4.4642857142860004</v>
      </c>
      <c r="M7117" s="3">
        <v>9.8214285714289993</v>
      </c>
      <c r="N7117" s="3">
        <v>61.607142857143003</v>
      </c>
      <c r="O7117" s="8">
        <v>28.571428571428999</v>
      </c>
    </row>
    <row r="7118" spans="3:15" ht="36" x14ac:dyDescent="0.2">
      <c r="C7118" s="87"/>
      <c r="D7118" s="84"/>
      <c r="E7118" s="1" t="s">
        <v>76</v>
      </c>
      <c r="F7118" s="2"/>
      <c r="G7118" s="60">
        <v>411</v>
      </c>
      <c r="H7118" s="72" t="str">
        <f t="shared" si="119"/>
        <v xml:space="preserve"> </v>
      </c>
      <c r="I7118" s="11">
        <v>16.788321167883002</v>
      </c>
      <c r="J7118" s="3">
        <v>51.824817518247997</v>
      </c>
      <c r="K7118" s="3">
        <v>21.654501216545</v>
      </c>
      <c r="L7118" s="3">
        <v>2.1897810218979998</v>
      </c>
      <c r="M7118" s="3">
        <v>7.5425790754259996</v>
      </c>
      <c r="N7118" s="3">
        <v>68.613138686130995</v>
      </c>
      <c r="O7118" s="8">
        <v>23.844282238443</v>
      </c>
    </row>
    <row r="7119" spans="3:15" ht="36" x14ac:dyDescent="0.2">
      <c r="C7119" s="87"/>
      <c r="D7119" s="84"/>
      <c r="E7119" s="1" t="s">
        <v>77</v>
      </c>
      <c r="F7119" s="2"/>
      <c r="G7119" s="60">
        <v>425</v>
      </c>
      <c r="H7119" s="72" t="str">
        <f t="shared" si="119"/>
        <v xml:space="preserve"> </v>
      </c>
      <c r="I7119" s="11">
        <v>26.117647058824002</v>
      </c>
      <c r="J7119" s="3">
        <v>52</v>
      </c>
      <c r="K7119" s="3">
        <v>15.294117647059</v>
      </c>
      <c r="L7119" s="3">
        <v>1.882352941176</v>
      </c>
      <c r="M7119" s="3">
        <v>4.7058823529409999</v>
      </c>
      <c r="N7119" s="3">
        <v>78.117647058824005</v>
      </c>
      <c r="O7119" s="8">
        <v>17.176470588234999</v>
      </c>
    </row>
    <row r="7120" spans="3:15" ht="36" x14ac:dyDescent="0.2">
      <c r="C7120" s="87"/>
      <c r="D7120" s="84"/>
      <c r="E7120" s="1" t="s">
        <v>78</v>
      </c>
      <c r="F7120" s="2"/>
      <c r="G7120" s="60">
        <v>328</v>
      </c>
      <c r="H7120" s="72" t="str">
        <f t="shared" si="119"/>
        <v xml:space="preserve"> </v>
      </c>
      <c r="I7120" s="11">
        <v>24.085365853658999</v>
      </c>
      <c r="J7120" s="3">
        <v>58.536585365854002</v>
      </c>
      <c r="K7120" s="3">
        <v>10.975609756098001</v>
      </c>
      <c r="L7120" s="3">
        <v>1.219512195122</v>
      </c>
      <c r="M7120" s="3">
        <v>5.1829268292680002</v>
      </c>
      <c r="N7120" s="3">
        <v>82.621951219511999</v>
      </c>
      <c r="O7120" s="8">
        <v>12.195121951220001</v>
      </c>
    </row>
    <row r="7121" spans="3:15" ht="36" x14ac:dyDescent="0.2">
      <c r="C7121" s="87"/>
      <c r="D7121" s="84"/>
      <c r="E7121" s="1" t="s">
        <v>79</v>
      </c>
      <c r="F7121" s="2"/>
      <c r="G7121" s="60">
        <v>294</v>
      </c>
      <c r="H7121" s="72" t="str">
        <f t="shared" si="119"/>
        <v xml:space="preserve"> </v>
      </c>
      <c r="I7121" s="11">
        <v>30.272108843537001</v>
      </c>
      <c r="J7121" s="3">
        <v>55.782312925169997</v>
      </c>
      <c r="K7121" s="3">
        <v>8.8435374149660007</v>
      </c>
      <c r="L7121" s="3">
        <v>1.360544217687</v>
      </c>
      <c r="M7121" s="3">
        <v>3.7414965986389999</v>
      </c>
      <c r="N7121" s="3">
        <v>86.054421768707002</v>
      </c>
      <c r="O7121" s="8">
        <v>10.204081632653001</v>
      </c>
    </row>
    <row r="7122" spans="3:15" ht="36" x14ac:dyDescent="0.2">
      <c r="C7122" s="87"/>
      <c r="D7122" s="84"/>
      <c r="E7122" s="1" t="s">
        <v>80</v>
      </c>
      <c r="F7122" s="2"/>
      <c r="G7122" s="60">
        <v>194</v>
      </c>
      <c r="H7122" s="72" t="str">
        <f t="shared" si="119"/>
        <v xml:space="preserve"> </v>
      </c>
      <c r="I7122" s="11">
        <v>31.443298969072</v>
      </c>
      <c r="J7122" s="3">
        <v>52.577319587628999</v>
      </c>
      <c r="K7122" s="3">
        <v>11.340206185567</v>
      </c>
      <c r="L7122" s="7">
        <v>0</v>
      </c>
      <c r="M7122" s="3">
        <v>4.639175257732</v>
      </c>
      <c r="N7122" s="3">
        <v>84.020618556700995</v>
      </c>
      <c r="O7122" s="8">
        <v>11.340206185567</v>
      </c>
    </row>
    <row r="7123" spans="3:15" ht="36" x14ac:dyDescent="0.2">
      <c r="C7123" s="87"/>
      <c r="D7123" s="84"/>
      <c r="E7123" s="1" t="s">
        <v>81</v>
      </c>
      <c r="F7123" s="2"/>
      <c r="G7123" s="60">
        <v>50</v>
      </c>
      <c r="H7123" s="72" t="str">
        <f t="shared" si="119"/>
        <v xml:space="preserve"> </v>
      </c>
      <c r="I7123" s="11">
        <v>36</v>
      </c>
      <c r="J7123" s="3">
        <v>50</v>
      </c>
      <c r="K7123" s="3">
        <v>12</v>
      </c>
      <c r="L7123" s="7">
        <v>0</v>
      </c>
      <c r="M7123" s="3">
        <v>2</v>
      </c>
      <c r="N7123" s="3">
        <v>86</v>
      </c>
      <c r="O7123" s="8">
        <v>12</v>
      </c>
    </row>
    <row r="7124" spans="3:15" ht="24" x14ac:dyDescent="0.2">
      <c r="C7124" s="87"/>
      <c r="D7124" s="84"/>
      <c r="E7124" s="1" t="s">
        <v>82</v>
      </c>
      <c r="F7124" s="2"/>
      <c r="G7124" s="60">
        <v>48</v>
      </c>
      <c r="H7124" s="72" t="str">
        <f t="shared" si="119"/>
        <v>*</v>
      </c>
      <c r="I7124" s="11">
        <v>52.083333333333002</v>
      </c>
      <c r="J7124" s="3">
        <v>39.583333333333002</v>
      </c>
      <c r="K7124" s="3">
        <v>6.25</v>
      </c>
      <c r="L7124" s="7">
        <v>0</v>
      </c>
      <c r="M7124" s="3">
        <v>2.083333333333</v>
      </c>
      <c r="N7124" s="3">
        <v>91.666666666666998</v>
      </c>
      <c r="O7124" s="8">
        <v>6.25</v>
      </c>
    </row>
    <row r="7125" spans="3:15" x14ac:dyDescent="0.2">
      <c r="C7125" s="87"/>
      <c r="D7125" s="84"/>
      <c r="E7125" s="1" t="s">
        <v>83</v>
      </c>
      <c r="F7125" s="2"/>
      <c r="G7125" s="60">
        <v>46</v>
      </c>
      <c r="H7125" s="72" t="str">
        <f t="shared" si="119"/>
        <v>*</v>
      </c>
      <c r="I7125" s="11">
        <v>21.739130434783</v>
      </c>
      <c r="J7125" s="3">
        <v>34.782608695652002</v>
      </c>
      <c r="K7125" s="3">
        <v>34.782608695652002</v>
      </c>
      <c r="L7125" s="3">
        <v>4.3478260869570002</v>
      </c>
      <c r="M7125" s="3">
        <v>4.3478260869570002</v>
      </c>
      <c r="N7125" s="3">
        <v>56.521739130435002</v>
      </c>
      <c r="O7125" s="8">
        <v>39.130434782609001</v>
      </c>
    </row>
    <row r="7126" spans="3:15" x14ac:dyDescent="0.2">
      <c r="C7126" s="87"/>
      <c r="D7126" s="84"/>
      <c r="E7126" s="1" t="s">
        <v>32</v>
      </c>
      <c r="F7126" s="2"/>
      <c r="G7126" s="60">
        <v>65</v>
      </c>
      <c r="H7126" s="72" t="str">
        <f t="shared" si="119"/>
        <v xml:space="preserve"> </v>
      </c>
      <c r="I7126" s="11">
        <v>20</v>
      </c>
      <c r="J7126" s="3">
        <v>35.384615384615003</v>
      </c>
      <c r="K7126" s="3">
        <v>20</v>
      </c>
      <c r="L7126" s="3">
        <v>3.0769230769229998</v>
      </c>
      <c r="M7126" s="3">
        <v>21.538461538461998</v>
      </c>
      <c r="N7126" s="3">
        <v>55.384615384615003</v>
      </c>
      <c r="O7126" s="8">
        <v>23.076923076922998</v>
      </c>
    </row>
    <row r="7127" spans="3:15" x14ac:dyDescent="0.2">
      <c r="C7127" s="88" t="s">
        <v>84</v>
      </c>
      <c r="D7127" s="83" t="s">
        <v>17</v>
      </c>
      <c r="E7127" s="6" t="s">
        <v>85</v>
      </c>
      <c r="F7127" s="5"/>
      <c r="G7127" s="59">
        <v>315</v>
      </c>
      <c r="H7127" s="71" t="str">
        <f t="shared" si="119"/>
        <v xml:space="preserve"> </v>
      </c>
      <c r="I7127" s="12">
        <v>50.158730158730002</v>
      </c>
      <c r="J7127" s="4">
        <v>40.317460317459997</v>
      </c>
      <c r="K7127" s="4">
        <v>5.3968253968250002</v>
      </c>
      <c r="L7127" s="4">
        <v>0.31746031745999997</v>
      </c>
      <c r="M7127" s="4">
        <v>3.8095238095239998</v>
      </c>
      <c r="N7127" s="4">
        <v>90.476190476189998</v>
      </c>
      <c r="O7127" s="13">
        <v>5.7142857142860004</v>
      </c>
    </row>
    <row r="7128" spans="3:15" x14ac:dyDescent="0.2">
      <c r="C7128" s="87"/>
      <c r="D7128" s="84"/>
      <c r="E7128" s="1" t="s">
        <v>86</v>
      </c>
      <c r="F7128" s="2"/>
      <c r="G7128" s="60">
        <v>493</v>
      </c>
      <c r="H7128" s="72" t="str">
        <f t="shared" si="119"/>
        <v xml:space="preserve"> </v>
      </c>
      <c r="I7128" s="11">
        <v>28.803245436105001</v>
      </c>
      <c r="J7128" s="3">
        <v>58.417849898580002</v>
      </c>
      <c r="K7128" s="3">
        <v>7.505070993915</v>
      </c>
      <c r="L7128" s="3">
        <v>0.40567951318500001</v>
      </c>
      <c r="M7128" s="3">
        <v>4.8681541582149999</v>
      </c>
      <c r="N7128" s="3">
        <v>87.221095334685998</v>
      </c>
      <c r="O7128" s="8">
        <v>7.9107505070990003</v>
      </c>
    </row>
    <row r="7129" spans="3:15" x14ac:dyDescent="0.2">
      <c r="C7129" s="87"/>
      <c r="D7129" s="84"/>
      <c r="E7129" s="1" t="s">
        <v>87</v>
      </c>
      <c r="F7129" s="2"/>
      <c r="G7129" s="60">
        <v>981</v>
      </c>
      <c r="H7129" s="72" t="str">
        <f t="shared" si="119"/>
        <v xml:space="preserve"> </v>
      </c>
      <c r="I7129" s="11">
        <v>19.673802242610002</v>
      </c>
      <c r="J7129" s="3">
        <v>54.740061162080003</v>
      </c>
      <c r="K7129" s="3">
        <v>17.940876656473002</v>
      </c>
      <c r="L7129" s="3">
        <v>1.2232415902139999</v>
      </c>
      <c r="M7129" s="3">
        <v>6.4220183486240003</v>
      </c>
      <c r="N7129" s="3">
        <v>74.413863404688996</v>
      </c>
      <c r="O7129" s="8">
        <v>19.164118246687</v>
      </c>
    </row>
    <row r="7130" spans="3:15" x14ac:dyDescent="0.2">
      <c r="C7130" s="87"/>
      <c r="D7130" s="84"/>
      <c r="E7130" s="1" t="s">
        <v>88</v>
      </c>
      <c r="F7130" s="2"/>
      <c r="G7130" s="60">
        <v>525</v>
      </c>
      <c r="H7130" s="72" t="str">
        <f t="shared" si="119"/>
        <v xml:space="preserve"> </v>
      </c>
      <c r="I7130" s="11">
        <v>11.809523809524</v>
      </c>
      <c r="J7130" s="3">
        <v>44.952380952380999</v>
      </c>
      <c r="K7130" s="3">
        <v>28.761904761905001</v>
      </c>
      <c r="L7130" s="3">
        <v>5.5238095238099998</v>
      </c>
      <c r="M7130" s="3">
        <v>8.9523809523810005</v>
      </c>
      <c r="N7130" s="3">
        <v>56.761904761905001</v>
      </c>
      <c r="O7130" s="8">
        <v>34.285714285714</v>
      </c>
    </row>
    <row r="7131" spans="3:15" x14ac:dyDescent="0.2">
      <c r="C7131" s="87"/>
      <c r="D7131" s="84"/>
      <c r="E7131" s="1" t="s">
        <v>89</v>
      </c>
      <c r="F7131" s="2"/>
      <c r="G7131" s="60">
        <v>113</v>
      </c>
      <c r="H7131" s="72" t="str">
        <f t="shared" si="119"/>
        <v xml:space="preserve"> </v>
      </c>
      <c r="I7131" s="11">
        <v>3.53982300885</v>
      </c>
      <c r="J7131" s="3">
        <v>28.318584070796</v>
      </c>
      <c r="K7131" s="3">
        <v>39.823008849558001</v>
      </c>
      <c r="L7131" s="3">
        <v>16.814159292035001</v>
      </c>
      <c r="M7131" s="3">
        <v>11.504424778761001</v>
      </c>
      <c r="N7131" s="3">
        <v>31.858407079646</v>
      </c>
      <c r="O7131" s="8">
        <v>56.637168141593001</v>
      </c>
    </row>
    <row r="7132" spans="3:15" x14ac:dyDescent="0.2">
      <c r="C7132" s="87"/>
      <c r="D7132" s="84"/>
      <c r="E7132" s="1" t="s">
        <v>32</v>
      </c>
      <c r="F7132" s="2"/>
      <c r="G7132" s="60">
        <v>8</v>
      </c>
      <c r="H7132" s="72" t="str">
        <f t="shared" si="119"/>
        <v>*</v>
      </c>
      <c r="I7132" s="11">
        <v>37.5</v>
      </c>
      <c r="J7132" s="3">
        <v>12.5</v>
      </c>
      <c r="K7132" s="3">
        <v>50</v>
      </c>
      <c r="L7132" s="7">
        <v>0</v>
      </c>
      <c r="M7132" s="7">
        <v>0</v>
      </c>
      <c r="N7132" s="3">
        <v>50</v>
      </c>
      <c r="O7132" s="8">
        <v>50</v>
      </c>
    </row>
    <row r="7133" spans="3:15" ht="24" x14ac:dyDescent="0.2">
      <c r="C7133" s="88" t="s">
        <v>90</v>
      </c>
      <c r="D7133" s="83" t="s">
        <v>17</v>
      </c>
      <c r="E7133" s="6" t="s">
        <v>91</v>
      </c>
      <c r="F7133" s="5"/>
      <c r="G7133" s="59">
        <v>608</v>
      </c>
      <c r="H7133" s="71" t="str">
        <f t="shared" si="119"/>
        <v xml:space="preserve"> </v>
      </c>
      <c r="I7133" s="12">
        <v>23.519736842105001</v>
      </c>
      <c r="J7133" s="4">
        <v>47.861842105263001</v>
      </c>
      <c r="K7133" s="4">
        <v>19.078947368421002</v>
      </c>
      <c r="L7133" s="4">
        <v>2.9605263157890001</v>
      </c>
      <c r="M7133" s="4">
        <v>6.5789473684209998</v>
      </c>
      <c r="N7133" s="4">
        <v>71.381578947367998</v>
      </c>
      <c r="O7133" s="13">
        <v>22.039473684211</v>
      </c>
    </row>
    <row r="7134" spans="3:15" ht="24" x14ac:dyDescent="0.2">
      <c r="C7134" s="87"/>
      <c r="D7134" s="84"/>
      <c r="E7134" s="1" t="s">
        <v>92</v>
      </c>
      <c r="F7134" s="2"/>
      <c r="G7134" s="60">
        <v>1036</v>
      </c>
      <c r="H7134" s="72" t="str">
        <f t="shared" si="119"/>
        <v xml:space="preserve"> </v>
      </c>
      <c r="I7134" s="11">
        <v>24.131274131274001</v>
      </c>
      <c r="J7134" s="3">
        <v>50</v>
      </c>
      <c r="K7134" s="3">
        <v>17.471042471042001</v>
      </c>
      <c r="L7134" s="3">
        <v>2.3166023166019998</v>
      </c>
      <c r="M7134" s="3">
        <v>6.0810810810809999</v>
      </c>
      <c r="N7134" s="3">
        <v>74.131274131273997</v>
      </c>
      <c r="O7134" s="8">
        <v>19.787644787645</v>
      </c>
    </row>
    <row r="7135" spans="3:15" ht="24" x14ac:dyDescent="0.2">
      <c r="C7135" s="87"/>
      <c r="D7135" s="84"/>
      <c r="E7135" s="1" t="s">
        <v>93</v>
      </c>
      <c r="F7135" s="2"/>
      <c r="G7135" s="60">
        <v>567</v>
      </c>
      <c r="H7135" s="72" t="str">
        <f t="shared" si="119"/>
        <v xml:space="preserve"> </v>
      </c>
      <c r="I7135" s="11">
        <v>22.045855379189</v>
      </c>
      <c r="J7135" s="3">
        <v>51.851851851851997</v>
      </c>
      <c r="K7135" s="3">
        <v>15.696649029982</v>
      </c>
      <c r="L7135" s="3">
        <v>2.9982363315699998</v>
      </c>
      <c r="M7135" s="3">
        <v>7.4074074074069998</v>
      </c>
      <c r="N7135" s="3">
        <v>73.897707231040997</v>
      </c>
      <c r="O7135" s="8">
        <v>18.694885361552</v>
      </c>
    </row>
    <row r="7136" spans="3:15" x14ac:dyDescent="0.2">
      <c r="C7136" s="87"/>
      <c r="D7136" s="84"/>
      <c r="E7136" s="1" t="s">
        <v>94</v>
      </c>
      <c r="F7136" s="2"/>
      <c r="G7136" s="60">
        <v>224</v>
      </c>
      <c r="H7136" s="72" t="str">
        <f t="shared" si="119"/>
        <v xml:space="preserve"> </v>
      </c>
      <c r="I7136" s="11">
        <v>19.642857142857</v>
      </c>
      <c r="J7136" s="3">
        <v>52.678571428570997</v>
      </c>
      <c r="K7136" s="3">
        <v>19.642857142857</v>
      </c>
      <c r="L7136" s="3">
        <v>1.785714285714</v>
      </c>
      <c r="M7136" s="3">
        <v>6.25</v>
      </c>
      <c r="N7136" s="3">
        <v>72.321428571428996</v>
      </c>
      <c r="O7136" s="8">
        <v>21.428571428571001</v>
      </c>
    </row>
    <row r="7137" spans="2:23" x14ac:dyDescent="0.2">
      <c r="C7137" s="88" t="s">
        <v>95</v>
      </c>
      <c r="D7137" s="83" t="s">
        <v>17</v>
      </c>
      <c r="E7137" s="6" t="s">
        <v>96</v>
      </c>
      <c r="F7137" s="5"/>
      <c r="G7137" s="59">
        <v>308</v>
      </c>
      <c r="H7137" s="71" t="str">
        <f t="shared" si="119"/>
        <v xml:space="preserve"> </v>
      </c>
      <c r="I7137" s="12">
        <v>21.753246753247002</v>
      </c>
      <c r="J7137" s="4">
        <v>50.649350649351</v>
      </c>
      <c r="K7137" s="4">
        <v>20.12987012987</v>
      </c>
      <c r="L7137" s="4">
        <v>1.948051948052</v>
      </c>
      <c r="M7137" s="4">
        <v>5.5194805194810002</v>
      </c>
      <c r="N7137" s="4">
        <v>72.402597402596996</v>
      </c>
      <c r="O7137" s="13">
        <v>22.077922077922</v>
      </c>
    </row>
    <row r="7138" spans="2:23" x14ac:dyDescent="0.2">
      <c r="C7138" s="89"/>
      <c r="D7138" s="84"/>
      <c r="E7138" s="1" t="s">
        <v>97</v>
      </c>
      <c r="F7138" s="2"/>
      <c r="G7138" s="60">
        <v>728</v>
      </c>
      <c r="H7138" s="72" t="str">
        <f t="shared" si="119"/>
        <v xml:space="preserve"> </v>
      </c>
      <c r="I7138" s="11">
        <v>23.763736263736</v>
      </c>
      <c r="J7138" s="3">
        <v>48.214285714286</v>
      </c>
      <c r="K7138" s="3">
        <v>17.170329670329998</v>
      </c>
      <c r="L7138" s="3">
        <v>2.4725274725270001</v>
      </c>
      <c r="M7138" s="3">
        <v>8.3791208791210003</v>
      </c>
      <c r="N7138" s="3">
        <v>71.978021978021999</v>
      </c>
      <c r="O7138" s="8">
        <v>19.642857142857</v>
      </c>
    </row>
    <row r="7139" spans="2:23" ht="24" x14ac:dyDescent="0.2">
      <c r="C7139" s="89"/>
      <c r="D7139" s="84"/>
      <c r="E7139" s="1" t="s">
        <v>98</v>
      </c>
      <c r="F7139" s="2"/>
      <c r="G7139" s="60">
        <v>474</v>
      </c>
      <c r="H7139" s="72" t="str">
        <f t="shared" si="119"/>
        <v xml:space="preserve"> </v>
      </c>
      <c r="I7139" s="11">
        <v>26.160337552743002</v>
      </c>
      <c r="J7139" s="3">
        <v>52.320675105485002</v>
      </c>
      <c r="K7139" s="3">
        <v>13.924050632910999</v>
      </c>
      <c r="L7139" s="3">
        <v>2.5316455696200002</v>
      </c>
      <c r="M7139" s="3">
        <v>5.0632911392409996</v>
      </c>
      <c r="N7139" s="3">
        <v>78.481012658227996</v>
      </c>
      <c r="O7139" s="8">
        <v>16.455696202532</v>
      </c>
    </row>
    <row r="7140" spans="2:23" x14ac:dyDescent="0.2">
      <c r="C7140" s="89"/>
      <c r="D7140" s="84"/>
      <c r="E7140" s="1" t="s">
        <v>99</v>
      </c>
      <c r="F7140" s="2"/>
      <c r="G7140" s="60">
        <v>402</v>
      </c>
      <c r="H7140" s="72" t="str">
        <f t="shared" si="119"/>
        <v xml:space="preserve"> </v>
      </c>
      <c r="I7140" s="11">
        <v>19.900497512438001</v>
      </c>
      <c r="J7140" s="3">
        <v>51.492537313432997</v>
      </c>
      <c r="K7140" s="3">
        <v>19.900497512438001</v>
      </c>
      <c r="L7140" s="3">
        <v>1.9900497512440001</v>
      </c>
      <c r="M7140" s="3">
        <v>6.7164179104480004</v>
      </c>
      <c r="N7140" s="3">
        <v>71.393034825870998</v>
      </c>
      <c r="O7140" s="8">
        <v>21.890547263681999</v>
      </c>
    </row>
    <row r="7141" spans="2:23" x14ac:dyDescent="0.2">
      <c r="C7141" s="89"/>
      <c r="D7141" s="84"/>
      <c r="E7141" s="1" t="s">
        <v>100</v>
      </c>
      <c r="F7141" s="2"/>
      <c r="G7141" s="60">
        <v>231</v>
      </c>
      <c r="H7141" s="72" t="str">
        <f t="shared" si="119"/>
        <v xml:space="preserve"> </v>
      </c>
      <c r="I7141" s="11">
        <v>21.212121212121001</v>
      </c>
      <c r="J7141" s="3">
        <v>49.350649350649</v>
      </c>
      <c r="K7141" s="3">
        <v>19.480519480519</v>
      </c>
      <c r="L7141" s="3">
        <v>4.7619047619049999</v>
      </c>
      <c r="M7141" s="3">
        <v>5.1948051948050002</v>
      </c>
      <c r="N7141" s="3">
        <v>70.562770562770993</v>
      </c>
      <c r="O7141" s="8">
        <v>24.242424242424001</v>
      </c>
    </row>
    <row r="7142" spans="2:23" x14ac:dyDescent="0.2">
      <c r="C7142" s="90"/>
      <c r="D7142" s="85"/>
      <c r="E7142" s="29" t="s">
        <v>101</v>
      </c>
      <c r="F7142" s="28"/>
      <c r="G7142" s="61">
        <v>292</v>
      </c>
      <c r="H7142" s="73" t="str">
        <f t="shared" si="119"/>
        <v xml:space="preserve"> </v>
      </c>
      <c r="I7142" s="35">
        <v>23.630136986301</v>
      </c>
      <c r="J7142" s="16">
        <v>49.657534246574997</v>
      </c>
      <c r="K7142" s="16">
        <v>17.808219178081998</v>
      </c>
      <c r="L7142" s="16">
        <v>2.7397260273969999</v>
      </c>
      <c r="M7142" s="16">
        <v>6.1643835616439997</v>
      </c>
      <c r="N7142" s="16">
        <v>73.287671232877003</v>
      </c>
      <c r="O7142" s="36">
        <v>20.547945205478999</v>
      </c>
    </row>
    <row r="7143" spans="2:23" x14ac:dyDescent="0.2">
      <c r="G7143" s="62"/>
      <c r="H7143" s="74"/>
    </row>
    <row r="7144" spans="2:23" x14ac:dyDescent="0.2">
      <c r="B7144" s="25" t="str">
        <f xml:space="preserve"> HYPERLINK("#'目次'!B67", "[61]")</f>
        <v>[61]</v>
      </c>
      <c r="C7144" s="17" t="s">
        <v>586</v>
      </c>
      <c r="G7144" s="62"/>
      <c r="H7144" s="74"/>
    </row>
    <row r="7145" spans="2:23" x14ac:dyDescent="0.2">
      <c r="C7145" s="47" t="s">
        <v>587</v>
      </c>
      <c r="G7145" s="62"/>
      <c r="H7145" s="74"/>
    </row>
    <row r="7146" spans="2:23" x14ac:dyDescent="0.2">
      <c r="G7146" s="62"/>
      <c r="H7146" s="74"/>
    </row>
    <row r="7147" spans="2:23" x14ac:dyDescent="0.2">
      <c r="C7147" s="17" t="s">
        <v>12</v>
      </c>
      <c r="G7147" s="62"/>
      <c r="H7147" s="74"/>
    </row>
    <row r="7148" spans="2:23" ht="36" x14ac:dyDescent="0.2">
      <c r="C7148" s="91"/>
      <c r="D7148" s="92"/>
      <c r="E7148" s="92"/>
      <c r="F7148" s="92"/>
      <c r="G7148" s="56" t="s">
        <v>13</v>
      </c>
      <c r="H7148" s="68"/>
      <c r="I7148" s="22" t="s">
        <v>588</v>
      </c>
      <c r="J7148" s="10" t="s">
        <v>589</v>
      </c>
      <c r="K7148" s="10" t="s">
        <v>590</v>
      </c>
      <c r="L7148" s="10" t="s">
        <v>591</v>
      </c>
      <c r="M7148" s="10" t="s">
        <v>592</v>
      </c>
      <c r="N7148" s="10" t="s">
        <v>593</v>
      </c>
      <c r="O7148" s="10" t="s">
        <v>594</v>
      </c>
      <c r="P7148" s="10" t="s">
        <v>595</v>
      </c>
      <c r="Q7148" s="10" t="s">
        <v>596</v>
      </c>
      <c r="R7148" s="10" t="s">
        <v>597</v>
      </c>
      <c r="S7148" s="10" t="s">
        <v>598</v>
      </c>
      <c r="T7148" s="10" t="s">
        <v>599</v>
      </c>
      <c r="U7148" s="10" t="s">
        <v>600</v>
      </c>
      <c r="V7148" s="10" t="s">
        <v>46</v>
      </c>
      <c r="W7148" s="23" t="s">
        <v>32</v>
      </c>
    </row>
    <row r="7149" spans="2:23" x14ac:dyDescent="0.2">
      <c r="C7149" s="93"/>
      <c r="D7149" s="94"/>
      <c r="E7149" s="94"/>
      <c r="F7149" s="94"/>
      <c r="G7149" s="57"/>
      <c r="H7149" s="69"/>
      <c r="I7149" s="26"/>
      <c r="J7149" s="9"/>
      <c r="K7149" s="9"/>
      <c r="L7149" s="9"/>
      <c r="M7149" s="9"/>
      <c r="N7149" s="9"/>
      <c r="O7149" s="9"/>
      <c r="P7149" s="9"/>
      <c r="Q7149" s="9"/>
      <c r="R7149" s="9"/>
      <c r="S7149" s="9"/>
      <c r="T7149" s="9"/>
      <c r="U7149" s="9"/>
      <c r="V7149" s="9"/>
      <c r="W7149" s="24"/>
    </row>
    <row r="7150" spans="2:23" x14ac:dyDescent="0.2">
      <c r="C7150" s="31"/>
      <c r="D7150" s="33"/>
      <c r="E7150" s="32" t="s">
        <v>13</v>
      </c>
      <c r="F7150" s="30"/>
      <c r="G7150" s="58">
        <v>1783</v>
      </c>
      <c r="H7150" s="70" t="str">
        <f t="shared" ref="H7150:H7213" si="120">IF(G7150&lt;49,"*"," ")</f>
        <v xml:space="preserve"> </v>
      </c>
      <c r="I7150" s="15">
        <v>30.902972518228001</v>
      </c>
      <c r="J7150" s="15">
        <v>16.713404374648999</v>
      </c>
      <c r="K7150" s="15">
        <v>53.505328098710002</v>
      </c>
      <c r="L7150" s="15">
        <v>34.548513740886001</v>
      </c>
      <c r="M7150" s="15">
        <v>55.300056085249999</v>
      </c>
      <c r="N7150" s="15">
        <v>52.607964105439997</v>
      </c>
      <c r="O7150" s="15">
        <v>43.241727425687003</v>
      </c>
      <c r="P7150" s="15">
        <v>12.507010656197</v>
      </c>
      <c r="Q7150" s="15">
        <v>39.820527201346003</v>
      </c>
      <c r="R7150" s="15">
        <v>31.688166012339</v>
      </c>
      <c r="S7150" s="15">
        <v>24.845765563657</v>
      </c>
      <c r="T7150" s="15">
        <v>54.795288839035003</v>
      </c>
      <c r="U7150" s="15">
        <v>10.039259674706001</v>
      </c>
      <c r="V7150" s="15">
        <v>1.2338754907459999</v>
      </c>
      <c r="W7150" s="34">
        <v>0.72910824453199996</v>
      </c>
    </row>
    <row r="7151" spans="2:23" x14ac:dyDescent="0.2">
      <c r="C7151" s="86" t="s">
        <v>16</v>
      </c>
      <c r="D7151" s="83" t="s">
        <v>17</v>
      </c>
      <c r="E7151" s="6" t="s">
        <v>14</v>
      </c>
      <c r="F7151" s="5"/>
      <c r="G7151" s="59">
        <v>865</v>
      </c>
      <c r="H7151" s="71" t="str">
        <f t="shared" si="120"/>
        <v xml:space="preserve"> </v>
      </c>
      <c r="I7151" s="12">
        <v>36.069364161849997</v>
      </c>
      <c r="J7151" s="4">
        <v>18.959537572254</v>
      </c>
      <c r="K7151" s="4">
        <v>56.300578034681998</v>
      </c>
      <c r="L7151" s="4">
        <v>42.312138728324001</v>
      </c>
      <c r="M7151" s="4">
        <v>49.017341040462</v>
      </c>
      <c r="N7151" s="4">
        <v>42.543352601156002</v>
      </c>
      <c r="O7151" s="4">
        <v>36.763005780347001</v>
      </c>
      <c r="P7151" s="4">
        <v>15.375722543353</v>
      </c>
      <c r="Q7151" s="4">
        <v>40.346820809249003</v>
      </c>
      <c r="R7151" s="4">
        <v>28.439306358382002</v>
      </c>
      <c r="S7151" s="4">
        <v>22.427745664740002</v>
      </c>
      <c r="T7151" s="4">
        <v>46.473988439305998</v>
      </c>
      <c r="U7151" s="4">
        <v>9.1329479768790005</v>
      </c>
      <c r="V7151" s="4">
        <v>1.50289017341</v>
      </c>
      <c r="W7151" s="13">
        <v>0.80924855491299996</v>
      </c>
    </row>
    <row r="7152" spans="2:23" x14ac:dyDescent="0.2">
      <c r="C7152" s="87"/>
      <c r="D7152" s="84"/>
      <c r="E7152" s="1" t="s">
        <v>15</v>
      </c>
      <c r="F7152" s="2"/>
      <c r="G7152" s="60">
        <v>918</v>
      </c>
      <c r="H7152" s="72" t="str">
        <f t="shared" si="120"/>
        <v xml:space="preserve"> </v>
      </c>
      <c r="I7152" s="11">
        <v>26.0348583878</v>
      </c>
      <c r="J7152" s="3">
        <v>14.596949891068</v>
      </c>
      <c r="K7152" s="3">
        <v>50.871459694988999</v>
      </c>
      <c r="L7152" s="3">
        <v>27.233115468409999</v>
      </c>
      <c r="M7152" s="3">
        <v>61.220043572984999</v>
      </c>
      <c r="N7152" s="3">
        <v>62.091503267973998</v>
      </c>
      <c r="O7152" s="3">
        <v>49.346405228758002</v>
      </c>
      <c r="P7152" s="3">
        <v>9.8039215686270005</v>
      </c>
      <c r="Q7152" s="3">
        <v>39.324618736383002</v>
      </c>
      <c r="R7152" s="3">
        <v>34.749455337691003</v>
      </c>
      <c r="S7152" s="3">
        <v>27.124183006536001</v>
      </c>
      <c r="T7152" s="3">
        <v>62.636165577341998</v>
      </c>
      <c r="U7152" s="3">
        <v>10.893246187363999</v>
      </c>
      <c r="V7152" s="3">
        <v>0.98039215686299996</v>
      </c>
      <c r="W7152" s="8">
        <v>0.65359477124200005</v>
      </c>
    </row>
    <row r="7153" spans="3:23" x14ac:dyDescent="0.2">
      <c r="C7153" s="88" t="s">
        <v>18</v>
      </c>
      <c r="D7153" s="88" t="s">
        <v>19</v>
      </c>
      <c r="E7153" s="6" t="s">
        <v>20</v>
      </c>
      <c r="F7153" s="5"/>
      <c r="G7153" s="59">
        <v>301</v>
      </c>
      <c r="H7153" s="71" t="str">
        <f t="shared" si="120"/>
        <v xml:space="preserve"> </v>
      </c>
      <c r="I7153" s="12">
        <v>44.850498338869997</v>
      </c>
      <c r="J7153" s="4">
        <v>17.940199335548002</v>
      </c>
      <c r="K7153" s="4">
        <v>54.817275747507999</v>
      </c>
      <c r="L7153" s="4">
        <v>37.873754152823999</v>
      </c>
      <c r="M7153" s="4">
        <v>45.514950166113003</v>
      </c>
      <c r="N7153" s="4">
        <v>52.491694352159001</v>
      </c>
      <c r="O7153" s="4">
        <v>42.192691029899997</v>
      </c>
      <c r="P7153" s="4">
        <v>6.6445182724249996</v>
      </c>
      <c r="Q7153" s="4">
        <v>48.837209302326002</v>
      </c>
      <c r="R7153" s="4">
        <v>35.215946843853999</v>
      </c>
      <c r="S7153" s="4">
        <v>39.202657807309002</v>
      </c>
      <c r="T7153" s="4">
        <v>62.126245847176001</v>
      </c>
      <c r="U7153" s="4">
        <v>9.9667774086380003</v>
      </c>
      <c r="V7153" s="4">
        <v>0.99667774086399996</v>
      </c>
      <c r="W7153" s="13">
        <v>0.664451827243</v>
      </c>
    </row>
    <row r="7154" spans="3:23" x14ac:dyDescent="0.2">
      <c r="C7154" s="87"/>
      <c r="D7154" s="89"/>
      <c r="E7154" s="1" t="s">
        <v>21</v>
      </c>
      <c r="F7154" s="2"/>
      <c r="G7154" s="60">
        <v>381</v>
      </c>
      <c r="H7154" s="72" t="str">
        <f t="shared" si="120"/>
        <v xml:space="preserve"> </v>
      </c>
      <c r="I7154" s="11">
        <v>38.582677165353999</v>
      </c>
      <c r="J7154" s="3">
        <v>18.897637795276001</v>
      </c>
      <c r="K7154" s="3">
        <v>55.380577427821997</v>
      </c>
      <c r="L7154" s="3">
        <v>37.532808398950003</v>
      </c>
      <c r="M7154" s="3">
        <v>57.217847769028999</v>
      </c>
      <c r="N7154" s="3">
        <v>51.706036745406998</v>
      </c>
      <c r="O7154" s="3">
        <v>36.745406824146997</v>
      </c>
      <c r="P7154" s="3">
        <v>12.335958005248999</v>
      </c>
      <c r="Q7154" s="3">
        <v>41.469816272966</v>
      </c>
      <c r="R7154" s="3">
        <v>32.808398950131</v>
      </c>
      <c r="S7154" s="3">
        <v>28.083989501312001</v>
      </c>
      <c r="T7154" s="3">
        <v>54.593175853018003</v>
      </c>
      <c r="U7154" s="3">
        <v>8.9238845144360006</v>
      </c>
      <c r="V7154" s="3">
        <v>1.312335958005</v>
      </c>
      <c r="W7154" s="8">
        <v>0.26246719160100002</v>
      </c>
    </row>
    <row r="7155" spans="3:23" x14ac:dyDescent="0.2">
      <c r="C7155" s="87"/>
      <c r="D7155" s="89"/>
      <c r="E7155" s="1" t="s">
        <v>22</v>
      </c>
      <c r="F7155" s="2"/>
      <c r="G7155" s="60">
        <v>473</v>
      </c>
      <c r="H7155" s="72" t="str">
        <f t="shared" si="120"/>
        <v xml:space="preserve"> </v>
      </c>
      <c r="I7155" s="11">
        <v>25.369978858351001</v>
      </c>
      <c r="J7155" s="3">
        <v>15.221987315011001</v>
      </c>
      <c r="K7155" s="3">
        <v>58.562367864693002</v>
      </c>
      <c r="L7155" s="3">
        <v>34.249471458774003</v>
      </c>
      <c r="M7155" s="3">
        <v>57.293868921776003</v>
      </c>
      <c r="N7155" s="3">
        <v>53.488372093023003</v>
      </c>
      <c r="O7155" s="3">
        <v>39.534883720929997</v>
      </c>
      <c r="P7155" s="3">
        <v>13.953488372093</v>
      </c>
      <c r="Q7155" s="3">
        <v>42.706131078223997</v>
      </c>
      <c r="R7155" s="3">
        <v>31.07822410148</v>
      </c>
      <c r="S7155" s="3">
        <v>24.101479915433</v>
      </c>
      <c r="T7155" s="3">
        <v>51.374207188161002</v>
      </c>
      <c r="U7155" s="3">
        <v>10.14799154334</v>
      </c>
      <c r="V7155" s="3">
        <v>1.0570824524310001</v>
      </c>
      <c r="W7155" s="8">
        <v>1.0570824524310001</v>
      </c>
    </row>
    <row r="7156" spans="3:23" x14ac:dyDescent="0.2">
      <c r="C7156" s="87"/>
      <c r="D7156" s="89"/>
      <c r="E7156" s="1" t="s">
        <v>23</v>
      </c>
      <c r="F7156" s="2"/>
      <c r="G7156" s="60">
        <v>290</v>
      </c>
      <c r="H7156" s="72" t="str">
        <f t="shared" si="120"/>
        <v xml:space="preserve"> </v>
      </c>
      <c r="I7156" s="11">
        <v>23.448275862069</v>
      </c>
      <c r="J7156" s="3">
        <v>16.896551724138</v>
      </c>
      <c r="K7156" s="3">
        <v>53.448275862069003</v>
      </c>
      <c r="L7156" s="3">
        <v>35.517241379310001</v>
      </c>
      <c r="M7156" s="3">
        <v>57.241379310345003</v>
      </c>
      <c r="N7156" s="3">
        <v>55.862068965516997</v>
      </c>
      <c r="O7156" s="3">
        <v>46.206896551724</v>
      </c>
      <c r="P7156" s="3">
        <v>14.827586206896999</v>
      </c>
      <c r="Q7156" s="3">
        <v>37.931034482759003</v>
      </c>
      <c r="R7156" s="3">
        <v>30.344827586207</v>
      </c>
      <c r="S7156" s="3">
        <v>17.241379310345</v>
      </c>
      <c r="T7156" s="3">
        <v>50.344827586207003</v>
      </c>
      <c r="U7156" s="3">
        <v>5.5172413793099997</v>
      </c>
      <c r="V7156" s="3">
        <v>1.0344827586209999</v>
      </c>
      <c r="W7156" s="8">
        <v>0.34482758620699999</v>
      </c>
    </row>
    <row r="7157" spans="3:23" x14ac:dyDescent="0.2">
      <c r="C7157" s="87"/>
      <c r="D7157" s="89"/>
      <c r="E7157" s="1" t="s">
        <v>24</v>
      </c>
      <c r="F7157" s="2"/>
      <c r="G7157" s="60">
        <v>338</v>
      </c>
      <c r="H7157" s="72" t="str">
        <f t="shared" si="120"/>
        <v xml:space="preserve"> </v>
      </c>
      <c r="I7157" s="11">
        <v>23.96449704142</v>
      </c>
      <c r="J7157" s="3">
        <v>15.088757396449999</v>
      </c>
      <c r="K7157" s="3">
        <v>43.195266272189002</v>
      </c>
      <c r="L7157" s="3">
        <v>27.810650887573999</v>
      </c>
      <c r="M7157" s="3">
        <v>57.396449704142</v>
      </c>
      <c r="N7157" s="3">
        <v>49.704142011834001</v>
      </c>
      <c r="O7157" s="3">
        <v>54.142011834320002</v>
      </c>
      <c r="P7157" s="3">
        <v>13.905325443787</v>
      </c>
      <c r="Q7157" s="3">
        <v>27.514792899408</v>
      </c>
      <c r="R7157" s="3">
        <v>29.289940828401999</v>
      </c>
      <c r="S7157" s="3">
        <v>15.976331360947</v>
      </c>
      <c r="T7157" s="3">
        <v>57.100591715976002</v>
      </c>
      <c r="U7157" s="3">
        <v>15.088757396449999</v>
      </c>
      <c r="V7157" s="3">
        <v>1.775147928994</v>
      </c>
      <c r="W7157" s="8">
        <v>1.1834319526629999</v>
      </c>
    </row>
    <row r="7158" spans="3:23" x14ac:dyDescent="0.2">
      <c r="C7158" s="87"/>
      <c r="D7158" s="89"/>
      <c r="E7158" s="1" t="s">
        <v>25</v>
      </c>
      <c r="F7158" s="2"/>
      <c r="G7158" s="60">
        <v>1482</v>
      </c>
      <c r="H7158" s="72" t="str">
        <f t="shared" si="120"/>
        <v xml:space="preserve"> </v>
      </c>
      <c r="I7158" s="11">
        <v>28.070175438595999</v>
      </c>
      <c r="J7158" s="3">
        <v>16.464237516869002</v>
      </c>
      <c r="K7158" s="3">
        <v>53.238866396760997</v>
      </c>
      <c r="L7158" s="3">
        <v>33.873144399460003</v>
      </c>
      <c r="M7158" s="3">
        <v>57.287449392713</v>
      </c>
      <c r="N7158" s="3">
        <v>52.631578947367998</v>
      </c>
      <c r="O7158" s="3">
        <v>43.454790823212001</v>
      </c>
      <c r="P7158" s="3">
        <v>13.697705802969001</v>
      </c>
      <c r="Q7158" s="3">
        <v>37.989203778677002</v>
      </c>
      <c r="R7158" s="3">
        <v>30.971659919027999</v>
      </c>
      <c r="S7158" s="3">
        <v>21.929824561404001</v>
      </c>
      <c r="T7158" s="3">
        <v>53.306342780027002</v>
      </c>
      <c r="U7158" s="3">
        <v>10.053981106613</v>
      </c>
      <c r="V7158" s="3">
        <v>1.2820512820509999</v>
      </c>
      <c r="W7158" s="8">
        <v>0.74224021592400002</v>
      </c>
    </row>
    <row r="7159" spans="3:23" x14ac:dyDescent="0.2">
      <c r="C7159" s="87"/>
      <c r="D7159" s="89"/>
      <c r="E7159" s="1" t="s">
        <v>26</v>
      </c>
      <c r="F7159" s="2"/>
      <c r="G7159" s="60">
        <v>628</v>
      </c>
      <c r="H7159" s="72" t="str">
        <f t="shared" si="120"/>
        <v xml:space="preserve"> </v>
      </c>
      <c r="I7159" s="11">
        <v>23.726114649682</v>
      </c>
      <c r="J7159" s="3">
        <v>15.923566878980999</v>
      </c>
      <c r="K7159" s="3">
        <v>47.929936305731999</v>
      </c>
      <c r="L7159" s="3">
        <v>31.369426751591998</v>
      </c>
      <c r="M7159" s="3">
        <v>57.324840764331</v>
      </c>
      <c r="N7159" s="3">
        <v>52.547770700637003</v>
      </c>
      <c r="O7159" s="3">
        <v>50.477707006369002</v>
      </c>
      <c r="P7159" s="3">
        <v>14.331210191083001</v>
      </c>
      <c r="Q7159" s="3">
        <v>32.324840764331</v>
      </c>
      <c r="R7159" s="3">
        <v>29.777070063694001</v>
      </c>
      <c r="S7159" s="3">
        <v>16.560509554140001</v>
      </c>
      <c r="T7159" s="3">
        <v>53.980891719745003</v>
      </c>
      <c r="U7159" s="3">
        <v>10.668789808916999</v>
      </c>
      <c r="V7159" s="3">
        <v>1.4331210191079999</v>
      </c>
      <c r="W7159" s="8">
        <v>0.796178343949</v>
      </c>
    </row>
    <row r="7160" spans="3:23" x14ac:dyDescent="0.2">
      <c r="C7160" s="87"/>
      <c r="D7160" s="88" t="s">
        <v>14</v>
      </c>
      <c r="E7160" s="6" t="s">
        <v>20</v>
      </c>
      <c r="F7160" s="5"/>
      <c r="G7160" s="59">
        <v>146</v>
      </c>
      <c r="H7160" s="71" t="str">
        <f t="shared" si="120"/>
        <v xml:space="preserve"> </v>
      </c>
      <c r="I7160" s="12">
        <v>51.369863013699003</v>
      </c>
      <c r="J7160" s="4">
        <v>20.547945205478999</v>
      </c>
      <c r="K7160" s="4">
        <v>61.643835616437997</v>
      </c>
      <c r="L7160" s="4">
        <v>40.410958904109997</v>
      </c>
      <c r="M7160" s="4">
        <v>36.301369863014003</v>
      </c>
      <c r="N7160" s="4">
        <v>36.986301369863</v>
      </c>
      <c r="O7160" s="4">
        <v>34.931506849314999</v>
      </c>
      <c r="P7160" s="4">
        <v>8.2191780821920002</v>
      </c>
      <c r="Q7160" s="4">
        <v>46.575342465753003</v>
      </c>
      <c r="R7160" s="4">
        <v>30.136986301370001</v>
      </c>
      <c r="S7160" s="4">
        <v>34.246575342466002</v>
      </c>
      <c r="T7160" s="4">
        <v>52.054794520548</v>
      </c>
      <c r="U7160" s="4">
        <v>9.5890410958899999</v>
      </c>
      <c r="V7160" s="4">
        <v>0.68493150684899995</v>
      </c>
      <c r="W7160" s="27">
        <v>0</v>
      </c>
    </row>
    <row r="7161" spans="3:23" x14ac:dyDescent="0.2">
      <c r="C7161" s="87"/>
      <c r="D7161" s="89"/>
      <c r="E7161" s="1" t="s">
        <v>21</v>
      </c>
      <c r="F7161" s="2"/>
      <c r="G7161" s="60">
        <v>202</v>
      </c>
      <c r="H7161" s="72" t="str">
        <f t="shared" si="120"/>
        <v xml:space="preserve"> </v>
      </c>
      <c r="I7161" s="11">
        <v>44.059405940593997</v>
      </c>
      <c r="J7161" s="3">
        <v>21.782178217822</v>
      </c>
      <c r="K7161" s="3">
        <v>55.940594059406003</v>
      </c>
      <c r="L7161" s="3">
        <v>43.564356435644001</v>
      </c>
      <c r="M7161" s="3">
        <v>48.019801980197997</v>
      </c>
      <c r="N7161" s="3">
        <v>44.554455445545003</v>
      </c>
      <c r="O7161" s="3">
        <v>31.683168316831999</v>
      </c>
      <c r="P7161" s="3">
        <v>14.851485148515</v>
      </c>
      <c r="Q7161" s="3">
        <v>44.554455445545003</v>
      </c>
      <c r="R7161" s="3">
        <v>30.198019801979999</v>
      </c>
      <c r="S7161" s="3">
        <v>26.732673267327002</v>
      </c>
      <c r="T7161" s="3">
        <v>53.465346534653001</v>
      </c>
      <c r="U7161" s="3">
        <v>9.9009900990100004</v>
      </c>
      <c r="V7161" s="3">
        <v>2.4752475247520001</v>
      </c>
      <c r="W7161" s="8">
        <v>0.49504950495</v>
      </c>
    </row>
    <row r="7162" spans="3:23" x14ac:dyDescent="0.2">
      <c r="C7162" s="87"/>
      <c r="D7162" s="89"/>
      <c r="E7162" s="1" t="s">
        <v>22</v>
      </c>
      <c r="F7162" s="2"/>
      <c r="G7162" s="60">
        <v>234</v>
      </c>
      <c r="H7162" s="72" t="str">
        <f t="shared" si="120"/>
        <v xml:space="preserve"> </v>
      </c>
      <c r="I7162" s="11">
        <v>27.777777777777999</v>
      </c>
      <c r="J7162" s="3">
        <v>16.239316239316</v>
      </c>
      <c r="K7162" s="3">
        <v>58.974358974358999</v>
      </c>
      <c r="L7162" s="3">
        <v>38.888888888888999</v>
      </c>
      <c r="M7162" s="3">
        <v>50.854700854701001</v>
      </c>
      <c r="N7162" s="3">
        <v>41.025641025641001</v>
      </c>
      <c r="O7162" s="3">
        <v>34.615384615384997</v>
      </c>
      <c r="P7162" s="3">
        <v>16.666666666666998</v>
      </c>
      <c r="Q7162" s="3">
        <v>41.025641025641001</v>
      </c>
      <c r="R7162" s="3">
        <v>29.059829059828999</v>
      </c>
      <c r="S7162" s="3">
        <v>23.076923076922998</v>
      </c>
      <c r="T7162" s="3">
        <v>41.025641025641001</v>
      </c>
      <c r="U7162" s="3">
        <v>7.6923076923079998</v>
      </c>
      <c r="V7162" s="3">
        <v>1.2820512820509999</v>
      </c>
      <c r="W7162" s="8">
        <v>1.709401709402</v>
      </c>
    </row>
    <row r="7163" spans="3:23" x14ac:dyDescent="0.2">
      <c r="C7163" s="87"/>
      <c r="D7163" s="89"/>
      <c r="E7163" s="1" t="s">
        <v>23</v>
      </c>
      <c r="F7163" s="2"/>
      <c r="G7163" s="60">
        <v>147</v>
      </c>
      <c r="H7163" s="72" t="str">
        <f t="shared" si="120"/>
        <v xml:space="preserve"> </v>
      </c>
      <c r="I7163" s="11">
        <v>27.210884353741001</v>
      </c>
      <c r="J7163" s="3">
        <v>15.646258503401</v>
      </c>
      <c r="K7163" s="3">
        <v>55.782312925169997</v>
      </c>
      <c r="L7163" s="3">
        <v>44.897959183673002</v>
      </c>
      <c r="M7163" s="3">
        <v>55.102040816326998</v>
      </c>
      <c r="N7163" s="3">
        <v>46.938775510204003</v>
      </c>
      <c r="O7163" s="3">
        <v>36.734693877551003</v>
      </c>
      <c r="P7163" s="3">
        <v>17.006802721088</v>
      </c>
      <c r="Q7163" s="3">
        <v>38.095238095238003</v>
      </c>
      <c r="R7163" s="3">
        <v>22.448979591836999</v>
      </c>
      <c r="S7163" s="3">
        <v>12.925170068027001</v>
      </c>
      <c r="T7163" s="3">
        <v>41.496598639456003</v>
      </c>
      <c r="U7163" s="3">
        <v>5.4421768707479998</v>
      </c>
      <c r="V7163" s="3">
        <v>2.040816326531</v>
      </c>
      <c r="W7163" s="8">
        <v>0.68027210884400002</v>
      </c>
    </row>
    <row r="7164" spans="3:23" x14ac:dyDescent="0.2">
      <c r="C7164" s="87"/>
      <c r="D7164" s="89"/>
      <c r="E7164" s="1" t="s">
        <v>24</v>
      </c>
      <c r="F7164" s="2"/>
      <c r="G7164" s="60">
        <v>136</v>
      </c>
      <c r="H7164" s="72" t="str">
        <f t="shared" si="120"/>
        <v xml:space="preserve"> </v>
      </c>
      <c r="I7164" s="11">
        <v>31.617647058824002</v>
      </c>
      <c r="J7164" s="3">
        <v>21.323529411765001</v>
      </c>
      <c r="K7164" s="3">
        <v>47.058823529412003</v>
      </c>
      <c r="L7164" s="3">
        <v>45.588235294118</v>
      </c>
      <c r="M7164" s="3">
        <v>54.411764705882</v>
      </c>
      <c r="N7164" s="3">
        <v>43.382352941176002</v>
      </c>
      <c r="O7164" s="3">
        <v>50</v>
      </c>
      <c r="P7164" s="3">
        <v>19.852941176470999</v>
      </c>
      <c r="Q7164" s="3">
        <v>28.676470588234999</v>
      </c>
      <c r="R7164" s="3">
        <v>29.411764705882</v>
      </c>
      <c r="S7164" s="3">
        <v>12.5</v>
      </c>
      <c r="T7164" s="3">
        <v>44.852941176470999</v>
      </c>
      <c r="U7164" s="3">
        <v>13.970588235294001</v>
      </c>
      <c r="V7164" s="3">
        <v>0.73529411764700003</v>
      </c>
      <c r="W7164" s="8">
        <v>0.73529411764700003</v>
      </c>
    </row>
    <row r="7165" spans="3:23" x14ac:dyDescent="0.2">
      <c r="C7165" s="87"/>
      <c r="D7165" s="89"/>
      <c r="E7165" s="1" t="s">
        <v>25</v>
      </c>
      <c r="F7165" s="2"/>
      <c r="G7165" s="60">
        <v>719</v>
      </c>
      <c r="H7165" s="72" t="str">
        <f t="shared" si="120"/>
        <v xml:space="preserve"> </v>
      </c>
      <c r="I7165" s="11">
        <v>32.962447844228002</v>
      </c>
      <c r="J7165" s="3">
        <v>18.636995827538001</v>
      </c>
      <c r="K7165" s="3">
        <v>55.215577190542</v>
      </c>
      <c r="L7165" s="3">
        <v>42.698191933240999</v>
      </c>
      <c r="M7165" s="3">
        <v>51.599443671765997</v>
      </c>
      <c r="N7165" s="3">
        <v>43.671766342142</v>
      </c>
      <c r="O7165" s="3">
        <v>37.134909596661998</v>
      </c>
      <c r="P7165" s="3">
        <v>16.82892906815</v>
      </c>
      <c r="Q7165" s="3">
        <v>39.082058414465003</v>
      </c>
      <c r="R7165" s="3">
        <v>28.094575799722001</v>
      </c>
      <c r="S7165" s="3">
        <v>20.027816411682998</v>
      </c>
      <c r="T7165" s="3">
        <v>45.340751043114999</v>
      </c>
      <c r="U7165" s="3">
        <v>9.0403337969400006</v>
      </c>
      <c r="V7165" s="3">
        <v>1.668984700974</v>
      </c>
      <c r="W7165" s="8">
        <v>0.973574408901</v>
      </c>
    </row>
    <row r="7166" spans="3:23" x14ac:dyDescent="0.2">
      <c r="C7166" s="87"/>
      <c r="D7166" s="89"/>
      <c r="E7166" s="1" t="s">
        <v>26</v>
      </c>
      <c r="F7166" s="2"/>
      <c r="G7166" s="60">
        <v>283</v>
      </c>
      <c r="H7166" s="72" t="str">
        <f t="shared" si="120"/>
        <v xml:space="preserve"> </v>
      </c>
      <c r="I7166" s="11">
        <v>29.328621908127001</v>
      </c>
      <c r="J7166" s="3">
        <v>18.374558303887</v>
      </c>
      <c r="K7166" s="3">
        <v>51.590106007067</v>
      </c>
      <c r="L7166" s="3">
        <v>45.229681978799</v>
      </c>
      <c r="M7166" s="3">
        <v>54.770318021201</v>
      </c>
      <c r="N7166" s="3">
        <v>45.229681978799</v>
      </c>
      <c r="O7166" s="3">
        <v>43.109540636041999</v>
      </c>
      <c r="P7166" s="3">
        <v>18.374558303887</v>
      </c>
      <c r="Q7166" s="3">
        <v>33.568904593639999</v>
      </c>
      <c r="R7166" s="3">
        <v>25.795053003534001</v>
      </c>
      <c r="S7166" s="3">
        <v>12.720848056536999</v>
      </c>
      <c r="T7166" s="3">
        <v>43.109540636041999</v>
      </c>
      <c r="U7166" s="3">
        <v>9.5406360424029995</v>
      </c>
      <c r="V7166" s="3">
        <v>1.413427561837</v>
      </c>
      <c r="W7166" s="8">
        <v>0.70671378091899995</v>
      </c>
    </row>
    <row r="7167" spans="3:23" x14ac:dyDescent="0.2">
      <c r="C7167" s="87"/>
      <c r="D7167" s="88" t="s">
        <v>15</v>
      </c>
      <c r="E7167" s="6" t="s">
        <v>20</v>
      </c>
      <c r="F7167" s="5"/>
      <c r="G7167" s="59">
        <v>155</v>
      </c>
      <c r="H7167" s="71" t="str">
        <f t="shared" si="120"/>
        <v xml:space="preserve"> </v>
      </c>
      <c r="I7167" s="12">
        <v>38.709677419355003</v>
      </c>
      <c r="J7167" s="4">
        <v>15.483870967742</v>
      </c>
      <c r="K7167" s="4">
        <v>48.387096774193999</v>
      </c>
      <c r="L7167" s="4">
        <v>35.483870967742</v>
      </c>
      <c r="M7167" s="4">
        <v>54.193548387097003</v>
      </c>
      <c r="N7167" s="4">
        <v>67.096774193548001</v>
      </c>
      <c r="O7167" s="4">
        <v>49.032258064516</v>
      </c>
      <c r="P7167" s="4">
        <v>5.1612903225810003</v>
      </c>
      <c r="Q7167" s="4">
        <v>50.967741935484</v>
      </c>
      <c r="R7167" s="4">
        <v>40</v>
      </c>
      <c r="S7167" s="4">
        <v>43.870967741934997</v>
      </c>
      <c r="T7167" s="4">
        <v>71.612903225805994</v>
      </c>
      <c r="U7167" s="4">
        <v>10.322580645161</v>
      </c>
      <c r="V7167" s="4">
        <v>1.2903225806450001</v>
      </c>
      <c r="W7167" s="13">
        <v>1.2903225806450001</v>
      </c>
    </row>
    <row r="7168" spans="3:23" x14ac:dyDescent="0.2">
      <c r="C7168" s="87"/>
      <c r="D7168" s="89"/>
      <c r="E7168" s="1" t="s">
        <v>21</v>
      </c>
      <c r="F7168" s="2"/>
      <c r="G7168" s="60">
        <v>179</v>
      </c>
      <c r="H7168" s="72" t="str">
        <f t="shared" si="120"/>
        <v xml:space="preserve"> </v>
      </c>
      <c r="I7168" s="11">
        <v>32.402234636872002</v>
      </c>
      <c r="J7168" s="3">
        <v>15.642458100559001</v>
      </c>
      <c r="K7168" s="3">
        <v>54.748603351954998</v>
      </c>
      <c r="L7168" s="3">
        <v>30.726256983239999</v>
      </c>
      <c r="M7168" s="3">
        <v>67.597765363128005</v>
      </c>
      <c r="N7168" s="3">
        <v>59.776536312848997</v>
      </c>
      <c r="O7168" s="3">
        <v>42.458100558658998</v>
      </c>
      <c r="P7168" s="3">
        <v>9.4972067039110009</v>
      </c>
      <c r="Q7168" s="3">
        <v>37.988826815642</v>
      </c>
      <c r="R7168" s="3">
        <v>35.754189944133998</v>
      </c>
      <c r="S7168" s="3">
        <v>29.608938547486002</v>
      </c>
      <c r="T7168" s="3">
        <v>55.865921787708999</v>
      </c>
      <c r="U7168" s="3">
        <v>7.8212290502790003</v>
      </c>
      <c r="V7168" s="7">
        <v>0</v>
      </c>
      <c r="W7168" s="14">
        <v>0</v>
      </c>
    </row>
    <row r="7169" spans="3:23" x14ac:dyDescent="0.2">
      <c r="C7169" s="87"/>
      <c r="D7169" s="89"/>
      <c r="E7169" s="1" t="s">
        <v>22</v>
      </c>
      <c r="F7169" s="2"/>
      <c r="G7169" s="60">
        <v>239</v>
      </c>
      <c r="H7169" s="72" t="str">
        <f t="shared" si="120"/>
        <v xml:space="preserve"> </v>
      </c>
      <c r="I7169" s="11">
        <v>23.012552301254999</v>
      </c>
      <c r="J7169" s="3">
        <v>14.225941422594</v>
      </c>
      <c r="K7169" s="3">
        <v>58.158995815899999</v>
      </c>
      <c r="L7169" s="3">
        <v>29.707112970711002</v>
      </c>
      <c r="M7169" s="3">
        <v>63.598326359833003</v>
      </c>
      <c r="N7169" s="3">
        <v>65.690376569037994</v>
      </c>
      <c r="O7169" s="3">
        <v>44.351464435145999</v>
      </c>
      <c r="P7169" s="3">
        <v>11.297071129707</v>
      </c>
      <c r="Q7169" s="3">
        <v>44.351464435145999</v>
      </c>
      <c r="R7169" s="3">
        <v>33.054393305439</v>
      </c>
      <c r="S7169" s="3">
        <v>25.104602510460001</v>
      </c>
      <c r="T7169" s="3">
        <v>61.506276150627997</v>
      </c>
      <c r="U7169" s="3">
        <v>12.552301255230001</v>
      </c>
      <c r="V7169" s="3">
        <v>0.836820083682</v>
      </c>
      <c r="W7169" s="8">
        <v>0.418410041841</v>
      </c>
    </row>
    <row r="7170" spans="3:23" x14ac:dyDescent="0.2">
      <c r="C7170" s="87"/>
      <c r="D7170" s="89"/>
      <c r="E7170" s="1" t="s">
        <v>23</v>
      </c>
      <c r="F7170" s="2"/>
      <c r="G7170" s="60">
        <v>143</v>
      </c>
      <c r="H7170" s="72" t="str">
        <f t="shared" si="120"/>
        <v xml:space="preserve"> </v>
      </c>
      <c r="I7170" s="11">
        <v>19.580419580419999</v>
      </c>
      <c r="J7170" s="3">
        <v>18.181818181817999</v>
      </c>
      <c r="K7170" s="3">
        <v>51.048951048950997</v>
      </c>
      <c r="L7170" s="3">
        <v>25.874125874126001</v>
      </c>
      <c r="M7170" s="3">
        <v>59.440559440558999</v>
      </c>
      <c r="N7170" s="3">
        <v>65.034965034964998</v>
      </c>
      <c r="O7170" s="3">
        <v>55.944055944055997</v>
      </c>
      <c r="P7170" s="3">
        <v>12.587412587413001</v>
      </c>
      <c r="Q7170" s="3">
        <v>37.762237762238001</v>
      </c>
      <c r="R7170" s="3">
        <v>38.461538461537998</v>
      </c>
      <c r="S7170" s="3">
        <v>21.678321678322</v>
      </c>
      <c r="T7170" s="3">
        <v>59.440559440558999</v>
      </c>
      <c r="U7170" s="3">
        <v>5.594405594406</v>
      </c>
      <c r="V7170" s="7">
        <v>0</v>
      </c>
      <c r="W7170" s="14">
        <v>0</v>
      </c>
    </row>
    <row r="7171" spans="3:23" x14ac:dyDescent="0.2">
      <c r="C7171" s="87"/>
      <c r="D7171" s="89"/>
      <c r="E7171" s="1" t="s">
        <v>24</v>
      </c>
      <c r="F7171" s="2"/>
      <c r="G7171" s="60">
        <v>202</v>
      </c>
      <c r="H7171" s="72" t="str">
        <f t="shared" si="120"/>
        <v xml:space="preserve"> </v>
      </c>
      <c r="I7171" s="11">
        <v>18.811881188118999</v>
      </c>
      <c r="J7171" s="3">
        <v>10.891089108911</v>
      </c>
      <c r="K7171" s="3">
        <v>40.594059405941003</v>
      </c>
      <c r="L7171" s="3">
        <v>15.841584158416</v>
      </c>
      <c r="M7171" s="3">
        <v>59.405940594058997</v>
      </c>
      <c r="N7171" s="3">
        <v>53.960396039603999</v>
      </c>
      <c r="O7171" s="3">
        <v>56.930693069306997</v>
      </c>
      <c r="P7171" s="3">
        <v>9.9009900990100004</v>
      </c>
      <c r="Q7171" s="3">
        <v>26.732673267327002</v>
      </c>
      <c r="R7171" s="3">
        <v>29.207920792079001</v>
      </c>
      <c r="S7171" s="3">
        <v>18.316831683168001</v>
      </c>
      <c r="T7171" s="3">
        <v>65.346534653465</v>
      </c>
      <c r="U7171" s="3">
        <v>15.841584158416</v>
      </c>
      <c r="V7171" s="3">
        <v>2.4752475247520001</v>
      </c>
      <c r="W7171" s="8">
        <v>1.485148514851</v>
      </c>
    </row>
    <row r="7172" spans="3:23" x14ac:dyDescent="0.2">
      <c r="C7172" s="87"/>
      <c r="D7172" s="89"/>
      <c r="E7172" s="1" t="s">
        <v>25</v>
      </c>
      <c r="F7172" s="2"/>
      <c r="G7172" s="60">
        <v>763</v>
      </c>
      <c r="H7172" s="72" t="str">
        <f t="shared" si="120"/>
        <v xml:space="preserve"> </v>
      </c>
      <c r="I7172" s="11">
        <v>23.460026212319999</v>
      </c>
      <c r="J7172" s="3">
        <v>14.416775884666</v>
      </c>
      <c r="K7172" s="3">
        <v>51.376146788991001</v>
      </c>
      <c r="L7172" s="3">
        <v>25.557011795544</v>
      </c>
      <c r="M7172" s="3">
        <v>62.647444298819998</v>
      </c>
      <c r="N7172" s="3">
        <v>61.074705111401997</v>
      </c>
      <c r="O7172" s="3">
        <v>49.410222804718003</v>
      </c>
      <c r="P7172" s="3">
        <v>10.747051114024</v>
      </c>
      <c r="Q7172" s="3">
        <v>36.959370904324999</v>
      </c>
      <c r="R7172" s="3">
        <v>33.682830930537001</v>
      </c>
      <c r="S7172" s="3">
        <v>23.722149410223</v>
      </c>
      <c r="T7172" s="3">
        <v>60.812581913499002</v>
      </c>
      <c r="U7172" s="3">
        <v>11.009174311927</v>
      </c>
      <c r="V7172" s="3">
        <v>0.91743119266100004</v>
      </c>
      <c r="W7172" s="8">
        <v>0.52424639580599997</v>
      </c>
    </row>
    <row r="7173" spans="3:23" x14ac:dyDescent="0.2">
      <c r="C7173" s="87"/>
      <c r="D7173" s="89"/>
      <c r="E7173" s="1" t="s">
        <v>26</v>
      </c>
      <c r="F7173" s="2"/>
      <c r="G7173" s="60">
        <v>345</v>
      </c>
      <c r="H7173" s="72" t="str">
        <f t="shared" si="120"/>
        <v xml:space="preserve"> </v>
      </c>
      <c r="I7173" s="11">
        <v>19.130434782609001</v>
      </c>
      <c r="J7173" s="3">
        <v>13.913043478261001</v>
      </c>
      <c r="K7173" s="3">
        <v>44.927536231883998</v>
      </c>
      <c r="L7173" s="3">
        <v>20</v>
      </c>
      <c r="M7173" s="3">
        <v>59.420289855071999</v>
      </c>
      <c r="N7173" s="3">
        <v>58.550724637681</v>
      </c>
      <c r="O7173" s="3">
        <v>56.521739130435002</v>
      </c>
      <c r="P7173" s="3">
        <v>11.014492753622999</v>
      </c>
      <c r="Q7173" s="3">
        <v>31.304347826087</v>
      </c>
      <c r="R7173" s="3">
        <v>33.043478260870003</v>
      </c>
      <c r="S7173" s="3">
        <v>19.710144927536</v>
      </c>
      <c r="T7173" s="3">
        <v>62.898550724638</v>
      </c>
      <c r="U7173" s="3">
        <v>11.594202898551</v>
      </c>
      <c r="V7173" s="3">
        <v>1.449275362319</v>
      </c>
      <c r="W7173" s="8">
        <v>0.86956521739100001</v>
      </c>
    </row>
    <row r="7174" spans="3:23" x14ac:dyDescent="0.2">
      <c r="C7174" s="88" t="s">
        <v>27</v>
      </c>
      <c r="D7174" s="88" t="s">
        <v>19</v>
      </c>
      <c r="E7174" s="6" t="s">
        <v>28</v>
      </c>
      <c r="F7174" s="5"/>
      <c r="G7174" s="59">
        <v>78</v>
      </c>
      <c r="H7174" s="71" t="str">
        <f t="shared" si="120"/>
        <v xml:space="preserve"> </v>
      </c>
      <c r="I7174" s="12">
        <v>33.333333333333002</v>
      </c>
      <c r="J7174" s="4">
        <v>24.358974358973999</v>
      </c>
      <c r="K7174" s="4">
        <v>62.820512820513002</v>
      </c>
      <c r="L7174" s="4">
        <v>1.2820512820509999</v>
      </c>
      <c r="M7174" s="4">
        <v>7.6923076923079998</v>
      </c>
      <c r="N7174" s="4">
        <v>42.307692307692001</v>
      </c>
      <c r="O7174" s="4">
        <v>50</v>
      </c>
      <c r="P7174" s="4">
        <v>8.9743589743589993</v>
      </c>
      <c r="Q7174" s="4">
        <v>32.051282051282001</v>
      </c>
      <c r="R7174" s="4">
        <v>28.205128205127998</v>
      </c>
      <c r="S7174" s="4">
        <v>21.794871794872002</v>
      </c>
      <c r="T7174" s="4">
        <v>44.871794871794997</v>
      </c>
      <c r="U7174" s="4">
        <v>7.6923076923079998</v>
      </c>
      <c r="V7174" s="4">
        <v>2.564102564103</v>
      </c>
      <c r="W7174" s="27">
        <v>0</v>
      </c>
    </row>
    <row r="7175" spans="3:23" ht="24" x14ac:dyDescent="0.2">
      <c r="C7175" s="87"/>
      <c r="D7175" s="89"/>
      <c r="E7175" s="1" t="s">
        <v>29</v>
      </c>
      <c r="F7175" s="2"/>
      <c r="G7175" s="60">
        <v>1335</v>
      </c>
      <c r="H7175" s="72" t="str">
        <f t="shared" si="120"/>
        <v xml:space="preserve"> </v>
      </c>
      <c r="I7175" s="11">
        <v>31.910112359551</v>
      </c>
      <c r="J7175" s="3">
        <v>17.003745318351999</v>
      </c>
      <c r="K7175" s="3">
        <v>54.382022471909998</v>
      </c>
      <c r="L7175" s="3">
        <v>45.617977528090002</v>
      </c>
      <c r="M7175" s="3">
        <v>58.876404494382001</v>
      </c>
      <c r="N7175" s="3">
        <v>51.460674157303004</v>
      </c>
      <c r="O7175" s="3">
        <v>40.674157303370997</v>
      </c>
      <c r="P7175" s="3">
        <v>13.632958801498001</v>
      </c>
      <c r="Q7175" s="3">
        <v>42.846441947565999</v>
      </c>
      <c r="R7175" s="3">
        <v>31.610486891386</v>
      </c>
      <c r="S7175" s="3">
        <v>25.01872659176</v>
      </c>
      <c r="T7175" s="3">
        <v>54.307116104869003</v>
      </c>
      <c r="U7175" s="3">
        <v>9.6629213483150007</v>
      </c>
      <c r="V7175" s="3">
        <v>1.2734082396999999</v>
      </c>
      <c r="W7175" s="8">
        <v>0.74906367041199995</v>
      </c>
    </row>
    <row r="7176" spans="3:23" ht="24" x14ac:dyDescent="0.2">
      <c r="C7176" s="87"/>
      <c r="D7176" s="89"/>
      <c r="E7176" s="1" t="s">
        <v>30</v>
      </c>
      <c r="F7176" s="2"/>
      <c r="G7176" s="60">
        <v>80</v>
      </c>
      <c r="H7176" s="72" t="str">
        <f t="shared" si="120"/>
        <v xml:space="preserve"> </v>
      </c>
      <c r="I7176" s="11">
        <v>42.5</v>
      </c>
      <c r="J7176" s="3">
        <v>20</v>
      </c>
      <c r="K7176" s="3">
        <v>50</v>
      </c>
      <c r="L7176" s="3">
        <v>2.5</v>
      </c>
      <c r="M7176" s="3">
        <v>37.5</v>
      </c>
      <c r="N7176" s="3">
        <v>52.5</v>
      </c>
      <c r="O7176" s="3">
        <v>45</v>
      </c>
      <c r="P7176" s="3">
        <v>5</v>
      </c>
      <c r="Q7176" s="3">
        <v>30</v>
      </c>
      <c r="R7176" s="3">
        <v>28.75</v>
      </c>
      <c r="S7176" s="3">
        <v>33.75</v>
      </c>
      <c r="T7176" s="3">
        <v>37.5</v>
      </c>
      <c r="U7176" s="3">
        <v>5</v>
      </c>
      <c r="V7176" s="3">
        <v>1.25</v>
      </c>
      <c r="W7176" s="14">
        <v>0</v>
      </c>
    </row>
    <row r="7177" spans="3:23" ht="24" x14ac:dyDescent="0.2">
      <c r="C7177" s="87"/>
      <c r="D7177" s="89"/>
      <c r="E7177" s="1" t="s">
        <v>31</v>
      </c>
      <c r="F7177" s="2"/>
      <c r="G7177" s="60">
        <v>286</v>
      </c>
      <c r="H7177" s="72" t="str">
        <f t="shared" si="120"/>
        <v xml:space="preserve"> </v>
      </c>
      <c r="I7177" s="11">
        <v>22.027972027972002</v>
      </c>
      <c r="J7177" s="3">
        <v>12.237762237762</v>
      </c>
      <c r="K7177" s="3">
        <v>47.552447552448001</v>
      </c>
      <c r="L7177" s="3">
        <v>1.0489510489510001</v>
      </c>
      <c r="M7177" s="3">
        <v>56.643356643357002</v>
      </c>
      <c r="N7177" s="3">
        <v>60.839160839161003</v>
      </c>
      <c r="O7177" s="3">
        <v>53.146853146852997</v>
      </c>
      <c r="P7177" s="3">
        <v>10.48951048951</v>
      </c>
      <c r="Q7177" s="3">
        <v>30.769230769231001</v>
      </c>
      <c r="R7177" s="3">
        <v>33.566433566434</v>
      </c>
      <c r="S7177" s="3">
        <v>22.027972027972002</v>
      </c>
      <c r="T7177" s="3">
        <v>64.685314685315006</v>
      </c>
      <c r="U7177" s="3">
        <v>13.636363636364001</v>
      </c>
      <c r="V7177" s="3">
        <v>0.69930069930100003</v>
      </c>
      <c r="W7177" s="8">
        <v>0.69930069930100003</v>
      </c>
    </row>
    <row r="7178" spans="3:23" x14ac:dyDescent="0.2">
      <c r="C7178" s="87"/>
      <c r="D7178" s="89"/>
      <c r="E7178" s="1" t="s">
        <v>32</v>
      </c>
      <c r="F7178" s="2"/>
      <c r="G7178" s="60">
        <v>4</v>
      </c>
      <c r="H7178" s="72" t="str">
        <f t="shared" si="120"/>
        <v>*</v>
      </c>
      <c r="I7178" s="11">
        <v>50</v>
      </c>
      <c r="J7178" s="3">
        <v>25</v>
      </c>
      <c r="K7178" s="3">
        <v>75</v>
      </c>
      <c r="L7178" s="3">
        <v>25</v>
      </c>
      <c r="M7178" s="3">
        <v>50</v>
      </c>
      <c r="N7178" s="3">
        <v>50</v>
      </c>
      <c r="O7178" s="3">
        <v>25</v>
      </c>
      <c r="P7178" s="7">
        <v>0</v>
      </c>
      <c r="Q7178" s="3">
        <v>25</v>
      </c>
      <c r="R7178" s="3">
        <v>50</v>
      </c>
      <c r="S7178" s="3">
        <v>50</v>
      </c>
      <c r="T7178" s="3">
        <v>50</v>
      </c>
      <c r="U7178" s="3">
        <v>25</v>
      </c>
      <c r="V7178" s="7">
        <v>0</v>
      </c>
      <c r="W7178" s="8">
        <v>25</v>
      </c>
    </row>
    <row r="7179" spans="3:23" x14ac:dyDescent="0.2">
      <c r="C7179" s="87"/>
      <c r="D7179" s="88" t="s">
        <v>14</v>
      </c>
      <c r="E7179" s="6" t="s">
        <v>28</v>
      </c>
      <c r="F7179" s="5"/>
      <c r="G7179" s="59">
        <v>45</v>
      </c>
      <c r="H7179" s="71" t="str">
        <f t="shared" si="120"/>
        <v>*</v>
      </c>
      <c r="I7179" s="12">
        <v>37.777777777777999</v>
      </c>
      <c r="J7179" s="4">
        <v>28.888888888888999</v>
      </c>
      <c r="K7179" s="4">
        <v>73.333333333333002</v>
      </c>
      <c r="L7179" s="4">
        <v>2.2222222222219998</v>
      </c>
      <c r="M7179" s="4">
        <v>2.2222222222219998</v>
      </c>
      <c r="N7179" s="4">
        <v>33.333333333333002</v>
      </c>
      <c r="O7179" s="4">
        <v>48.888888888888999</v>
      </c>
      <c r="P7179" s="4">
        <v>15.555555555555999</v>
      </c>
      <c r="Q7179" s="4">
        <v>26.666666666666998</v>
      </c>
      <c r="R7179" s="4">
        <v>31.111111111111001</v>
      </c>
      <c r="S7179" s="4">
        <v>26.666666666666998</v>
      </c>
      <c r="T7179" s="4">
        <v>37.777777777777999</v>
      </c>
      <c r="U7179" s="4">
        <v>8.8888888888889994</v>
      </c>
      <c r="V7179" s="4">
        <v>4.4444444444439997</v>
      </c>
      <c r="W7179" s="27">
        <v>0</v>
      </c>
    </row>
    <row r="7180" spans="3:23" ht="24" x14ac:dyDescent="0.2">
      <c r="C7180" s="87"/>
      <c r="D7180" s="89"/>
      <c r="E7180" s="1" t="s">
        <v>29</v>
      </c>
      <c r="F7180" s="2"/>
      <c r="G7180" s="60">
        <v>739</v>
      </c>
      <c r="H7180" s="72" t="str">
        <f t="shared" si="120"/>
        <v xml:space="preserve"> </v>
      </c>
      <c r="I7180" s="11">
        <v>37.212449255750997</v>
      </c>
      <c r="J7180" s="3">
        <v>18.94451962111</v>
      </c>
      <c r="K7180" s="3">
        <v>56.021650879566998</v>
      </c>
      <c r="L7180" s="3">
        <v>48.985115020297997</v>
      </c>
      <c r="M7180" s="3">
        <v>53.179972936401001</v>
      </c>
      <c r="N7180" s="3">
        <v>41.001353179973002</v>
      </c>
      <c r="O7180" s="3">
        <v>35.723951285520997</v>
      </c>
      <c r="P7180" s="3">
        <v>15.426251691475001</v>
      </c>
      <c r="Q7180" s="3">
        <v>41.948579161028</v>
      </c>
      <c r="R7180" s="3">
        <v>29.364005412720001</v>
      </c>
      <c r="S7180" s="3">
        <v>22.462787550744</v>
      </c>
      <c r="T7180" s="3">
        <v>47.902571041949003</v>
      </c>
      <c r="U7180" s="3">
        <v>8.7956698240869997</v>
      </c>
      <c r="V7180" s="3">
        <v>1.4884979702300001</v>
      </c>
      <c r="W7180" s="8">
        <v>0.81190798376200002</v>
      </c>
    </row>
    <row r="7181" spans="3:23" ht="24" x14ac:dyDescent="0.2">
      <c r="C7181" s="87"/>
      <c r="D7181" s="89"/>
      <c r="E7181" s="1" t="s">
        <v>30</v>
      </c>
      <c r="F7181" s="2"/>
      <c r="G7181" s="60">
        <v>34</v>
      </c>
      <c r="H7181" s="72" t="str">
        <f t="shared" si="120"/>
        <v>*</v>
      </c>
      <c r="I7181" s="11">
        <v>32.352941176470999</v>
      </c>
      <c r="J7181" s="3">
        <v>14.705882352941</v>
      </c>
      <c r="K7181" s="3">
        <v>38.235294117647001</v>
      </c>
      <c r="L7181" s="3">
        <v>5.8823529411760003</v>
      </c>
      <c r="M7181" s="3">
        <v>26.470588235293999</v>
      </c>
      <c r="N7181" s="3">
        <v>55.882352941176002</v>
      </c>
      <c r="O7181" s="3">
        <v>38.235294117647001</v>
      </c>
      <c r="P7181" s="3">
        <v>11.764705882353001</v>
      </c>
      <c r="Q7181" s="3">
        <v>26.470588235293999</v>
      </c>
      <c r="R7181" s="3">
        <v>17.647058823529001</v>
      </c>
      <c r="S7181" s="3">
        <v>23.529411764706001</v>
      </c>
      <c r="T7181" s="3">
        <v>26.470588235293999</v>
      </c>
      <c r="U7181" s="3">
        <v>2.9411764705880001</v>
      </c>
      <c r="V7181" s="7">
        <v>0</v>
      </c>
      <c r="W7181" s="14">
        <v>0</v>
      </c>
    </row>
    <row r="7182" spans="3:23" ht="24" x14ac:dyDescent="0.2">
      <c r="C7182" s="87"/>
      <c r="D7182" s="89"/>
      <c r="E7182" s="1" t="s">
        <v>31</v>
      </c>
      <c r="F7182" s="2"/>
      <c r="G7182" s="60">
        <v>45</v>
      </c>
      <c r="H7182" s="72" t="str">
        <f t="shared" si="120"/>
        <v>*</v>
      </c>
      <c r="I7182" s="11">
        <v>17.777777777777999</v>
      </c>
      <c r="J7182" s="3">
        <v>13.333333333333</v>
      </c>
      <c r="K7182" s="3">
        <v>55.555555555555998</v>
      </c>
      <c r="L7182" s="7">
        <v>0</v>
      </c>
      <c r="M7182" s="3">
        <v>42.222222222222001</v>
      </c>
      <c r="N7182" s="3">
        <v>66.666666666666998</v>
      </c>
      <c r="O7182" s="3">
        <v>42.222222222222001</v>
      </c>
      <c r="P7182" s="3">
        <v>17.777777777777999</v>
      </c>
      <c r="Q7182" s="3">
        <v>37.777777777777999</v>
      </c>
      <c r="R7182" s="3">
        <v>17.777777777777999</v>
      </c>
      <c r="S7182" s="3">
        <v>15.555555555555999</v>
      </c>
      <c r="T7182" s="3">
        <v>46.666666666666998</v>
      </c>
      <c r="U7182" s="3">
        <v>17.777777777777999</v>
      </c>
      <c r="V7182" s="7">
        <v>0</v>
      </c>
      <c r="W7182" s="8">
        <v>2.2222222222219998</v>
      </c>
    </row>
    <row r="7183" spans="3:23" x14ac:dyDescent="0.2">
      <c r="C7183" s="87"/>
      <c r="D7183" s="89"/>
      <c r="E7183" s="1" t="s">
        <v>32</v>
      </c>
      <c r="F7183" s="2"/>
      <c r="G7183" s="60">
        <v>2</v>
      </c>
      <c r="H7183" s="72" t="str">
        <f t="shared" si="120"/>
        <v>*</v>
      </c>
      <c r="I7183" s="11">
        <v>50</v>
      </c>
      <c r="J7183" s="7">
        <v>0</v>
      </c>
      <c r="K7183" s="3">
        <v>100</v>
      </c>
      <c r="L7183" s="3">
        <v>50</v>
      </c>
      <c r="M7183" s="3">
        <v>100</v>
      </c>
      <c r="N7183" s="3">
        <v>50</v>
      </c>
      <c r="O7183" s="7">
        <v>0</v>
      </c>
      <c r="P7183" s="7">
        <v>0</v>
      </c>
      <c r="Q7183" s="3">
        <v>50</v>
      </c>
      <c r="R7183" s="3">
        <v>50</v>
      </c>
      <c r="S7183" s="3">
        <v>50</v>
      </c>
      <c r="T7183" s="3">
        <v>50</v>
      </c>
      <c r="U7183" s="3">
        <v>50</v>
      </c>
      <c r="V7183" s="7">
        <v>0</v>
      </c>
      <c r="W7183" s="14">
        <v>0</v>
      </c>
    </row>
    <row r="7184" spans="3:23" x14ac:dyDescent="0.2">
      <c r="C7184" s="87"/>
      <c r="D7184" s="88" t="s">
        <v>15</v>
      </c>
      <c r="E7184" s="6" t="s">
        <v>28</v>
      </c>
      <c r="F7184" s="5"/>
      <c r="G7184" s="59">
        <v>33</v>
      </c>
      <c r="H7184" s="71" t="str">
        <f t="shared" si="120"/>
        <v>*</v>
      </c>
      <c r="I7184" s="12">
        <v>27.272727272727</v>
      </c>
      <c r="J7184" s="4">
        <v>18.181818181817999</v>
      </c>
      <c r="K7184" s="4">
        <v>48.484848484848001</v>
      </c>
      <c r="L7184" s="20">
        <v>0</v>
      </c>
      <c r="M7184" s="4">
        <v>15.151515151515</v>
      </c>
      <c r="N7184" s="4">
        <v>54.545454545455001</v>
      </c>
      <c r="O7184" s="4">
        <v>51.515151515151999</v>
      </c>
      <c r="P7184" s="20">
        <v>0</v>
      </c>
      <c r="Q7184" s="4">
        <v>39.393939393939</v>
      </c>
      <c r="R7184" s="4">
        <v>24.242424242424001</v>
      </c>
      <c r="S7184" s="4">
        <v>15.151515151515</v>
      </c>
      <c r="T7184" s="4">
        <v>54.545454545455001</v>
      </c>
      <c r="U7184" s="4">
        <v>6.0606060606060002</v>
      </c>
      <c r="V7184" s="20">
        <v>0</v>
      </c>
      <c r="W7184" s="27">
        <v>0</v>
      </c>
    </row>
    <row r="7185" spans="3:23" ht="24" x14ac:dyDescent="0.2">
      <c r="C7185" s="87"/>
      <c r="D7185" s="89"/>
      <c r="E7185" s="1" t="s">
        <v>29</v>
      </c>
      <c r="F7185" s="2"/>
      <c r="G7185" s="60">
        <v>596</v>
      </c>
      <c r="H7185" s="72" t="str">
        <f t="shared" si="120"/>
        <v xml:space="preserve"> </v>
      </c>
      <c r="I7185" s="11">
        <v>25.335570469798999</v>
      </c>
      <c r="J7185" s="3">
        <v>14.597315436242001</v>
      </c>
      <c r="K7185" s="3">
        <v>52.348993288590997</v>
      </c>
      <c r="L7185" s="3">
        <v>41.442953020133999</v>
      </c>
      <c r="M7185" s="3">
        <v>65.939597315436004</v>
      </c>
      <c r="N7185" s="3">
        <v>64.429530201342004</v>
      </c>
      <c r="O7185" s="3">
        <v>46.812080536913001</v>
      </c>
      <c r="P7185" s="3">
        <v>11.409395973154</v>
      </c>
      <c r="Q7185" s="3">
        <v>43.959731543624002</v>
      </c>
      <c r="R7185" s="3">
        <v>34.395973154361997</v>
      </c>
      <c r="S7185" s="3">
        <v>28.187919463086999</v>
      </c>
      <c r="T7185" s="3">
        <v>62.248322147651002</v>
      </c>
      <c r="U7185" s="3">
        <v>10.738255033557</v>
      </c>
      <c r="V7185" s="3">
        <v>1.0067114093959999</v>
      </c>
      <c r="W7185" s="8">
        <v>0.67114093959700005</v>
      </c>
    </row>
    <row r="7186" spans="3:23" ht="24" x14ac:dyDescent="0.2">
      <c r="C7186" s="87"/>
      <c r="D7186" s="89"/>
      <c r="E7186" s="1" t="s">
        <v>30</v>
      </c>
      <c r="F7186" s="2"/>
      <c r="G7186" s="60">
        <v>46</v>
      </c>
      <c r="H7186" s="72" t="str">
        <f t="shared" si="120"/>
        <v>*</v>
      </c>
      <c r="I7186" s="11">
        <v>50</v>
      </c>
      <c r="J7186" s="3">
        <v>23.913043478260999</v>
      </c>
      <c r="K7186" s="3">
        <v>58.695652173912997</v>
      </c>
      <c r="L7186" s="7">
        <v>0</v>
      </c>
      <c r="M7186" s="3">
        <v>45.652173913043001</v>
      </c>
      <c r="N7186" s="3">
        <v>50</v>
      </c>
      <c r="O7186" s="3">
        <v>50</v>
      </c>
      <c r="P7186" s="7">
        <v>0</v>
      </c>
      <c r="Q7186" s="3">
        <v>32.608695652173999</v>
      </c>
      <c r="R7186" s="3">
        <v>36.956521739129997</v>
      </c>
      <c r="S7186" s="3">
        <v>41.304347826087003</v>
      </c>
      <c r="T7186" s="3">
        <v>45.652173913043001</v>
      </c>
      <c r="U7186" s="3">
        <v>6.5217391304349999</v>
      </c>
      <c r="V7186" s="3">
        <v>2.1739130434780001</v>
      </c>
      <c r="W7186" s="14">
        <v>0</v>
      </c>
    </row>
    <row r="7187" spans="3:23" ht="24" x14ac:dyDescent="0.2">
      <c r="C7187" s="87"/>
      <c r="D7187" s="89"/>
      <c r="E7187" s="1" t="s">
        <v>31</v>
      </c>
      <c r="F7187" s="2"/>
      <c r="G7187" s="60">
        <v>241</v>
      </c>
      <c r="H7187" s="72" t="str">
        <f t="shared" si="120"/>
        <v xml:space="preserve"> </v>
      </c>
      <c r="I7187" s="11">
        <v>22.821576763485002</v>
      </c>
      <c r="J7187" s="3">
        <v>12.033195020747</v>
      </c>
      <c r="K7187" s="3">
        <v>46.058091286306997</v>
      </c>
      <c r="L7187" s="3">
        <v>1.2448132780079999</v>
      </c>
      <c r="M7187" s="3">
        <v>59.336099585062001</v>
      </c>
      <c r="N7187" s="3">
        <v>59.751037344398</v>
      </c>
      <c r="O7187" s="3">
        <v>55.186721991700999</v>
      </c>
      <c r="P7187" s="3">
        <v>9.1286307053940003</v>
      </c>
      <c r="Q7187" s="3">
        <v>29.460580912863001</v>
      </c>
      <c r="R7187" s="3">
        <v>36.514522821577003</v>
      </c>
      <c r="S7187" s="3">
        <v>23.236514522821999</v>
      </c>
      <c r="T7187" s="3">
        <v>68.049792531120005</v>
      </c>
      <c r="U7187" s="3">
        <v>12.863070539419001</v>
      </c>
      <c r="V7187" s="3">
        <v>0.82987551867200005</v>
      </c>
      <c r="W7187" s="8">
        <v>0.41493775933600002</v>
      </c>
    </row>
    <row r="7188" spans="3:23" x14ac:dyDescent="0.2">
      <c r="C7188" s="87"/>
      <c r="D7188" s="89"/>
      <c r="E7188" s="1" t="s">
        <v>32</v>
      </c>
      <c r="F7188" s="2"/>
      <c r="G7188" s="60">
        <v>2</v>
      </c>
      <c r="H7188" s="72" t="str">
        <f t="shared" si="120"/>
        <v>*</v>
      </c>
      <c r="I7188" s="11">
        <v>50</v>
      </c>
      <c r="J7188" s="3">
        <v>50</v>
      </c>
      <c r="K7188" s="3">
        <v>50</v>
      </c>
      <c r="L7188" s="7">
        <v>0</v>
      </c>
      <c r="M7188" s="7">
        <v>0</v>
      </c>
      <c r="N7188" s="3">
        <v>50</v>
      </c>
      <c r="O7188" s="3">
        <v>50</v>
      </c>
      <c r="P7188" s="7">
        <v>0</v>
      </c>
      <c r="Q7188" s="7">
        <v>0</v>
      </c>
      <c r="R7188" s="3">
        <v>50</v>
      </c>
      <c r="S7188" s="3">
        <v>50</v>
      </c>
      <c r="T7188" s="3">
        <v>50</v>
      </c>
      <c r="U7188" s="7">
        <v>0</v>
      </c>
      <c r="V7188" s="7">
        <v>0</v>
      </c>
      <c r="W7188" s="8">
        <v>50</v>
      </c>
    </row>
    <row r="7189" spans="3:23" x14ac:dyDescent="0.2">
      <c r="C7189" s="88" t="s">
        <v>33</v>
      </c>
      <c r="D7189" s="83" t="s">
        <v>17</v>
      </c>
      <c r="E7189" s="6" t="s">
        <v>34</v>
      </c>
      <c r="F7189" s="5"/>
      <c r="G7189" s="59">
        <v>233</v>
      </c>
      <c r="H7189" s="71" t="str">
        <f t="shared" si="120"/>
        <v xml:space="preserve"> </v>
      </c>
      <c r="I7189" s="12">
        <v>32.618025751072999</v>
      </c>
      <c r="J7189" s="4">
        <v>11.158798283262</v>
      </c>
      <c r="K7189" s="4">
        <v>45.064377682402998</v>
      </c>
      <c r="L7189" s="4">
        <v>30.901287553648</v>
      </c>
      <c r="M7189" s="4">
        <v>49.785407725322003</v>
      </c>
      <c r="N7189" s="4">
        <v>50.214592274677997</v>
      </c>
      <c r="O7189" s="4">
        <v>48.497854077253002</v>
      </c>
      <c r="P7189" s="4">
        <v>13.304721030043</v>
      </c>
      <c r="Q7189" s="4">
        <v>30.042918454936</v>
      </c>
      <c r="R7189" s="4">
        <v>26.180257510730002</v>
      </c>
      <c r="S7189" s="4">
        <v>23.605150214592001</v>
      </c>
      <c r="T7189" s="4">
        <v>55.364806866953003</v>
      </c>
      <c r="U7189" s="4">
        <v>12.875536480687</v>
      </c>
      <c r="V7189" s="4">
        <v>1.287553648069</v>
      </c>
      <c r="W7189" s="27">
        <v>0</v>
      </c>
    </row>
    <row r="7190" spans="3:23" x14ac:dyDescent="0.2">
      <c r="C7190" s="87"/>
      <c r="D7190" s="84"/>
      <c r="E7190" s="1" t="s">
        <v>35</v>
      </c>
      <c r="F7190" s="2"/>
      <c r="G7190" s="60">
        <v>875</v>
      </c>
      <c r="H7190" s="72" t="str">
        <f t="shared" si="120"/>
        <v xml:space="preserve"> </v>
      </c>
      <c r="I7190" s="11">
        <v>28.114285714286002</v>
      </c>
      <c r="J7190" s="3">
        <v>18.514285714286</v>
      </c>
      <c r="K7190" s="3">
        <v>53.828571428571003</v>
      </c>
      <c r="L7190" s="3">
        <v>40.457142857142998</v>
      </c>
      <c r="M7190" s="3">
        <v>61.6</v>
      </c>
      <c r="N7190" s="3">
        <v>54.4</v>
      </c>
      <c r="O7190" s="3">
        <v>43.085714285713998</v>
      </c>
      <c r="P7190" s="3">
        <v>10.285714285714</v>
      </c>
      <c r="Q7190" s="3">
        <v>42.4</v>
      </c>
      <c r="R7190" s="3">
        <v>33.6</v>
      </c>
      <c r="S7190" s="3">
        <v>25.257142857142998</v>
      </c>
      <c r="T7190" s="3">
        <v>55.771428571428999</v>
      </c>
      <c r="U7190" s="3">
        <v>9.0285714285710004</v>
      </c>
      <c r="V7190" s="3">
        <v>0.91428571428600003</v>
      </c>
      <c r="W7190" s="8">
        <v>1.0285714285709999</v>
      </c>
    </row>
    <row r="7191" spans="3:23" ht="24" x14ac:dyDescent="0.2">
      <c r="C7191" s="87"/>
      <c r="D7191" s="84"/>
      <c r="E7191" s="1" t="s">
        <v>36</v>
      </c>
      <c r="F7191" s="2"/>
      <c r="G7191" s="60">
        <v>499</v>
      </c>
      <c r="H7191" s="72" t="str">
        <f t="shared" si="120"/>
        <v xml:space="preserve"> </v>
      </c>
      <c r="I7191" s="11">
        <v>33.867735470942002</v>
      </c>
      <c r="J7191" s="3">
        <v>13.226452905812</v>
      </c>
      <c r="K7191" s="3">
        <v>54.709418837675003</v>
      </c>
      <c r="L7191" s="3">
        <v>30.861723446894</v>
      </c>
      <c r="M7191" s="3">
        <v>63.727454909819997</v>
      </c>
      <c r="N7191" s="3">
        <v>52.705410821643</v>
      </c>
      <c r="O7191" s="3">
        <v>42.885771543086001</v>
      </c>
      <c r="P7191" s="3">
        <v>16.833667334668998</v>
      </c>
      <c r="Q7191" s="3">
        <v>40.480961923848</v>
      </c>
      <c r="R7191" s="3">
        <v>32.865731462926</v>
      </c>
      <c r="S7191" s="3">
        <v>25.050100200401001</v>
      </c>
      <c r="T7191" s="3">
        <v>54.709418837675003</v>
      </c>
      <c r="U7191" s="3">
        <v>10.821643286573</v>
      </c>
      <c r="V7191" s="3">
        <v>1.2024048096190001</v>
      </c>
      <c r="W7191" s="8">
        <v>0.60120240480999998</v>
      </c>
    </row>
    <row r="7192" spans="3:23" x14ac:dyDescent="0.2">
      <c r="C7192" s="87"/>
      <c r="D7192" s="84"/>
      <c r="E7192" s="1" t="s">
        <v>37</v>
      </c>
      <c r="F7192" s="2"/>
      <c r="G7192" s="60">
        <v>168</v>
      </c>
      <c r="H7192" s="72" t="str">
        <f t="shared" si="120"/>
        <v xml:space="preserve"> </v>
      </c>
      <c r="I7192" s="11">
        <v>32.738095238094999</v>
      </c>
      <c r="J7192" s="3">
        <v>25</v>
      </c>
      <c r="K7192" s="3">
        <v>58.333333333333002</v>
      </c>
      <c r="L7192" s="3">
        <v>19.642857142857</v>
      </c>
      <c r="M7192" s="3">
        <v>5.3571428571429998</v>
      </c>
      <c r="N7192" s="3">
        <v>45.238095238094999</v>
      </c>
      <c r="O7192" s="3">
        <v>38.690476190475998</v>
      </c>
      <c r="P7192" s="3">
        <v>10.119047619048001</v>
      </c>
      <c r="Q7192" s="3">
        <v>38.095238095238003</v>
      </c>
      <c r="R7192" s="3">
        <v>26.190476190476002</v>
      </c>
      <c r="S7192" s="3">
        <v>23.809523809523998</v>
      </c>
      <c r="T7192" s="3">
        <v>49.404761904761997</v>
      </c>
      <c r="U7192" s="3">
        <v>8.9285714285710007</v>
      </c>
      <c r="V7192" s="3">
        <v>2.9761904761900002</v>
      </c>
      <c r="W7192" s="8">
        <v>0.59523809523799998</v>
      </c>
    </row>
    <row r="7193" spans="3:23" x14ac:dyDescent="0.2">
      <c r="C7193" s="87"/>
      <c r="D7193" s="84"/>
      <c r="E7193" s="1" t="s">
        <v>32</v>
      </c>
      <c r="F7193" s="2"/>
      <c r="G7193" s="60">
        <v>8</v>
      </c>
      <c r="H7193" s="72" t="str">
        <f t="shared" si="120"/>
        <v>*</v>
      </c>
      <c r="I7193" s="11">
        <v>62.5</v>
      </c>
      <c r="J7193" s="3">
        <v>25</v>
      </c>
      <c r="K7193" s="3">
        <v>87.5</v>
      </c>
      <c r="L7193" s="3">
        <v>37.5</v>
      </c>
      <c r="M7193" s="3">
        <v>50</v>
      </c>
      <c r="N7193" s="3">
        <v>75</v>
      </c>
      <c r="O7193" s="3">
        <v>25</v>
      </c>
      <c r="P7193" s="3">
        <v>12.5</v>
      </c>
      <c r="Q7193" s="3">
        <v>37.5</v>
      </c>
      <c r="R7193" s="3">
        <v>25</v>
      </c>
      <c r="S7193" s="3">
        <v>25</v>
      </c>
      <c r="T7193" s="3">
        <v>50</v>
      </c>
      <c r="U7193" s="3">
        <v>12.5</v>
      </c>
      <c r="V7193" s="7">
        <v>0</v>
      </c>
      <c r="W7193" s="14">
        <v>0</v>
      </c>
    </row>
    <row r="7194" spans="3:23" x14ac:dyDescent="0.2">
      <c r="C7194" s="88" t="s">
        <v>38</v>
      </c>
      <c r="D7194" s="83" t="s">
        <v>17</v>
      </c>
      <c r="E7194" s="6" t="s">
        <v>39</v>
      </c>
      <c r="F7194" s="5"/>
      <c r="G7194" s="59">
        <v>219</v>
      </c>
      <c r="H7194" s="71" t="str">
        <f t="shared" si="120"/>
        <v xml:space="preserve"> </v>
      </c>
      <c r="I7194" s="12">
        <v>30.593607305936001</v>
      </c>
      <c r="J7194" s="4">
        <v>20.091324200913</v>
      </c>
      <c r="K7194" s="4">
        <v>54.337899543379002</v>
      </c>
      <c r="L7194" s="4">
        <v>2.2831050228310001</v>
      </c>
      <c r="M7194" s="4">
        <v>36.073059360731001</v>
      </c>
      <c r="N7194" s="4">
        <v>54.794520547944998</v>
      </c>
      <c r="O7194" s="4">
        <v>47.945205479452</v>
      </c>
      <c r="P7194" s="4">
        <v>11.415525114155001</v>
      </c>
      <c r="Q7194" s="4">
        <v>31.050228310502</v>
      </c>
      <c r="R7194" s="4">
        <v>35.159817351598001</v>
      </c>
      <c r="S7194" s="4">
        <v>26.48401826484</v>
      </c>
      <c r="T7194" s="4">
        <v>51.598173515981998</v>
      </c>
      <c r="U7194" s="4">
        <v>9.1324200913240006</v>
      </c>
      <c r="V7194" s="4">
        <v>1.369863013699</v>
      </c>
      <c r="W7194" s="13">
        <v>1.369863013699</v>
      </c>
    </row>
    <row r="7195" spans="3:23" x14ac:dyDescent="0.2">
      <c r="C7195" s="87"/>
      <c r="D7195" s="84"/>
      <c r="E7195" s="1" t="s">
        <v>40</v>
      </c>
      <c r="F7195" s="2"/>
      <c r="G7195" s="60">
        <v>1246</v>
      </c>
      <c r="H7195" s="72" t="str">
        <f t="shared" si="120"/>
        <v xml:space="preserve"> </v>
      </c>
      <c r="I7195" s="11">
        <v>31.621187800963</v>
      </c>
      <c r="J7195" s="3">
        <v>17.094703049759001</v>
      </c>
      <c r="K7195" s="3">
        <v>55.296950240770002</v>
      </c>
      <c r="L7195" s="3">
        <v>46.388443017657004</v>
      </c>
      <c r="M7195" s="3">
        <v>58.587479935795002</v>
      </c>
      <c r="N7195" s="3">
        <v>51.845906902087002</v>
      </c>
      <c r="O7195" s="3">
        <v>39.807383627607997</v>
      </c>
      <c r="P7195" s="3">
        <v>13.402889245586</v>
      </c>
      <c r="Q7195" s="3">
        <v>43.499197431782001</v>
      </c>
      <c r="R7195" s="3">
        <v>31.300160513643998</v>
      </c>
      <c r="S7195" s="3">
        <v>24.237560192616002</v>
      </c>
      <c r="T7195" s="3">
        <v>54.173354735152003</v>
      </c>
      <c r="U7195" s="3">
        <v>9.5505617977529997</v>
      </c>
      <c r="V7195" s="3">
        <v>1.203852327448</v>
      </c>
      <c r="W7195" s="8">
        <v>0.722311396469</v>
      </c>
    </row>
    <row r="7196" spans="3:23" x14ac:dyDescent="0.2">
      <c r="C7196" s="87"/>
      <c r="D7196" s="84"/>
      <c r="E7196" s="1" t="s">
        <v>41</v>
      </c>
      <c r="F7196" s="2"/>
      <c r="G7196" s="60">
        <v>125</v>
      </c>
      <c r="H7196" s="72" t="str">
        <f t="shared" si="120"/>
        <v xml:space="preserve"> </v>
      </c>
      <c r="I7196" s="11">
        <v>40.799999999999997</v>
      </c>
      <c r="J7196" s="3">
        <v>12</v>
      </c>
      <c r="K7196" s="3">
        <v>62.4</v>
      </c>
      <c r="L7196" s="3">
        <v>38.4</v>
      </c>
      <c r="M7196" s="3">
        <v>58.4</v>
      </c>
      <c r="N7196" s="3">
        <v>53.6</v>
      </c>
      <c r="O7196" s="3">
        <v>28.8</v>
      </c>
      <c r="P7196" s="3">
        <v>14.4</v>
      </c>
      <c r="Q7196" s="3">
        <v>50.4</v>
      </c>
      <c r="R7196" s="3">
        <v>36</v>
      </c>
      <c r="S7196" s="3">
        <v>29.6</v>
      </c>
      <c r="T7196" s="3">
        <v>53.6</v>
      </c>
      <c r="U7196" s="3">
        <v>8.8000000000000007</v>
      </c>
      <c r="V7196" s="3">
        <v>1.6</v>
      </c>
      <c r="W7196" s="14">
        <v>0</v>
      </c>
    </row>
    <row r="7197" spans="3:23" x14ac:dyDescent="0.2">
      <c r="C7197" s="87"/>
      <c r="D7197" s="84"/>
      <c r="E7197" s="1" t="s">
        <v>42</v>
      </c>
      <c r="F7197" s="2"/>
      <c r="G7197" s="60">
        <v>663</v>
      </c>
      <c r="H7197" s="72" t="str">
        <f t="shared" si="120"/>
        <v xml:space="preserve"> </v>
      </c>
      <c r="I7197" s="11">
        <v>33.785822021115997</v>
      </c>
      <c r="J7197" s="3">
        <v>12.971342383107</v>
      </c>
      <c r="K7197" s="3">
        <v>52.488687782805002</v>
      </c>
      <c r="L7197" s="3">
        <v>30.769230769231001</v>
      </c>
      <c r="M7197" s="3">
        <v>60.030165912519003</v>
      </c>
      <c r="N7197" s="3">
        <v>53.544494720964998</v>
      </c>
      <c r="O7197" s="3">
        <v>45.248868778281</v>
      </c>
      <c r="P7197" s="3">
        <v>15.233785822021</v>
      </c>
      <c r="Q7197" s="3">
        <v>37.254901960783997</v>
      </c>
      <c r="R7197" s="3">
        <v>31.975867269984999</v>
      </c>
      <c r="S7197" s="3">
        <v>24.283559577677</v>
      </c>
      <c r="T7197" s="3">
        <v>55.505279034691</v>
      </c>
      <c r="U7197" s="3">
        <v>10.708898944193001</v>
      </c>
      <c r="V7197" s="3">
        <v>1.0558069381599999</v>
      </c>
      <c r="W7197" s="8">
        <v>0.30165912518900001</v>
      </c>
    </row>
    <row r="7198" spans="3:23" x14ac:dyDescent="0.2">
      <c r="C7198" s="87"/>
      <c r="D7198" s="84"/>
      <c r="E7198" s="1" t="s">
        <v>43</v>
      </c>
      <c r="F7198" s="2"/>
      <c r="G7198" s="60">
        <v>148</v>
      </c>
      <c r="H7198" s="72" t="str">
        <f t="shared" si="120"/>
        <v xml:space="preserve"> </v>
      </c>
      <c r="I7198" s="11">
        <v>36.486486486486001</v>
      </c>
      <c r="J7198" s="3">
        <v>12.162162162162</v>
      </c>
      <c r="K7198" s="3">
        <v>44.594594594595002</v>
      </c>
      <c r="L7198" s="3">
        <v>32.432432432432002</v>
      </c>
      <c r="M7198" s="3">
        <v>86.486486486486001</v>
      </c>
      <c r="N7198" s="3">
        <v>52.702702702703</v>
      </c>
      <c r="O7198" s="3">
        <v>47.297297297297</v>
      </c>
      <c r="P7198" s="3">
        <v>18.243243243243001</v>
      </c>
      <c r="Q7198" s="3">
        <v>39.189189189189001</v>
      </c>
      <c r="R7198" s="3">
        <v>37.162162162161998</v>
      </c>
      <c r="S7198" s="3">
        <v>24.324324324323999</v>
      </c>
      <c r="T7198" s="3">
        <v>55.405405405404998</v>
      </c>
      <c r="U7198" s="3">
        <v>9.4594594594589996</v>
      </c>
      <c r="V7198" s="3">
        <v>0.67567567567599995</v>
      </c>
      <c r="W7198" s="14">
        <v>0</v>
      </c>
    </row>
    <row r="7199" spans="3:23" x14ac:dyDescent="0.2">
      <c r="C7199" s="87"/>
      <c r="D7199" s="84"/>
      <c r="E7199" s="1" t="s">
        <v>44</v>
      </c>
      <c r="F7199" s="2"/>
      <c r="G7199" s="60">
        <v>196</v>
      </c>
      <c r="H7199" s="72" t="str">
        <f t="shared" si="120"/>
        <v xml:space="preserve"> </v>
      </c>
      <c r="I7199" s="11">
        <v>31.122448979592001</v>
      </c>
      <c r="J7199" s="3">
        <v>9.6938775510199999</v>
      </c>
      <c r="K7199" s="3">
        <v>51.020408163265003</v>
      </c>
      <c r="L7199" s="3">
        <v>30.102040816327001</v>
      </c>
      <c r="M7199" s="3">
        <v>84.183673469387998</v>
      </c>
      <c r="N7199" s="3">
        <v>59.693877551020002</v>
      </c>
      <c r="O7199" s="3">
        <v>49.489795918367001</v>
      </c>
      <c r="P7199" s="3">
        <v>16.326530612245001</v>
      </c>
      <c r="Q7199" s="3">
        <v>42.857142857143003</v>
      </c>
      <c r="R7199" s="3">
        <v>30.102040816327001</v>
      </c>
      <c r="S7199" s="3">
        <v>22.448979591836999</v>
      </c>
      <c r="T7199" s="3">
        <v>55.612244897959002</v>
      </c>
      <c r="U7199" s="3">
        <v>11.224489795918</v>
      </c>
      <c r="V7199" s="3">
        <v>0.51020408163300002</v>
      </c>
      <c r="W7199" s="14">
        <v>0</v>
      </c>
    </row>
    <row r="7200" spans="3:23" x14ac:dyDescent="0.2">
      <c r="C7200" s="87"/>
      <c r="D7200" s="84"/>
      <c r="E7200" s="1" t="s">
        <v>45</v>
      </c>
      <c r="F7200" s="2"/>
      <c r="G7200" s="60">
        <v>36</v>
      </c>
      <c r="H7200" s="72" t="str">
        <f t="shared" si="120"/>
        <v>*</v>
      </c>
      <c r="I7200" s="11">
        <v>27.777777777777999</v>
      </c>
      <c r="J7200" s="3">
        <v>13.888888888888999</v>
      </c>
      <c r="K7200" s="3">
        <v>52.777777777777999</v>
      </c>
      <c r="L7200" s="3">
        <v>22.222222222222001</v>
      </c>
      <c r="M7200" s="3">
        <v>38.888888888888999</v>
      </c>
      <c r="N7200" s="3">
        <v>58.333333333333002</v>
      </c>
      <c r="O7200" s="3">
        <v>44.444444444444002</v>
      </c>
      <c r="P7200" s="3">
        <v>11.111111111111001</v>
      </c>
      <c r="Q7200" s="3">
        <v>44.444444444444002</v>
      </c>
      <c r="R7200" s="3">
        <v>38.888888888888999</v>
      </c>
      <c r="S7200" s="3">
        <v>22.222222222222001</v>
      </c>
      <c r="T7200" s="3">
        <v>47.222222222222001</v>
      </c>
      <c r="U7200" s="3">
        <v>11.111111111111001</v>
      </c>
      <c r="V7200" s="7">
        <v>0</v>
      </c>
      <c r="W7200" s="14">
        <v>0</v>
      </c>
    </row>
    <row r="7201" spans="3:23" x14ac:dyDescent="0.2">
      <c r="C7201" s="87"/>
      <c r="D7201" s="84"/>
      <c r="E7201" s="1" t="s">
        <v>46</v>
      </c>
      <c r="F7201" s="2"/>
      <c r="G7201" s="60">
        <v>12</v>
      </c>
      <c r="H7201" s="72" t="str">
        <f t="shared" si="120"/>
        <v>*</v>
      </c>
      <c r="I7201" s="11">
        <v>16.666666666666998</v>
      </c>
      <c r="J7201" s="3">
        <v>16.666666666666998</v>
      </c>
      <c r="K7201" s="3">
        <v>50</v>
      </c>
      <c r="L7201" s="3">
        <v>25</v>
      </c>
      <c r="M7201" s="3">
        <v>66.666666666666998</v>
      </c>
      <c r="N7201" s="3">
        <v>8.333333333333</v>
      </c>
      <c r="O7201" s="3">
        <v>58.333333333333002</v>
      </c>
      <c r="P7201" s="3">
        <v>8.333333333333</v>
      </c>
      <c r="Q7201" s="3">
        <v>33.333333333333002</v>
      </c>
      <c r="R7201" s="3">
        <v>8.333333333333</v>
      </c>
      <c r="S7201" s="3">
        <v>16.666666666666998</v>
      </c>
      <c r="T7201" s="3">
        <v>41.666666666666998</v>
      </c>
      <c r="U7201" s="3">
        <v>8.333333333333</v>
      </c>
      <c r="V7201" s="7">
        <v>0</v>
      </c>
      <c r="W7201" s="14">
        <v>0</v>
      </c>
    </row>
    <row r="7202" spans="3:23" x14ac:dyDescent="0.2">
      <c r="C7202" s="87"/>
      <c r="D7202" s="84"/>
      <c r="E7202" s="1" t="s">
        <v>32</v>
      </c>
      <c r="F7202" s="2"/>
      <c r="G7202" s="60">
        <v>35</v>
      </c>
      <c r="H7202" s="72" t="str">
        <f t="shared" si="120"/>
        <v>*</v>
      </c>
      <c r="I7202" s="11">
        <v>31.428571428571001</v>
      </c>
      <c r="J7202" s="3">
        <v>17.142857142857</v>
      </c>
      <c r="K7202" s="3">
        <v>57.142857142856997</v>
      </c>
      <c r="L7202" s="3">
        <v>22.857142857143</v>
      </c>
      <c r="M7202" s="3">
        <v>45.714285714286</v>
      </c>
      <c r="N7202" s="3">
        <v>60</v>
      </c>
      <c r="O7202" s="3">
        <v>45.714285714286</v>
      </c>
      <c r="P7202" s="3">
        <v>5.7142857142860004</v>
      </c>
      <c r="Q7202" s="3">
        <v>40</v>
      </c>
      <c r="R7202" s="3">
        <v>37.142857142856997</v>
      </c>
      <c r="S7202" s="3">
        <v>31.428571428571001</v>
      </c>
      <c r="T7202" s="3">
        <v>60</v>
      </c>
      <c r="U7202" s="3">
        <v>11.428571428571001</v>
      </c>
      <c r="V7202" s="3">
        <v>2.8571428571430002</v>
      </c>
      <c r="W7202" s="8">
        <v>2.8571428571430002</v>
      </c>
    </row>
    <row r="7203" spans="3:23" ht="24" x14ac:dyDescent="0.2">
      <c r="C7203" s="88" t="s">
        <v>47</v>
      </c>
      <c r="D7203" s="83" t="s">
        <v>17</v>
      </c>
      <c r="E7203" s="6" t="s">
        <v>48</v>
      </c>
      <c r="F7203" s="5"/>
      <c r="G7203" s="59">
        <v>73</v>
      </c>
      <c r="H7203" s="71" t="str">
        <f t="shared" si="120"/>
        <v xml:space="preserve"> </v>
      </c>
      <c r="I7203" s="12">
        <v>72.602739726026996</v>
      </c>
      <c r="J7203" s="4">
        <v>9.5890410958899999</v>
      </c>
      <c r="K7203" s="4">
        <v>53.424657534246997</v>
      </c>
      <c r="L7203" s="4">
        <v>38.356164383562003</v>
      </c>
      <c r="M7203" s="4">
        <v>71.232876712329002</v>
      </c>
      <c r="N7203" s="4">
        <v>45.205479452055002</v>
      </c>
      <c r="O7203" s="4">
        <v>32.876712328766999</v>
      </c>
      <c r="P7203" s="4">
        <v>17.808219178081998</v>
      </c>
      <c r="Q7203" s="4">
        <v>38.356164383562003</v>
      </c>
      <c r="R7203" s="4">
        <v>35.616438356163997</v>
      </c>
      <c r="S7203" s="4">
        <v>30.136986301370001</v>
      </c>
      <c r="T7203" s="4">
        <v>38.356164383562003</v>
      </c>
      <c r="U7203" s="4">
        <v>1.369863013699</v>
      </c>
      <c r="V7203" s="4">
        <v>1.369863013699</v>
      </c>
      <c r="W7203" s="13">
        <v>1.369863013699</v>
      </c>
    </row>
    <row r="7204" spans="3:23" ht="24" x14ac:dyDescent="0.2">
      <c r="C7204" s="87"/>
      <c r="D7204" s="84"/>
      <c r="E7204" s="1" t="s">
        <v>49</v>
      </c>
      <c r="F7204" s="2"/>
      <c r="G7204" s="60">
        <v>112</v>
      </c>
      <c r="H7204" s="72" t="str">
        <f t="shared" si="120"/>
        <v xml:space="preserve"> </v>
      </c>
      <c r="I7204" s="11">
        <v>60.714285714286</v>
      </c>
      <c r="J7204" s="3">
        <v>17.857142857143</v>
      </c>
      <c r="K7204" s="3">
        <v>49.107142857143003</v>
      </c>
      <c r="L7204" s="3">
        <v>31.25</v>
      </c>
      <c r="M7204" s="3">
        <v>47.321428571429003</v>
      </c>
      <c r="N7204" s="3">
        <v>43.75</v>
      </c>
      <c r="O7204" s="3">
        <v>35.714285714286</v>
      </c>
      <c r="P7204" s="3">
        <v>15.178571428571001</v>
      </c>
      <c r="Q7204" s="3">
        <v>35.714285714286</v>
      </c>
      <c r="R7204" s="3">
        <v>41.071428571429003</v>
      </c>
      <c r="S7204" s="3">
        <v>35.714285714286</v>
      </c>
      <c r="T7204" s="3">
        <v>48.214285714286</v>
      </c>
      <c r="U7204" s="3">
        <v>13.392857142857</v>
      </c>
      <c r="V7204" s="3">
        <v>1.785714285714</v>
      </c>
      <c r="W7204" s="14">
        <v>0</v>
      </c>
    </row>
    <row r="7205" spans="3:23" x14ac:dyDescent="0.2">
      <c r="C7205" s="87"/>
      <c r="D7205" s="84"/>
      <c r="E7205" s="1" t="s">
        <v>50</v>
      </c>
      <c r="F7205" s="2"/>
      <c r="G7205" s="60">
        <v>117</v>
      </c>
      <c r="H7205" s="72" t="str">
        <f t="shared" si="120"/>
        <v xml:space="preserve"> </v>
      </c>
      <c r="I7205" s="11">
        <v>68.376068376068005</v>
      </c>
      <c r="J7205" s="3">
        <v>18.803418803419</v>
      </c>
      <c r="K7205" s="3">
        <v>58.119658119657998</v>
      </c>
      <c r="L7205" s="3">
        <v>43.589743589744003</v>
      </c>
      <c r="M7205" s="3">
        <v>51.282051282051</v>
      </c>
      <c r="N7205" s="3">
        <v>47.008547008546998</v>
      </c>
      <c r="O7205" s="3">
        <v>35.042735042735004</v>
      </c>
      <c r="P7205" s="3">
        <v>11.111111111111001</v>
      </c>
      <c r="Q7205" s="3">
        <v>43.589743589744003</v>
      </c>
      <c r="R7205" s="3">
        <v>39.316239316238999</v>
      </c>
      <c r="S7205" s="3">
        <v>27.350427350427001</v>
      </c>
      <c r="T7205" s="3">
        <v>58.974358974358999</v>
      </c>
      <c r="U7205" s="3">
        <v>11.965811965812</v>
      </c>
      <c r="V7205" s="7">
        <v>0</v>
      </c>
      <c r="W7205" s="8">
        <v>0.85470085470099999</v>
      </c>
    </row>
    <row r="7206" spans="3:23" x14ac:dyDescent="0.2">
      <c r="C7206" s="87"/>
      <c r="D7206" s="84"/>
      <c r="E7206" s="1" t="s">
        <v>51</v>
      </c>
      <c r="F7206" s="2"/>
      <c r="G7206" s="60">
        <v>167</v>
      </c>
      <c r="H7206" s="72" t="str">
        <f t="shared" si="120"/>
        <v xml:space="preserve"> </v>
      </c>
      <c r="I7206" s="11">
        <v>59.880239520958</v>
      </c>
      <c r="J7206" s="3">
        <v>21.556886227545</v>
      </c>
      <c r="K7206" s="3">
        <v>53.892215568861999</v>
      </c>
      <c r="L7206" s="3">
        <v>37.724550898204001</v>
      </c>
      <c r="M7206" s="3">
        <v>47.305389221557</v>
      </c>
      <c r="N7206" s="3">
        <v>52.694610778443</v>
      </c>
      <c r="O7206" s="3">
        <v>40.718562874250999</v>
      </c>
      <c r="P7206" s="3">
        <v>10.778443113771999</v>
      </c>
      <c r="Q7206" s="3">
        <v>43.712574850298999</v>
      </c>
      <c r="R7206" s="3">
        <v>29.341317365268999</v>
      </c>
      <c r="S7206" s="3">
        <v>42.51497005988</v>
      </c>
      <c r="T7206" s="3">
        <v>58.682634730539</v>
      </c>
      <c r="U7206" s="3">
        <v>10.179640718563</v>
      </c>
      <c r="V7206" s="3">
        <v>1.1976047904189999</v>
      </c>
      <c r="W7206" s="8">
        <v>0.59880239521</v>
      </c>
    </row>
    <row r="7207" spans="3:23" ht="24" x14ac:dyDescent="0.2">
      <c r="C7207" s="87"/>
      <c r="D7207" s="84"/>
      <c r="E7207" s="1" t="s">
        <v>52</v>
      </c>
      <c r="F7207" s="2"/>
      <c r="G7207" s="60">
        <v>260</v>
      </c>
      <c r="H7207" s="72" t="str">
        <f t="shared" si="120"/>
        <v xml:space="preserve"> </v>
      </c>
      <c r="I7207" s="11">
        <v>58.076923076923002</v>
      </c>
      <c r="J7207" s="3">
        <v>16.538461538461998</v>
      </c>
      <c r="K7207" s="3">
        <v>50</v>
      </c>
      <c r="L7207" s="3">
        <v>33.461538461537998</v>
      </c>
      <c r="M7207" s="3">
        <v>52.692307692307999</v>
      </c>
      <c r="N7207" s="3">
        <v>56.538461538462002</v>
      </c>
      <c r="O7207" s="3">
        <v>40</v>
      </c>
      <c r="P7207" s="3">
        <v>15.384615384615</v>
      </c>
      <c r="Q7207" s="3">
        <v>40.769230769231001</v>
      </c>
      <c r="R7207" s="3">
        <v>40</v>
      </c>
      <c r="S7207" s="3">
        <v>38.461538461537998</v>
      </c>
      <c r="T7207" s="3">
        <v>51.923076923076998</v>
      </c>
      <c r="U7207" s="3">
        <v>11.538461538462</v>
      </c>
      <c r="V7207" s="3">
        <v>1.1538461538460001</v>
      </c>
      <c r="W7207" s="8">
        <v>0.384615384615</v>
      </c>
    </row>
    <row r="7208" spans="3:23" ht="24" x14ac:dyDescent="0.2">
      <c r="C7208" s="87"/>
      <c r="D7208" s="84"/>
      <c r="E7208" s="1" t="s">
        <v>53</v>
      </c>
      <c r="F7208" s="2"/>
      <c r="G7208" s="60">
        <v>729</v>
      </c>
      <c r="H7208" s="72" t="str">
        <f t="shared" si="120"/>
        <v xml:space="preserve"> </v>
      </c>
      <c r="I7208" s="11">
        <v>62.002743484225</v>
      </c>
      <c r="J7208" s="3">
        <v>17.558299039781001</v>
      </c>
      <c r="K7208" s="3">
        <v>52.400548696845</v>
      </c>
      <c r="L7208" s="3">
        <v>36.213991769547</v>
      </c>
      <c r="M7208" s="3">
        <v>52.263374485596998</v>
      </c>
      <c r="N7208" s="3">
        <v>51.028806584362002</v>
      </c>
      <c r="O7208" s="3">
        <v>37.997256515775</v>
      </c>
      <c r="P7208" s="3">
        <v>13.854595336077001</v>
      </c>
      <c r="Q7208" s="3">
        <v>40.877914951988998</v>
      </c>
      <c r="R7208" s="3">
        <v>37.174211248284998</v>
      </c>
      <c r="S7208" s="3">
        <v>36.351165980795997</v>
      </c>
      <c r="T7208" s="3">
        <v>52.674897119341999</v>
      </c>
      <c r="U7208" s="3">
        <v>10.562414266117999</v>
      </c>
      <c r="V7208" s="3">
        <v>1.097393689986</v>
      </c>
      <c r="W7208" s="8">
        <v>0.54869684499299998</v>
      </c>
    </row>
    <row r="7209" spans="3:23" ht="24" x14ac:dyDescent="0.2">
      <c r="C7209" s="87"/>
      <c r="D7209" s="84"/>
      <c r="E7209" s="1" t="s">
        <v>54</v>
      </c>
      <c r="F7209" s="2"/>
      <c r="G7209" s="60">
        <v>1022</v>
      </c>
      <c r="H7209" s="72" t="str">
        <f t="shared" si="120"/>
        <v xml:space="preserve"> </v>
      </c>
      <c r="I7209" s="11">
        <v>9.0019569471620002</v>
      </c>
      <c r="J7209" s="3">
        <v>16.144814090019999</v>
      </c>
      <c r="K7209" s="3">
        <v>54.305283757338998</v>
      </c>
      <c r="L7209" s="3">
        <v>33.365949119374001</v>
      </c>
      <c r="M7209" s="3">
        <v>57.534246575342003</v>
      </c>
      <c r="N7209" s="3">
        <v>53.913894324852997</v>
      </c>
      <c r="O7209" s="3">
        <v>47.455968688844997</v>
      </c>
      <c r="P7209" s="3">
        <v>11.839530332681001</v>
      </c>
      <c r="Q7209" s="3">
        <v>39.236790606653997</v>
      </c>
      <c r="R7209" s="3">
        <v>27.592954990214999</v>
      </c>
      <c r="S7209" s="3">
        <v>16.927592954990001</v>
      </c>
      <c r="T7209" s="3">
        <v>56.947162426614</v>
      </c>
      <c r="U7209" s="3">
        <v>9.3933463796479995</v>
      </c>
      <c r="V7209" s="3">
        <v>1.369863013699</v>
      </c>
      <c r="W7209" s="8">
        <v>0.68493150684899995</v>
      </c>
    </row>
    <row r="7210" spans="3:23" x14ac:dyDescent="0.2">
      <c r="C7210" s="87"/>
      <c r="D7210" s="84"/>
      <c r="E7210" s="1" t="s">
        <v>32</v>
      </c>
      <c r="F7210" s="2"/>
      <c r="G7210" s="60">
        <v>32</v>
      </c>
      <c r="H7210" s="72" t="str">
        <f t="shared" si="120"/>
        <v>*</v>
      </c>
      <c r="I7210" s="11">
        <v>21.875</v>
      </c>
      <c r="J7210" s="3">
        <v>15.625</v>
      </c>
      <c r="K7210" s="3">
        <v>53.125</v>
      </c>
      <c r="L7210" s="3">
        <v>34.375</v>
      </c>
      <c r="M7210" s="3">
        <v>53.125</v>
      </c>
      <c r="N7210" s="3">
        <v>46.875</v>
      </c>
      <c r="O7210" s="3">
        <v>28.125</v>
      </c>
      <c r="P7210" s="3">
        <v>3.125</v>
      </c>
      <c r="Q7210" s="3">
        <v>34.375</v>
      </c>
      <c r="R7210" s="3">
        <v>37.5</v>
      </c>
      <c r="S7210" s="3">
        <v>15.625</v>
      </c>
      <c r="T7210" s="3">
        <v>34.375</v>
      </c>
      <c r="U7210" s="3">
        <v>18.75</v>
      </c>
      <c r="V7210" s="7">
        <v>0</v>
      </c>
      <c r="W7210" s="8">
        <v>6.25</v>
      </c>
    </row>
    <row r="7211" spans="3:23" ht="24" x14ac:dyDescent="0.2">
      <c r="C7211" s="88" t="s">
        <v>55</v>
      </c>
      <c r="D7211" s="83" t="s">
        <v>17</v>
      </c>
      <c r="E7211" s="6" t="s">
        <v>48</v>
      </c>
      <c r="F7211" s="5"/>
      <c r="G7211" s="59">
        <v>81</v>
      </c>
      <c r="H7211" s="71" t="str">
        <f t="shared" si="120"/>
        <v xml:space="preserve"> </v>
      </c>
      <c r="I7211" s="12">
        <v>51.851851851851997</v>
      </c>
      <c r="J7211" s="4">
        <v>8.6419753086419995</v>
      </c>
      <c r="K7211" s="4">
        <v>46.913580246914002</v>
      </c>
      <c r="L7211" s="4">
        <v>28.395061728395</v>
      </c>
      <c r="M7211" s="4">
        <v>65.432098765432002</v>
      </c>
      <c r="N7211" s="4">
        <v>55.555555555555998</v>
      </c>
      <c r="O7211" s="4">
        <v>48.148148148148003</v>
      </c>
      <c r="P7211" s="4">
        <v>11.111111111111001</v>
      </c>
      <c r="Q7211" s="4">
        <v>30.864197530864001</v>
      </c>
      <c r="R7211" s="4">
        <v>30.864197530864001</v>
      </c>
      <c r="S7211" s="4">
        <v>29.629629629629999</v>
      </c>
      <c r="T7211" s="4">
        <v>58.024691358025002</v>
      </c>
      <c r="U7211" s="4">
        <v>8.6419753086419995</v>
      </c>
      <c r="V7211" s="4">
        <v>4.9382716049380004</v>
      </c>
      <c r="W7211" s="27">
        <v>0</v>
      </c>
    </row>
    <row r="7212" spans="3:23" ht="24" x14ac:dyDescent="0.2">
      <c r="C7212" s="87"/>
      <c r="D7212" s="84"/>
      <c r="E7212" s="1" t="s">
        <v>49</v>
      </c>
      <c r="F7212" s="2"/>
      <c r="G7212" s="60">
        <v>179</v>
      </c>
      <c r="H7212" s="72" t="str">
        <f t="shared" si="120"/>
        <v xml:space="preserve"> </v>
      </c>
      <c r="I7212" s="11">
        <v>39.106145251397002</v>
      </c>
      <c r="J7212" s="3">
        <v>13.407821229050001</v>
      </c>
      <c r="K7212" s="3">
        <v>45.810055865922003</v>
      </c>
      <c r="L7212" s="3">
        <v>32.402234636872002</v>
      </c>
      <c r="M7212" s="3">
        <v>46.927374301675997</v>
      </c>
      <c r="N7212" s="3">
        <v>48.044692737429997</v>
      </c>
      <c r="O7212" s="3">
        <v>40.782122905027997</v>
      </c>
      <c r="P7212" s="3">
        <v>8.9385474860340004</v>
      </c>
      <c r="Q7212" s="3">
        <v>35.754189944133998</v>
      </c>
      <c r="R7212" s="3">
        <v>31.843575418994</v>
      </c>
      <c r="S7212" s="3">
        <v>22.905027932961001</v>
      </c>
      <c r="T7212" s="3">
        <v>53.631284916200997</v>
      </c>
      <c r="U7212" s="3">
        <v>8.3798882681559999</v>
      </c>
      <c r="V7212" s="3">
        <v>0.55865921787700001</v>
      </c>
      <c r="W7212" s="14">
        <v>0</v>
      </c>
    </row>
    <row r="7213" spans="3:23" x14ac:dyDescent="0.2">
      <c r="C7213" s="87"/>
      <c r="D7213" s="84"/>
      <c r="E7213" s="1" t="s">
        <v>50</v>
      </c>
      <c r="F7213" s="2"/>
      <c r="G7213" s="60">
        <v>363</v>
      </c>
      <c r="H7213" s="72" t="str">
        <f t="shared" si="120"/>
        <v xml:space="preserve"> </v>
      </c>
      <c r="I7213" s="11">
        <v>36.363636363635997</v>
      </c>
      <c r="J7213" s="3">
        <v>14.876033057851</v>
      </c>
      <c r="K7213" s="3">
        <v>53.719008264463</v>
      </c>
      <c r="L7213" s="3">
        <v>38.567493112948</v>
      </c>
      <c r="M7213" s="3">
        <v>48.760330578511997</v>
      </c>
      <c r="N7213" s="3">
        <v>46.556473829201003</v>
      </c>
      <c r="O7213" s="3">
        <v>38.016528925620001</v>
      </c>
      <c r="P7213" s="3">
        <v>14.876033057851</v>
      </c>
      <c r="Q7213" s="3">
        <v>41.597796143251003</v>
      </c>
      <c r="R7213" s="3">
        <v>30.578512396693998</v>
      </c>
      <c r="S7213" s="3">
        <v>22.865013774105002</v>
      </c>
      <c r="T7213" s="3">
        <v>51.239669421488003</v>
      </c>
      <c r="U7213" s="3">
        <v>9.641873278237</v>
      </c>
      <c r="V7213" s="3">
        <v>0.27548209366400001</v>
      </c>
      <c r="W7213" s="8">
        <v>1.3774104683199999</v>
      </c>
    </row>
    <row r="7214" spans="3:23" x14ac:dyDescent="0.2">
      <c r="C7214" s="87"/>
      <c r="D7214" s="84"/>
      <c r="E7214" s="1" t="s">
        <v>51</v>
      </c>
      <c r="F7214" s="2"/>
      <c r="G7214" s="60">
        <v>690</v>
      </c>
      <c r="H7214" s="72" t="str">
        <f t="shared" ref="H7214:H7261" si="121">IF(G7214&lt;49,"*"," ")</f>
        <v xml:space="preserve"> </v>
      </c>
      <c r="I7214" s="11">
        <v>30.724637681158999</v>
      </c>
      <c r="J7214" s="3">
        <v>21.304347826087</v>
      </c>
      <c r="K7214" s="3">
        <v>60.869565217390999</v>
      </c>
      <c r="L7214" s="3">
        <v>36.086956521738998</v>
      </c>
      <c r="M7214" s="3">
        <v>54.057971014492999</v>
      </c>
      <c r="N7214" s="3">
        <v>52.318840579709999</v>
      </c>
      <c r="O7214" s="3">
        <v>38.550724637681</v>
      </c>
      <c r="P7214" s="3">
        <v>15.072463768116</v>
      </c>
      <c r="Q7214" s="3">
        <v>42.898550724638</v>
      </c>
      <c r="R7214" s="3">
        <v>30.724637681158999</v>
      </c>
      <c r="S7214" s="3">
        <v>24.927536231884002</v>
      </c>
      <c r="T7214" s="3">
        <v>50.724637681159003</v>
      </c>
      <c r="U7214" s="3">
        <v>9.7101449275359997</v>
      </c>
      <c r="V7214" s="3">
        <v>1.884057971014</v>
      </c>
      <c r="W7214" s="8">
        <v>0.72463768115899996</v>
      </c>
    </row>
    <row r="7215" spans="3:23" ht="24" x14ac:dyDescent="0.2">
      <c r="C7215" s="87"/>
      <c r="D7215" s="84"/>
      <c r="E7215" s="1" t="s">
        <v>52</v>
      </c>
      <c r="F7215" s="2"/>
      <c r="G7215" s="60">
        <v>230</v>
      </c>
      <c r="H7215" s="72" t="str">
        <f t="shared" si="121"/>
        <v xml:space="preserve"> </v>
      </c>
      <c r="I7215" s="11">
        <v>29.565217391304</v>
      </c>
      <c r="J7215" s="3">
        <v>14.347826086956999</v>
      </c>
      <c r="K7215" s="3">
        <v>49.565217391304003</v>
      </c>
      <c r="L7215" s="3">
        <v>30.434782608696</v>
      </c>
      <c r="M7215" s="3">
        <v>64.347826086956999</v>
      </c>
      <c r="N7215" s="3">
        <v>69.565217391304003</v>
      </c>
      <c r="O7215" s="3">
        <v>56.086956521738998</v>
      </c>
      <c r="P7215" s="3">
        <v>7.3913043478259999</v>
      </c>
      <c r="Q7215" s="3">
        <v>43.043478260870003</v>
      </c>
      <c r="R7215" s="3">
        <v>38.695652173912997</v>
      </c>
      <c r="S7215" s="3">
        <v>34.347826086956999</v>
      </c>
      <c r="T7215" s="3">
        <v>68.260869565217007</v>
      </c>
      <c r="U7215" s="3">
        <v>11.739130434783</v>
      </c>
      <c r="V7215" s="3">
        <v>0.86956521739100001</v>
      </c>
      <c r="W7215" s="8">
        <v>0.43478260869599999</v>
      </c>
    </row>
    <row r="7216" spans="3:23" x14ac:dyDescent="0.2">
      <c r="C7216" s="87"/>
      <c r="D7216" s="84"/>
      <c r="E7216" s="1" t="s">
        <v>56</v>
      </c>
      <c r="F7216" s="2"/>
      <c r="G7216" s="60">
        <v>199</v>
      </c>
      <c r="H7216" s="72" t="str">
        <f t="shared" si="121"/>
        <v xml:space="preserve"> </v>
      </c>
      <c r="I7216" s="11">
        <v>10.050251256280999</v>
      </c>
      <c r="J7216" s="3">
        <v>15.075376884422001</v>
      </c>
      <c r="K7216" s="3">
        <v>45.728643216080002</v>
      </c>
      <c r="L7216" s="3">
        <v>30.653266331657999</v>
      </c>
      <c r="M7216" s="3">
        <v>63.819095477387002</v>
      </c>
      <c r="N7216" s="3">
        <v>48.743718592965003</v>
      </c>
      <c r="O7216" s="3">
        <v>52.763819095476997</v>
      </c>
      <c r="P7216" s="3">
        <v>9.0452261306530009</v>
      </c>
      <c r="Q7216" s="3">
        <v>31.658291457286001</v>
      </c>
      <c r="R7216" s="3">
        <v>29.648241206030001</v>
      </c>
      <c r="S7216" s="3">
        <v>17.587939698492001</v>
      </c>
      <c r="T7216" s="3">
        <v>58.793969849245997</v>
      </c>
      <c r="U7216" s="3">
        <v>11.05527638191</v>
      </c>
      <c r="V7216" s="7">
        <v>0</v>
      </c>
      <c r="W7216" s="14">
        <v>0</v>
      </c>
    </row>
    <row r="7217" spans="3:23" x14ac:dyDescent="0.2">
      <c r="C7217" s="87"/>
      <c r="D7217" s="84"/>
      <c r="E7217" s="1" t="s">
        <v>57</v>
      </c>
      <c r="F7217" s="2"/>
      <c r="G7217" s="60">
        <v>14</v>
      </c>
      <c r="H7217" s="72" t="str">
        <f t="shared" si="121"/>
        <v>*</v>
      </c>
      <c r="I7217" s="11">
        <v>14.285714285714</v>
      </c>
      <c r="J7217" s="3">
        <v>7.1428571428570002</v>
      </c>
      <c r="K7217" s="3">
        <v>7.1428571428570002</v>
      </c>
      <c r="L7217" s="3">
        <v>28.571428571428999</v>
      </c>
      <c r="M7217" s="3">
        <v>64.285714285713993</v>
      </c>
      <c r="N7217" s="3">
        <v>35.714285714286</v>
      </c>
      <c r="O7217" s="3">
        <v>64.285714285713993</v>
      </c>
      <c r="P7217" s="3">
        <v>7.1428571428570002</v>
      </c>
      <c r="Q7217" s="3">
        <v>7.1428571428570002</v>
      </c>
      <c r="R7217" s="3">
        <v>21.428571428571001</v>
      </c>
      <c r="S7217" s="3">
        <v>42.857142857143003</v>
      </c>
      <c r="T7217" s="3">
        <v>57.142857142856997</v>
      </c>
      <c r="U7217" s="3">
        <v>7.1428571428570002</v>
      </c>
      <c r="V7217" s="3">
        <v>7.1428571428570002</v>
      </c>
      <c r="W7217" s="8">
        <v>7.1428571428570002</v>
      </c>
    </row>
    <row r="7218" spans="3:23" x14ac:dyDescent="0.2">
      <c r="C7218" s="87"/>
      <c r="D7218" s="84"/>
      <c r="E7218" s="1" t="s">
        <v>32</v>
      </c>
      <c r="F7218" s="2"/>
      <c r="G7218" s="60">
        <v>27</v>
      </c>
      <c r="H7218" s="72" t="str">
        <f t="shared" si="121"/>
        <v>*</v>
      </c>
      <c r="I7218" s="11">
        <v>18.518518518518999</v>
      </c>
      <c r="J7218" s="3">
        <v>7.4074074074069998</v>
      </c>
      <c r="K7218" s="3">
        <v>48.148148148148003</v>
      </c>
      <c r="L7218" s="3">
        <v>40.740740740741003</v>
      </c>
      <c r="M7218" s="3">
        <v>55.555555555555998</v>
      </c>
      <c r="N7218" s="3">
        <v>55.555555555555998</v>
      </c>
      <c r="O7218" s="3">
        <v>44.444444444444002</v>
      </c>
      <c r="P7218" s="3">
        <v>14.814814814815</v>
      </c>
      <c r="Q7218" s="3">
        <v>40.740740740741003</v>
      </c>
      <c r="R7218" s="3">
        <v>33.333333333333002</v>
      </c>
      <c r="S7218" s="3">
        <v>11.111111111111001</v>
      </c>
      <c r="T7218" s="3">
        <v>59.259259259258997</v>
      </c>
      <c r="U7218" s="3">
        <v>18.518518518518999</v>
      </c>
      <c r="V7218" s="7">
        <v>0</v>
      </c>
      <c r="W7218" s="8">
        <v>3.7037037037039999</v>
      </c>
    </row>
    <row r="7219" spans="3:23" x14ac:dyDescent="0.2">
      <c r="C7219" s="88" t="s">
        <v>58</v>
      </c>
      <c r="D7219" s="83" t="s">
        <v>17</v>
      </c>
      <c r="E7219" s="6" t="s">
        <v>59</v>
      </c>
      <c r="F7219" s="5"/>
      <c r="G7219" s="59">
        <v>1367</v>
      </c>
      <c r="H7219" s="71" t="str">
        <f t="shared" si="121"/>
        <v xml:space="preserve"> </v>
      </c>
      <c r="I7219" s="12">
        <v>31.967812728603</v>
      </c>
      <c r="J7219" s="4">
        <v>15.435259692758001</v>
      </c>
      <c r="K7219" s="4">
        <v>53.401609363570003</v>
      </c>
      <c r="L7219" s="4">
        <v>35.479151426481003</v>
      </c>
      <c r="M7219" s="4">
        <v>58.814923189466001</v>
      </c>
      <c r="N7219" s="4">
        <v>52.011704462326001</v>
      </c>
      <c r="O7219" s="4">
        <v>42.574981711778001</v>
      </c>
      <c r="P7219" s="4">
        <v>14.191660570592999</v>
      </c>
      <c r="Q7219" s="4">
        <v>39.502560351134001</v>
      </c>
      <c r="R7219" s="4">
        <v>32.260424286758997</v>
      </c>
      <c r="S7219" s="4">
        <v>24.286759326993</v>
      </c>
      <c r="T7219" s="4">
        <v>53.913679590344003</v>
      </c>
      <c r="U7219" s="4">
        <v>10.095098756401001</v>
      </c>
      <c r="V7219" s="4">
        <v>1.0241404535480001</v>
      </c>
      <c r="W7219" s="13">
        <v>0.80468178493099995</v>
      </c>
    </row>
    <row r="7220" spans="3:23" ht="24" x14ac:dyDescent="0.2">
      <c r="C7220" s="87"/>
      <c r="D7220" s="84"/>
      <c r="E7220" s="1" t="s">
        <v>60</v>
      </c>
      <c r="F7220" s="2"/>
      <c r="G7220" s="60">
        <v>244</v>
      </c>
      <c r="H7220" s="72" t="str">
        <f t="shared" si="121"/>
        <v xml:space="preserve"> </v>
      </c>
      <c r="I7220" s="11">
        <v>23.360655737704999</v>
      </c>
      <c r="J7220" s="3">
        <v>22.950819672131001</v>
      </c>
      <c r="K7220" s="3">
        <v>57.786885245901999</v>
      </c>
      <c r="L7220" s="3">
        <v>38.114754098360997</v>
      </c>
      <c r="M7220" s="3">
        <v>48.360655737705002</v>
      </c>
      <c r="N7220" s="3">
        <v>54.918032786885</v>
      </c>
      <c r="O7220" s="3">
        <v>40.983606557377001</v>
      </c>
      <c r="P7220" s="3">
        <v>8.1967213114750006</v>
      </c>
      <c r="Q7220" s="3">
        <v>45.901639344262001</v>
      </c>
      <c r="R7220" s="3">
        <v>28.278688524589999</v>
      </c>
      <c r="S7220" s="3">
        <v>22.131147540983999</v>
      </c>
      <c r="T7220" s="3">
        <v>58.606557377049</v>
      </c>
      <c r="U7220" s="3">
        <v>10.245901639344</v>
      </c>
      <c r="V7220" s="3">
        <v>1.6393442622950001</v>
      </c>
      <c r="W7220" s="8">
        <v>0.81967213114799997</v>
      </c>
    </row>
    <row r="7221" spans="3:23" x14ac:dyDescent="0.2">
      <c r="C7221" s="87"/>
      <c r="D7221" s="84"/>
      <c r="E7221" s="1" t="s">
        <v>61</v>
      </c>
      <c r="F7221" s="2"/>
      <c r="G7221" s="60">
        <v>25</v>
      </c>
      <c r="H7221" s="72" t="str">
        <f t="shared" si="121"/>
        <v>*</v>
      </c>
      <c r="I7221" s="11">
        <v>40</v>
      </c>
      <c r="J7221" s="3">
        <v>16</v>
      </c>
      <c r="K7221" s="3">
        <v>56</v>
      </c>
      <c r="L7221" s="3">
        <v>20</v>
      </c>
      <c r="M7221" s="3">
        <v>36</v>
      </c>
      <c r="N7221" s="3">
        <v>60</v>
      </c>
      <c r="O7221" s="3">
        <v>56</v>
      </c>
      <c r="P7221" s="3">
        <v>4</v>
      </c>
      <c r="Q7221" s="3">
        <v>36</v>
      </c>
      <c r="R7221" s="3">
        <v>32</v>
      </c>
      <c r="S7221" s="3">
        <v>52</v>
      </c>
      <c r="T7221" s="3">
        <v>52</v>
      </c>
      <c r="U7221" s="3">
        <v>20</v>
      </c>
      <c r="V7221" s="7">
        <v>0</v>
      </c>
      <c r="W7221" s="14">
        <v>0</v>
      </c>
    </row>
    <row r="7222" spans="3:23" ht="36" x14ac:dyDescent="0.2">
      <c r="C7222" s="87"/>
      <c r="D7222" s="84"/>
      <c r="E7222" s="1" t="s">
        <v>62</v>
      </c>
      <c r="F7222" s="2"/>
      <c r="G7222" s="60">
        <v>120</v>
      </c>
      <c r="H7222" s="72" t="str">
        <f t="shared" si="121"/>
        <v xml:space="preserve"> </v>
      </c>
      <c r="I7222" s="11">
        <v>33.333333333333002</v>
      </c>
      <c r="J7222" s="3">
        <v>18.333333333333002</v>
      </c>
      <c r="K7222" s="3">
        <v>48.333333333333002</v>
      </c>
      <c r="L7222" s="3">
        <v>22.5</v>
      </c>
      <c r="M7222" s="3">
        <v>36.666666666666998</v>
      </c>
      <c r="N7222" s="3">
        <v>55</v>
      </c>
      <c r="O7222" s="3">
        <v>50.833333333333002</v>
      </c>
      <c r="P7222" s="3">
        <v>6.666666666667</v>
      </c>
      <c r="Q7222" s="3">
        <v>34.166666666666998</v>
      </c>
      <c r="R7222" s="3">
        <v>31.666666666666998</v>
      </c>
      <c r="S7222" s="3">
        <v>31.666666666666998</v>
      </c>
      <c r="T7222" s="3">
        <v>55.833333333333002</v>
      </c>
      <c r="U7222" s="3">
        <v>8.333333333333</v>
      </c>
      <c r="V7222" s="3">
        <v>3.333333333333</v>
      </c>
      <c r="W7222" s="14">
        <v>0</v>
      </c>
    </row>
    <row r="7223" spans="3:23" ht="24" x14ac:dyDescent="0.2">
      <c r="C7223" s="87"/>
      <c r="D7223" s="84"/>
      <c r="E7223" s="1" t="s">
        <v>63</v>
      </c>
      <c r="F7223" s="2"/>
      <c r="G7223" s="60">
        <v>7</v>
      </c>
      <c r="H7223" s="72" t="str">
        <f t="shared" si="121"/>
        <v>*</v>
      </c>
      <c r="I7223" s="11">
        <v>71.428571428571004</v>
      </c>
      <c r="J7223" s="3">
        <v>42.857142857143003</v>
      </c>
      <c r="K7223" s="3">
        <v>71.428571428571004</v>
      </c>
      <c r="L7223" s="3">
        <v>28.571428571428999</v>
      </c>
      <c r="M7223" s="3">
        <v>14.285714285714</v>
      </c>
      <c r="N7223" s="3">
        <v>57.142857142856997</v>
      </c>
      <c r="O7223" s="3">
        <v>14.285714285714</v>
      </c>
      <c r="P7223" s="7">
        <v>0</v>
      </c>
      <c r="Q7223" s="3">
        <v>42.857142857143003</v>
      </c>
      <c r="R7223" s="3">
        <v>57.142857142856997</v>
      </c>
      <c r="S7223" s="3">
        <v>28.571428571428999</v>
      </c>
      <c r="T7223" s="3">
        <v>57.142857142856997</v>
      </c>
      <c r="U7223" s="7">
        <v>0</v>
      </c>
      <c r="V7223" s="7">
        <v>0</v>
      </c>
      <c r="W7223" s="14">
        <v>0</v>
      </c>
    </row>
    <row r="7224" spans="3:23" x14ac:dyDescent="0.2">
      <c r="C7224" s="87"/>
      <c r="D7224" s="84"/>
      <c r="E7224" s="1" t="s">
        <v>64</v>
      </c>
      <c r="F7224" s="2"/>
      <c r="G7224" s="60">
        <v>8</v>
      </c>
      <c r="H7224" s="72" t="str">
        <f t="shared" si="121"/>
        <v>*</v>
      </c>
      <c r="I7224" s="21">
        <v>0</v>
      </c>
      <c r="J7224" s="3">
        <v>12.5</v>
      </c>
      <c r="K7224" s="3">
        <v>12.5</v>
      </c>
      <c r="L7224" s="3">
        <v>12.5</v>
      </c>
      <c r="M7224" s="3">
        <v>62.5</v>
      </c>
      <c r="N7224" s="3">
        <v>37.5</v>
      </c>
      <c r="O7224" s="3">
        <v>75</v>
      </c>
      <c r="P7224" s="7">
        <v>0</v>
      </c>
      <c r="Q7224" s="3">
        <v>12.5</v>
      </c>
      <c r="R7224" s="3">
        <v>25</v>
      </c>
      <c r="S7224" s="7">
        <v>0</v>
      </c>
      <c r="T7224" s="3">
        <v>75</v>
      </c>
      <c r="U7224" s="3">
        <v>12.5</v>
      </c>
      <c r="V7224" s="7">
        <v>0</v>
      </c>
      <c r="W7224" s="14">
        <v>0</v>
      </c>
    </row>
    <row r="7225" spans="3:23" x14ac:dyDescent="0.2">
      <c r="C7225" s="87"/>
      <c r="D7225" s="84"/>
      <c r="E7225" s="1" t="s">
        <v>46</v>
      </c>
      <c r="F7225" s="2"/>
      <c r="G7225" s="60">
        <v>8</v>
      </c>
      <c r="H7225" s="72" t="str">
        <f t="shared" si="121"/>
        <v>*</v>
      </c>
      <c r="I7225" s="11">
        <v>12.5</v>
      </c>
      <c r="J7225" s="7">
        <v>0</v>
      </c>
      <c r="K7225" s="3">
        <v>25</v>
      </c>
      <c r="L7225" s="7">
        <v>0</v>
      </c>
      <c r="M7225" s="3">
        <v>37.5</v>
      </c>
      <c r="N7225" s="3">
        <v>37.5</v>
      </c>
      <c r="O7225" s="3">
        <v>62.5</v>
      </c>
      <c r="P7225" s="7">
        <v>0</v>
      </c>
      <c r="Q7225" s="3">
        <v>37.5</v>
      </c>
      <c r="R7225" s="3">
        <v>12.5</v>
      </c>
      <c r="S7225" s="3">
        <v>37.5</v>
      </c>
      <c r="T7225" s="3">
        <v>62.5</v>
      </c>
      <c r="U7225" s="7">
        <v>0</v>
      </c>
      <c r="V7225" s="7">
        <v>0</v>
      </c>
      <c r="W7225" s="14">
        <v>0</v>
      </c>
    </row>
    <row r="7226" spans="3:23" x14ac:dyDescent="0.2">
      <c r="C7226" s="87"/>
      <c r="D7226" s="84"/>
      <c r="E7226" s="1" t="s">
        <v>32</v>
      </c>
      <c r="F7226" s="2"/>
      <c r="G7226" s="60">
        <v>4</v>
      </c>
      <c r="H7226" s="72" t="str">
        <f t="shared" si="121"/>
        <v>*</v>
      </c>
      <c r="I7226" s="11">
        <v>25</v>
      </c>
      <c r="J7226" s="3">
        <v>25</v>
      </c>
      <c r="K7226" s="3">
        <v>75</v>
      </c>
      <c r="L7226" s="3">
        <v>75</v>
      </c>
      <c r="M7226" s="3">
        <v>50</v>
      </c>
      <c r="N7226" s="3">
        <v>50</v>
      </c>
      <c r="O7226" s="3">
        <v>50</v>
      </c>
      <c r="P7226" s="7">
        <v>0</v>
      </c>
      <c r="Q7226" s="3">
        <v>25</v>
      </c>
      <c r="R7226" s="3">
        <v>50</v>
      </c>
      <c r="S7226" s="3">
        <v>25</v>
      </c>
      <c r="T7226" s="3">
        <v>50</v>
      </c>
      <c r="U7226" s="7">
        <v>0</v>
      </c>
      <c r="V7226" s="7">
        <v>0</v>
      </c>
      <c r="W7226" s="14">
        <v>0</v>
      </c>
    </row>
    <row r="7227" spans="3:23" x14ac:dyDescent="0.2">
      <c r="C7227" s="87"/>
      <c r="D7227" s="84"/>
      <c r="E7227" s="1" t="s">
        <v>65</v>
      </c>
      <c r="F7227" s="2"/>
      <c r="G7227" s="60">
        <v>1611</v>
      </c>
      <c r="H7227" s="72" t="str">
        <f t="shared" si="121"/>
        <v xml:space="preserve"> </v>
      </c>
      <c r="I7227" s="11">
        <v>30.664183736809001</v>
      </c>
      <c r="J7227" s="3">
        <v>16.57355679702</v>
      </c>
      <c r="K7227" s="3">
        <v>54.065797641217003</v>
      </c>
      <c r="L7227" s="3">
        <v>35.878336436996001</v>
      </c>
      <c r="M7227" s="3">
        <v>57.231533209186999</v>
      </c>
      <c r="N7227" s="3">
        <v>52.451893234015998</v>
      </c>
      <c r="O7227" s="3">
        <v>42.333954065797997</v>
      </c>
      <c r="P7227" s="3">
        <v>13.283674736189001</v>
      </c>
      <c r="Q7227" s="3">
        <v>40.471756672874001</v>
      </c>
      <c r="R7227" s="3">
        <v>31.657355679702</v>
      </c>
      <c r="S7227" s="3">
        <v>23.960273122284001</v>
      </c>
      <c r="T7227" s="3">
        <v>54.624456859094003</v>
      </c>
      <c r="U7227" s="3">
        <v>10.117939168217999</v>
      </c>
      <c r="V7227" s="3">
        <v>1.117318435754</v>
      </c>
      <c r="W7227" s="8">
        <v>0.80695220359999997</v>
      </c>
    </row>
    <row r="7228" spans="3:23" x14ac:dyDescent="0.2">
      <c r="C7228" s="87"/>
      <c r="D7228" s="84"/>
      <c r="E7228" s="1" t="s">
        <v>66</v>
      </c>
      <c r="F7228" s="2"/>
      <c r="G7228" s="60">
        <v>145</v>
      </c>
      <c r="H7228" s="72" t="str">
        <f t="shared" si="121"/>
        <v xml:space="preserve"> </v>
      </c>
      <c r="I7228" s="11">
        <v>34.482758620689999</v>
      </c>
      <c r="J7228" s="3">
        <v>17.931034482758999</v>
      </c>
      <c r="K7228" s="3">
        <v>49.655172413792997</v>
      </c>
      <c r="L7228" s="3">
        <v>22.068965517241001</v>
      </c>
      <c r="M7228" s="3">
        <v>36.551724137930997</v>
      </c>
      <c r="N7228" s="3">
        <v>55.862068965516997</v>
      </c>
      <c r="O7228" s="3">
        <v>51.724137931034001</v>
      </c>
      <c r="P7228" s="3">
        <v>6.2068965517240002</v>
      </c>
      <c r="Q7228" s="3">
        <v>34.482758620689999</v>
      </c>
      <c r="R7228" s="3">
        <v>31.724137931034001</v>
      </c>
      <c r="S7228" s="3">
        <v>35.172413793102997</v>
      </c>
      <c r="T7228" s="3">
        <v>55.172413793102997</v>
      </c>
      <c r="U7228" s="3">
        <v>10.344827586207</v>
      </c>
      <c r="V7228" s="3">
        <v>2.7586206896549998</v>
      </c>
      <c r="W7228" s="14">
        <v>0</v>
      </c>
    </row>
    <row r="7229" spans="3:23" ht="24" x14ac:dyDescent="0.2">
      <c r="C7229" s="88" t="s">
        <v>67</v>
      </c>
      <c r="D7229" s="83" t="s">
        <v>17</v>
      </c>
      <c r="E7229" s="6" t="s">
        <v>68</v>
      </c>
      <c r="F7229" s="5"/>
      <c r="G7229" s="59">
        <v>258</v>
      </c>
      <c r="H7229" s="71" t="str">
        <f t="shared" si="121"/>
        <v xml:space="preserve"> </v>
      </c>
      <c r="I7229" s="12">
        <v>36.046511627907002</v>
      </c>
      <c r="J7229" s="4">
        <v>26.356589147287</v>
      </c>
      <c r="K7229" s="4">
        <v>56.589147286821998</v>
      </c>
      <c r="L7229" s="4">
        <v>41.860465116279002</v>
      </c>
      <c r="M7229" s="4">
        <v>56.201550387597003</v>
      </c>
      <c r="N7229" s="4">
        <v>56.976744186047</v>
      </c>
      <c r="O7229" s="4">
        <v>37.596899224806002</v>
      </c>
      <c r="P7229" s="4">
        <v>12.015503875968999</v>
      </c>
      <c r="Q7229" s="4">
        <v>53.100775193798</v>
      </c>
      <c r="R7229" s="4">
        <v>29.457364341085</v>
      </c>
      <c r="S7229" s="4">
        <v>18.604651162791001</v>
      </c>
      <c r="T7229" s="4">
        <v>58.527131782946</v>
      </c>
      <c r="U7229" s="4">
        <v>10.465116279069999</v>
      </c>
      <c r="V7229" s="4">
        <v>1.1627906976739999</v>
      </c>
      <c r="W7229" s="13">
        <v>1.1627906976739999</v>
      </c>
    </row>
    <row r="7230" spans="3:23" ht="36" x14ac:dyDescent="0.2">
      <c r="C7230" s="87"/>
      <c r="D7230" s="84"/>
      <c r="E7230" s="1" t="s">
        <v>69</v>
      </c>
      <c r="F7230" s="2"/>
      <c r="G7230" s="60">
        <v>1060</v>
      </c>
      <c r="H7230" s="72" t="str">
        <f t="shared" si="121"/>
        <v xml:space="preserve"> </v>
      </c>
      <c r="I7230" s="11">
        <v>28.584905660377</v>
      </c>
      <c r="J7230" s="3">
        <v>15.660377358491001</v>
      </c>
      <c r="K7230" s="3">
        <v>53.396226415093999</v>
      </c>
      <c r="L7230" s="3">
        <v>34.056603773585003</v>
      </c>
      <c r="M7230" s="3">
        <v>56.415094339623003</v>
      </c>
      <c r="N7230" s="3">
        <v>52.924528301887001</v>
      </c>
      <c r="O7230" s="3">
        <v>43.679245283019</v>
      </c>
      <c r="P7230" s="3">
        <v>13.301886792453001</v>
      </c>
      <c r="Q7230" s="3">
        <v>39.433962264150999</v>
      </c>
      <c r="R7230" s="3">
        <v>31.792452830188999</v>
      </c>
      <c r="S7230" s="3">
        <v>22.358490566038</v>
      </c>
      <c r="T7230" s="3">
        <v>54.245283018868001</v>
      </c>
      <c r="U7230" s="3">
        <v>10.283018867925</v>
      </c>
      <c r="V7230" s="3">
        <v>1.1320754716979999</v>
      </c>
      <c r="W7230" s="8">
        <v>0.75471698113200003</v>
      </c>
    </row>
    <row r="7231" spans="3:23" ht="24" x14ac:dyDescent="0.2">
      <c r="C7231" s="87"/>
      <c r="D7231" s="84"/>
      <c r="E7231" s="1" t="s">
        <v>70</v>
      </c>
      <c r="F7231" s="2"/>
      <c r="G7231" s="60">
        <v>386</v>
      </c>
      <c r="H7231" s="72" t="str">
        <f t="shared" si="121"/>
        <v xml:space="preserve"> </v>
      </c>
      <c r="I7231" s="11">
        <v>31.088082901553999</v>
      </c>
      <c r="J7231" s="3">
        <v>12.694300518135</v>
      </c>
      <c r="K7231" s="3">
        <v>54.663212435233</v>
      </c>
      <c r="L7231" s="3">
        <v>30.569948186527999</v>
      </c>
      <c r="M7231" s="3">
        <v>54.663212435233</v>
      </c>
      <c r="N7231" s="3">
        <v>50.518134715026001</v>
      </c>
      <c r="O7231" s="3">
        <v>44.818652849740999</v>
      </c>
      <c r="P7231" s="3">
        <v>10.103626943005001</v>
      </c>
      <c r="Q7231" s="3">
        <v>34.974093264248999</v>
      </c>
      <c r="R7231" s="3">
        <v>33.160621761658</v>
      </c>
      <c r="S7231" s="3">
        <v>33.937823834196998</v>
      </c>
      <c r="T7231" s="3">
        <v>56.735751295337003</v>
      </c>
      <c r="U7231" s="3">
        <v>8.8082901554399999</v>
      </c>
      <c r="V7231" s="3">
        <v>1.0362694300519999</v>
      </c>
      <c r="W7231" s="8">
        <v>0.25906735751299997</v>
      </c>
    </row>
    <row r="7232" spans="3:23" ht="24" x14ac:dyDescent="0.2">
      <c r="C7232" s="87"/>
      <c r="D7232" s="84"/>
      <c r="E7232" s="1" t="s">
        <v>71</v>
      </c>
      <c r="F7232" s="2"/>
      <c r="G7232" s="60">
        <v>73</v>
      </c>
      <c r="H7232" s="72" t="str">
        <f t="shared" si="121"/>
        <v xml:space="preserve"> </v>
      </c>
      <c r="I7232" s="11">
        <v>46.575342465753003</v>
      </c>
      <c r="J7232" s="3">
        <v>19.178082191781002</v>
      </c>
      <c r="K7232" s="3">
        <v>38.356164383562003</v>
      </c>
      <c r="L7232" s="3">
        <v>32.876712328766999</v>
      </c>
      <c r="M7232" s="3">
        <v>39.726027397259998</v>
      </c>
      <c r="N7232" s="3">
        <v>43.835616438355999</v>
      </c>
      <c r="O7232" s="3">
        <v>49.315068493151003</v>
      </c>
      <c r="P7232" s="3">
        <v>16.438356164384</v>
      </c>
      <c r="Q7232" s="3">
        <v>24.657534246575</v>
      </c>
      <c r="R7232" s="3">
        <v>32.876712328766999</v>
      </c>
      <c r="S7232" s="3">
        <v>35.616438356163997</v>
      </c>
      <c r="T7232" s="3">
        <v>42.465753424657997</v>
      </c>
      <c r="U7232" s="3">
        <v>10.958904109589</v>
      </c>
      <c r="V7232" s="3">
        <v>4.1095890410960001</v>
      </c>
      <c r="W7232" s="8">
        <v>1.369863013699</v>
      </c>
    </row>
    <row r="7233" spans="3:23" x14ac:dyDescent="0.2">
      <c r="C7233" s="87"/>
      <c r="D7233" s="84"/>
      <c r="E7233" s="1" t="s">
        <v>32</v>
      </c>
      <c r="F7233" s="2"/>
      <c r="G7233" s="60">
        <v>6</v>
      </c>
      <c r="H7233" s="72" t="str">
        <f t="shared" si="121"/>
        <v>*</v>
      </c>
      <c r="I7233" s="11">
        <v>16.666666666666998</v>
      </c>
      <c r="J7233" s="3">
        <v>16.666666666666998</v>
      </c>
      <c r="K7233" s="3">
        <v>50</v>
      </c>
      <c r="L7233" s="3">
        <v>83.333333333333002</v>
      </c>
      <c r="M7233" s="3">
        <v>50</v>
      </c>
      <c r="N7233" s="3">
        <v>50</v>
      </c>
      <c r="O7233" s="3">
        <v>33.333333333333002</v>
      </c>
      <c r="P7233" s="7">
        <v>0</v>
      </c>
      <c r="Q7233" s="3">
        <v>33.333333333333002</v>
      </c>
      <c r="R7233" s="7">
        <v>0</v>
      </c>
      <c r="S7233" s="3">
        <v>16.666666666666998</v>
      </c>
      <c r="T7233" s="3">
        <v>16.666666666666998</v>
      </c>
      <c r="U7233" s="3">
        <v>16.666666666666998</v>
      </c>
      <c r="V7233" s="7">
        <v>0</v>
      </c>
      <c r="W7233" s="14">
        <v>0</v>
      </c>
    </row>
    <row r="7234" spans="3:23" ht="24" x14ac:dyDescent="0.2">
      <c r="C7234" s="88" t="s">
        <v>72</v>
      </c>
      <c r="D7234" s="83" t="s">
        <v>17</v>
      </c>
      <c r="E7234" s="6" t="s">
        <v>73</v>
      </c>
      <c r="F7234" s="5"/>
      <c r="G7234" s="59">
        <v>26</v>
      </c>
      <c r="H7234" s="71" t="str">
        <f t="shared" si="121"/>
        <v>*</v>
      </c>
      <c r="I7234" s="12">
        <v>34.615384615384997</v>
      </c>
      <c r="J7234" s="4">
        <v>3.8461538461539999</v>
      </c>
      <c r="K7234" s="4">
        <v>26.923076923077002</v>
      </c>
      <c r="L7234" s="4">
        <v>11.538461538462</v>
      </c>
      <c r="M7234" s="4">
        <v>61.538461538462002</v>
      </c>
      <c r="N7234" s="4">
        <v>38.461538461537998</v>
      </c>
      <c r="O7234" s="4">
        <v>57.692307692307999</v>
      </c>
      <c r="P7234" s="4">
        <v>3.8461538461539999</v>
      </c>
      <c r="Q7234" s="4">
        <v>30.769230769231001</v>
      </c>
      <c r="R7234" s="4">
        <v>26.923076923077002</v>
      </c>
      <c r="S7234" s="4">
        <v>19.230769230768999</v>
      </c>
      <c r="T7234" s="4">
        <v>53.846153846154003</v>
      </c>
      <c r="U7234" s="4">
        <v>26.923076923077002</v>
      </c>
      <c r="V7234" s="20">
        <v>0</v>
      </c>
      <c r="W7234" s="13">
        <v>3.8461538461539999</v>
      </c>
    </row>
    <row r="7235" spans="3:23" ht="36" x14ac:dyDescent="0.2">
      <c r="C7235" s="87"/>
      <c r="D7235" s="84"/>
      <c r="E7235" s="1" t="s">
        <v>74</v>
      </c>
      <c r="F7235" s="2"/>
      <c r="G7235" s="60">
        <v>100</v>
      </c>
      <c r="H7235" s="72" t="str">
        <f t="shared" si="121"/>
        <v xml:space="preserve"> </v>
      </c>
      <c r="I7235" s="11">
        <v>20</v>
      </c>
      <c r="J7235" s="3">
        <v>8</v>
      </c>
      <c r="K7235" s="3">
        <v>34</v>
      </c>
      <c r="L7235" s="3">
        <v>17</v>
      </c>
      <c r="M7235" s="3">
        <v>48</v>
      </c>
      <c r="N7235" s="3">
        <v>47</v>
      </c>
      <c r="O7235" s="3">
        <v>43</v>
      </c>
      <c r="P7235" s="3">
        <v>9</v>
      </c>
      <c r="Q7235" s="3">
        <v>24</v>
      </c>
      <c r="R7235" s="3">
        <v>29</v>
      </c>
      <c r="S7235" s="3">
        <v>19</v>
      </c>
      <c r="T7235" s="3">
        <v>60</v>
      </c>
      <c r="U7235" s="3">
        <v>6</v>
      </c>
      <c r="V7235" s="3">
        <v>1</v>
      </c>
      <c r="W7235" s="8">
        <v>1</v>
      </c>
    </row>
    <row r="7236" spans="3:23" ht="36" x14ac:dyDescent="0.2">
      <c r="C7236" s="87"/>
      <c r="D7236" s="84"/>
      <c r="E7236" s="1" t="s">
        <v>75</v>
      </c>
      <c r="F7236" s="2"/>
      <c r="G7236" s="60">
        <v>207</v>
      </c>
      <c r="H7236" s="72" t="str">
        <f t="shared" si="121"/>
        <v xml:space="preserve"> </v>
      </c>
      <c r="I7236" s="11">
        <v>28.502415458937001</v>
      </c>
      <c r="J7236" s="3">
        <v>12.56038647343</v>
      </c>
      <c r="K7236" s="3">
        <v>51.690821256039001</v>
      </c>
      <c r="L7236" s="3">
        <v>13.526570048309001</v>
      </c>
      <c r="M7236" s="3">
        <v>53.140096618356999</v>
      </c>
      <c r="N7236" s="3">
        <v>50.241545893720001</v>
      </c>
      <c r="O7236" s="3">
        <v>46.859903381643001</v>
      </c>
      <c r="P7236" s="3">
        <v>7.729468599034</v>
      </c>
      <c r="Q7236" s="3">
        <v>29.468599033816002</v>
      </c>
      <c r="R7236" s="3">
        <v>27.536231884058001</v>
      </c>
      <c r="S7236" s="3">
        <v>26.086956521739001</v>
      </c>
      <c r="T7236" s="3">
        <v>52.173913043478002</v>
      </c>
      <c r="U7236" s="3">
        <v>9.1787439613529997</v>
      </c>
      <c r="V7236" s="3">
        <v>0.48309178743999998</v>
      </c>
      <c r="W7236" s="8">
        <v>1.449275362319</v>
      </c>
    </row>
    <row r="7237" spans="3:23" ht="36" x14ac:dyDescent="0.2">
      <c r="C7237" s="87"/>
      <c r="D7237" s="84"/>
      <c r="E7237" s="1" t="s">
        <v>76</v>
      </c>
      <c r="F7237" s="2"/>
      <c r="G7237" s="60">
        <v>282</v>
      </c>
      <c r="H7237" s="72" t="str">
        <f t="shared" si="121"/>
        <v xml:space="preserve"> </v>
      </c>
      <c r="I7237" s="11">
        <v>24.468085106383</v>
      </c>
      <c r="J7237" s="3">
        <v>12.41134751773</v>
      </c>
      <c r="K7237" s="3">
        <v>51.418439716312001</v>
      </c>
      <c r="L7237" s="3">
        <v>30.141843971631001</v>
      </c>
      <c r="M7237" s="3">
        <v>50</v>
      </c>
      <c r="N7237" s="3">
        <v>50</v>
      </c>
      <c r="O7237" s="3">
        <v>50.354609929078002</v>
      </c>
      <c r="P7237" s="3">
        <v>12.765957446809001</v>
      </c>
      <c r="Q7237" s="3">
        <v>41.843971631206003</v>
      </c>
      <c r="R7237" s="3">
        <v>31.205673758865</v>
      </c>
      <c r="S7237" s="3">
        <v>26.241134751773</v>
      </c>
      <c r="T7237" s="3">
        <v>53.191489361701997</v>
      </c>
      <c r="U7237" s="3">
        <v>7.0921985815599999</v>
      </c>
      <c r="V7237" s="3">
        <v>1.4184397163119999</v>
      </c>
      <c r="W7237" s="8">
        <v>0.35460992907799999</v>
      </c>
    </row>
    <row r="7238" spans="3:23" ht="36" x14ac:dyDescent="0.2">
      <c r="C7238" s="87"/>
      <c r="D7238" s="84"/>
      <c r="E7238" s="1" t="s">
        <v>77</v>
      </c>
      <c r="F7238" s="2"/>
      <c r="G7238" s="60">
        <v>332</v>
      </c>
      <c r="H7238" s="72" t="str">
        <f t="shared" si="121"/>
        <v xml:space="preserve"> </v>
      </c>
      <c r="I7238" s="11">
        <v>26.807228915663</v>
      </c>
      <c r="J7238" s="3">
        <v>14.759036144577999</v>
      </c>
      <c r="K7238" s="3">
        <v>56.325301204818999</v>
      </c>
      <c r="L7238" s="3">
        <v>40.060240963855001</v>
      </c>
      <c r="M7238" s="3">
        <v>59.036144578312999</v>
      </c>
      <c r="N7238" s="3">
        <v>52.10843373494</v>
      </c>
      <c r="O7238" s="3">
        <v>42.771084337349002</v>
      </c>
      <c r="P7238" s="3">
        <v>13.855421686747</v>
      </c>
      <c r="Q7238" s="3">
        <v>37.951807228916003</v>
      </c>
      <c r="R7238" s="3">
        <v>30.722891566265002</v>
      </c>
      <c r="S7238" s="3">
        <v>24.397590361445999</v>
      </c>
      <c r="T7238" s="3">
        <v>53.012048192770997</v>
      </c>
      <c r="U7238" s="3">
        <v>8.1325301204820004</v>
      </c>
      <c r="V7238" s="3">
        <v>2.409638554217</v>
      </c>
      <c r="W7238" s="14">
        <v>0</v>
      </c>
    </row>
    <row r="7239" spans="3:23" ht="36" x14ac:dyDescent="0.2">
      <c r="C7239" s="87"/>
      <c r="D7239" s="84"/>
      <c r="E7239" s="1" t="s">
        <v>78</v>
      </c>
      <c r="F7239" s="2"/>
      <c r="G7239" s="60">
        <v>271</v>
      </c>
      <c r="H7239" s="72" t="str">
        <f t="shared" si="121"/>
        <v xml:space="preserve"> </v>
      </c>
      <c r="I7239" s="11">
        <v>29.520295202951999</v>
      </c>
      <c r="J7239" s="3">
        <v>20.664206642065999</v>
      </c>
      <c r="K7239" s="3">
        <v>60.516605166052003</v>
      </c>
      <c r="L7239" s="3">
        <v>42.066420664207001</v>
      </c>
      <c r="M7239" s="3">
        <v>50.553505535055002</v>
      </c>
      <c r="N7239" s="3">
        <v>49.077490774908</v>
      </c>
      <c r="O7239" s="3">
        <v>39.852398523985002</v>
      </c>
      <c r="P7239" s="3">
        <v>17.712177121770999</v>
      </c>
      <c r="Q7239" s="3">
        <v>40.221402214022</v>
      </c>
      <c r="R7239" s="3">
        <v>31.365313653137001</v>
      </c>
      <c r="S7239" s="3">
        <v>21.033210332103</v>
      </c>
      <c r="T7239" s="3">
        <v>48.339483394833998</v>
      </c>
      <c r="U7239" s="3">
        <v>11.070110701107</v>
      </c>
      <c r="V7239" s="3">
        <v>1.1070110701110001</v>
      </c>
      <c r="W7239" s="8">
        <v>0.73800738007400002</v>
      </c>
    </row>
    <row r="7240" spans="3:23" ht="36" x14ac:dyDescent="0.2">
      <c r="C7240" s="87"/>
      <c r="D7240" s="84"/>
      <c r="E7240" s="1" t="s">
        <v>79</v>
      </c>
      <c r="F7240" s="2"/>
      <c r="G7240" s="60">
        <v>253</v>
      </c>
      <c r="H7240" s="72" t="str">
        <f t="shared" si="121"/>
        <v xml:space="preserve"> </v>
      </c>
      <c r="I7240" s="11">
        <v>35.573122529644003</v>
      </c>
      <c r="J7240" s="3">
        <v>22.924901185770999</v>
      </c>
      <c r="K7240" s="3">
        <v>59.288537549407003</v>
      </c>
      <c r="L7240" s="3">
        <v>46.640316205533999</v>
      </c>
      <c r="M7240" s="3">
        <v>58.102766798418997</v>
      </c>
      <c r="N7240" s="3">
        <v>58.498023715415002</v>
      </c>
      <c r="O7240" s="3">
        <v>41.106719367589001</v>
      </c>
      <c r="P7240" s="3">
        <v>13.04347826087</v>
      </c>
      <c r="Q7240" s="3">
        <v>49.407114624506001</v>
      </c>
      <c r="R7240" s="3">
        <v>35.96837944664</v>
      </c>
      <c r="S7240" s="3">
        <v>28.458498023714998</v>
      </c>
      <c r="T7240" s="3">
        <v>61.660079051383001</v>
      </c>
      <c r="U7240" s="3">
        <v>14.624505928853999</v>
      </c>
      <c r="V7240" s="3">
        <v>0.39525691699600002</v>
      </c>
      <c r="W7240" s="8">
        <v>1.185770750988</v>
      </c>
    </row>
    <row r="7241" spans="3:23" ht="36" x14ac:dyDescent="0.2">
      <c r="C7241" s="87"/>
      <c r="D7241" s="84"/>
      <c r="E7241" s="1" t="s">
        <v>80</v>
      </c>
      <c r="F7241" s="2"/>
      <c r="G7241" s="60">
        <v>163</v>
      </c>
      <c r="H7241" s="72" t="str">
        <f t="shared" si="121"/>
        <v xml:space="preserve"> </v>
      </c>
      <c r="I7241" s="11">
        <v>47.239263803680998</v>
      </c>
      <c r="J7241" s="3">
        <v>16.564417177913999</v>
      </c>
      <c r="K7241" s="3">
        <v>48.466257668711997</v>
      </c>
      <c r="L7241" s="3">
        <v>41.717791411043002</v>
      </c>
      <c r="M7241" s="3">
        <v>66.257668711655995</v>
      </c>
      <c r="N7241" s="3">
        <v>56.441717791411001</v>
      </c>
      <c r="O7241" s="3">
        <v>34.969325153374001</v>
      </c>
      <c r="P7241" s="3">
        <v>12.269938650306999</v>
      </c>
      <c r="Q7241" s="3">
        <v>45.398773006135002</v>
      </c>
      <c r="R7241" s="3">
        <v>34.969325153374001</v>
      </c>
      <c r="S7241" s="3">
        <v>30.061349693252001</v>
      </c>
      <c r="T7241" s="3">
        <v>57.055214723925999</v>
      </c>
      <c r="U7241" s="3">
        <v>9.8159509202449993</v>
      </c>
      <c r="V7241" s="3">
        <v>1.2269938650309999</v>
      </c>
      <c r="W7241" s="8">
        <v>0.61349693251500004</v>
      </c>
    </row>
    <row r="7242" spans="3:23" ht="36" x14ac:dyDescent="0.2">
      <c r="C7242" s="87"/>
      <c r="D7242" s="84"/>
      <c r="E7242" s="1" t="s">
        <v>81</v>
      </c>
      <c r="F7242" s="2"/>
      <c r="G7242" s="60">
        <v>43</v>
      </c>
      <c r="H7242" s="72" t="str">
        <f t="shared" si="121"/>
        <v>*</v>
      </c>
      <c r="I7242" s="11">
        <v>53.488372093023003</v>
      </c>
      <c r="J7242" s="3">
        <v>20.930232558139998</v>
      </c>
      <c r="K7242" s="3">
        <v>60.465116279070003</v>
      </c>
      <c r="L7242" s="3">
        <v>44.186046511628</v>
      </c>
      <c r="M7242" s="3">
        <v>67.441860465115994</v>
      </c>
      <c r="N7242" s="3">
        <v>69.767441860464999</v>
      </c>
      <c r="O7242" s="3">
        <v>34.883720930232997</v>
      </c>
      <c r="P7242" s="3">
        <v>6.9767441860470001</v>
      </c>
      <c r="Q7242" s="3">
        <v>48.837209302326002</v>
      </c>
      <c r="R7242" s="3">
        <v>37.209302325581</v>
      </c>
      <c r="S7242" s="3">
        <v>23.255813953488001</v>
      </c>
      <c r="T7242" s="3">
        <v>55.813953488372</v>
      </c>
      <c r="U7242" s="3">
        <v>6.9767441860470001</v>
      </c>
      <c r="V7242" s="3">
        <v>2.3255813953489999</v>
      </c>
      <c r="W7242" s="14">
        <v>0</v>
      </c>
    </row>
    <row r="7243" spans="3:23" ht="24" x14ac:dyDescent="0.2">
      <c r="C7243" s="87"/>
      <c r="D7243" s="84"/>
      <c r="E7243" s="1" t="s">
        <v>82</v>
      </c>
      <c r="F7243" s="2"/>
      <c r="G7243" s="60">
        <v>44</v>
      </c>
      <c r="H7243" s="72" t="str">
        <f t="shared" si="121"/>
        <v>*</v>
      </c>
      <c r="I7243" s="11">
        <v>54.545454545455001</v>
      </c>
      <c r="J7243" s="3">
        <v>40.909090909090999</v>
      </c>
      <c r="K7243" s="3">
        <v>65.909090909091006</v>
      </c>
      <c r="L7243" s="3">
        <v>47.727272727272997</v>
      </c>
      <c r="M7243" s="3">
        <v>52.272727272727003</v>
      </c>
      <c r="N7243" s="3">
        <v>52.272727272727003</v>
      </c>
      <c r="O7243" s="3">
        <v>25</v>
      </c>
      <c r="P7243" s="3">
        <v>6.8181818181820004</v>
      </c>
      <c r="Q7243" s="3">
        <v>52.272727272727003</v>
      </c>
      <c r="R7243" s="3">
        <v>27.272727272727</v>
      </c>
      <c r="S7243" s="3">
        <v>18.181818181817999</v>
      </c>
      <c r="T7243" s="3">
        <v>61.363636363635997</v>
      </c>
      <c r="U7243" s="3">
        <v>4.5454545454549997</v>
      </c>
      <c r="V7243" s="7">
        <v>0</v>
      </c>
      <c r="W7243" s="8">
        <v>2.2727272727269998</v>
      </c>
    </row>
    <row r="7244" spans="3:23" x14ac:dyDescent="0.2">
      <c r="C7244" s="87"/>
      <c r="D7244" s="84"/>
      <c r="E7244" s="1" t="s">
        <v>83</v>
      </c>
      <c r="F7244" s="2"/>
      <c r="G7244" s="60">
        <v>26</v>
      </c>
      <c r="H7244" s="72" t="str">
        <f t="shared" si="121"/>
        <v>*</v>
      </c>
      <c r="I7244" s="11">
        <v>7.6923076923079998</v>
      </c>
      <c r="J7244" s="3">
        <v>19.230769230768999</v>
      </c>
      <c r="K7244" s="3">
        <v>30.769230769231001</v>
      </c>
      <c r="L7244" s="3">
        <v>15.384615384615</v>
      </c>
      <c r="M7244" s="3">
        <v>50</v>
      </c>
      <c r="N7244" s="3">
        <v>53.846153846154003</v>
      </c>
      <c r="O7244" s="3">
        <v>61.538461538462002</v>
      </c>
      <c r="P7244" s="3">
        <v>7.6923076923079998</v>
      </c>
      <c r="Q7244" s="3">
        <v>26.923076923077002</v>
      </c>
      <c r="R7244" s="3">
        <v>30.769230769231001</v>
      </c>
      <c r="S7244" s="3">
        <v>19.230769230768999</v>
      </c>
      <c r="T7244" s="3">
        <v>61.538461538462002</v>
      </c>
      <c r="U7244" s="3">
        <v>11.538461538462</v>
      </c>
      <c r="V7244" s="3">
        <v>3.8461538461539999</v>
      </c>
      <c r="W7244" s="14">
        <v>0</v>
      </c>
    </row>
    <row r="7245" spans="3:23" x14ac:dyDescent="0.2">
      <c r="C7245" s="87"/>
      <c r="D7245" s="84"/>
      <c r="E7245" s="1" t="s">
        <v>32</v>
      </c>
      <c r="F7245" s="2"/>
      <c r="G7245" s="60">
        <v>36</v>
      </c>
      <c r="H7245" s="72" t="str">
        <f t="shared" si="121"/>
        <v>*</v>
      </c>
      <c r="I7245" s="11">
        <v>25</v>
      </c>
      <c r="J7245" s="3">
        <v>16.666666666666998</v>
      </c>
      <c r="K7245" s="3">
        <v>50</v>
      </c>
      <c r="L7245" s="3">
        <v>16.666666666666998</v>
      </c>
      <c r="M7245" s="3">
        <v>50</v>
      </c>
      <c r="N7245" s="3">
        <v>63.888888888888999</v>
      </c>
      <c r="O7245" s="3">
        <v>58.333333333333002</v>
      </c>
      <c r="P7245" s="3">
        <v>16.666666666666998</v>
      </c>
      <c r="Q7245" s="3">
        <v>38.888888888888999</v>
      </c>
      <c r="R7245" s="3">
        <v>36.111111111111001</v>
      </c>
      <c r="S7245" s="3">
        <v>25</v>
      </c>
      <c r="T7245" s="3">
        <v>61.111111111111001</v>
      </c>
      <c r="U7245" s="3">
        <v>25</v>
      </c>
      <c r="V7245" s="7">
        <v>0</v>
      </c>
      <c r="W7245" s="14">
        <v>0</v>
      </c>
    </row>
    <row r="7246" spans="3:23" x14ac:dyDescent="0.2">
      <c r="C7246" s="88" t="s">
        <v>84</v>
      </c>
      <c r="D7246" s="83" t="s">
        <v>17</v>
      </c>
      <c r="E7246" s="6" t="s">
        <v>85</v>
      </c>
      <c r="F7246" s="5"/>
      <c r="G7246" s="59">
        <v>285</v>
      </c>
      <c r="H7246" s="71" t="str">
        <f t="shared" si="121"/>
        <v xml:space="preserve"> </v>
      </c>
      <c r="I7246" s="12">
        <v>39.298245614034997</v>
      </c>
      <c r="J7246" s="4">
        <v>24.561403508771999</v>
      </c>
      <c r="K7246" s="4">
        <v>61.754385964911997</v>
      </c>
      <c r="L7246" s="4">
        <v>42.456140350877</v>
      </c>
      <c r="M7246" s="4">
        <v>62.807017543859999</v>
      </c>
      <c r="N7246" s="4">
        <v>52.280701754386001</v>
      </c>
      <c r="O7246" s="4">
        <v>38.245614035088003</v>
      </c>
      <c r="P7246" s="4">
        <v>15.789473684211</v>
      </c>
      <c r="Q7246" s="4">
        <v>45.614035087719003</v>
      </c>
      <c r="R7246" s="4">
        <v>34.035087719297998</v>
      </c>
      <c r="S7246" s="4">
        <v>24.561403508771999</v>
      </c>
      <c r="T7246" s="4">
        <v>54.035087719297998</v>
      </c>
      <c r="U7246" s="4">
        <v>14.385964912281</v>
      </c>
      <c r="V7246" s="4">
        <v>1.052631578947</v>
      </c>
      <c r="W7246" s="13">
        <v>0.70175438596499995</v>
      </c>
    </row>
    <row r="7247" spans="3:23" x14ac:dyDescent="0.2">
      <c r="C7247" s="87"/>
      <c r="D7247" s="84"/>
      <c r="E7247" s="1" t="s">
        <v>86</v>
      </c>
      <c r="F7247" s="2"/>
      <c r="G7247" s="60">
        <v>430</v>
      </c>
      <c r="H7247" s="72" t="str">
        <f t="shared" si="121"/>
        <v xml:space="preserve"> </v>
      </c>
      <c r="I7247" s="11">
        <v>35.348837209301998</v>
      </c>
      <c r="J7247" s="3">
        <v>20.930232558139998</v>
      </c>
      <c r="K7247" s="3">
        <v>57.441860465116001</v>
      </c>
      <c r="L7247" s="3">
        <v>36.279069767442003</v>
      </c>
      <c r="M7247" s="3">
        <v>52.325581395348998</v>
      </c>
      <c r="N7247" s="3">
        <v>54.186046511628</v>
      </c>
      <c r="O7247" s="3">
        <v>40.465116279070003</v>
      </c>
      <c r="P7247" s="3">
        <v>15.581395348837001</v>
      </c>
      <c r="Q7247" s="3">
        <v>42.558139534883999</v>
      </c>
      <c r="R7247" s="3">
        <v>35.813953488372</v>
      </c>
      <c r="S7247" s="3">
        <v>26.279069767442</v>
      </c>
      <c r="T7247" s="3">
        <v>52.790697674419</v>
      </c>
      <c r="U7247" s="3">
        <v>11.627906976744001</v>
      </c>
      <c r="V7247" s="3">
        <v>0.93023255814000005</v>
      </c>
      <c r="W7247" s="8">
        <v>1.1627906976739999</v>
      </c>
    </row>
    <row r="7248" spans="3:23" x14ac:dyDescent="0.2">
      <c r="C7248" s="87"/>
      <c r="D7248" s="84"/>
      <c r="E7248" s="1" t="s">
        <v>87</v>
      </c>
      <c r="F7248" s="2"/>
      <c r="G7248" s="60">
        <v>730</v>
      </c>
      <c r="H7248" s="72" t="str">
        <f t="shared" si="121"/>
        <v xml:space="preserve"> </v>
      </c>
      <c r="I7248" s="11">
        <v>30.41095890411</v>
      </c>
      <c r="J7248" s="3">
        <v>12.191780821918</v>
      </c>
      <c r="K7248" s="3">
        <v>52.876712328766999</v>
      </c>
      <c r="L7248" s="3">
        <v>31.643835616438</v>
      </c>
      <c r="M7248" s="3">
        <v>53.698630136985997</v>
      </c>
      <c r="N7248" s="3">
        <v>54.794520547944998</v>
      </c>
      <c r="O7248" s="3">
        <v>42.328767123288003</v>
      </c>
      <c r="P7248" s="3">
        <v>10.547945205478999</v>
      </c>
      <c r="Q7248" s="3">
        <v>39.041095890411</v>
      </c>
      <c r="R7248" s="3">
        <v>30.547945205478999</v>
      </c>
      <c r="S7248" s="3">
        <v>24.109589041096001</v>
      </c>
      <c r="T7248" s="3">
        <v>55.205479452055002</v>
      </c>
      <c r="U7248" s="3">
        <v>7.8082191780820001</v>
      </c>
      <c r="V7248" s="3">
        <v>1.095890410959</v>
      </c>
      <c r="W7248" s="8">
        <v>0.54794520547900005</v>
      </c>
    </row>
    <row r="7249" spans="2:23" x14ac:dyDescent="0.2">
      <c r="C7249" s="87"/>
      <c r="D7249" s="84"/>
      <c r="E7249" s="1" t="s">
        <v>88</v>
      </c>
      <c r="F7249" s="2"/>
      <c r="G7249" s="60">
        <v>298</v>
      </c>
      <c r="H7249" s="72" t="str">
        <f t="shared" si="121"/>
        <v xml:space="preserve"> </v>
      </c>
      <c r="I7249" s="11">
        <v>19.127516778522999</v>
      </c>
      <c r="J7249" s="3">
        <v>13.422818791946</v>
      </c>
      <c r="K7249" s="3">
        <v>43.624161073826002</v>
      </c>
      <c r="L7249" s="3">
        <v>30.872483221477001</v>
      </c>
      <c r="M7249" s="3">
        <v>56.711409395973</v>
      </c>
      <c r="N7249" s="3">
        <v>45.973154362415997</v>
      </c>
      <c r="O7249" s="3">
        <v>50.671140939597002</v>
      </c>
      <c r="P7249" s="3">
        <v>9.060402684564</v>
      </c>
      <c r="Q7249" s="3">
        <v>33.557046979866001</v>
      </c>
      <c r="R7249" s="3">
        <v>27.181208053691002</v>
      </c>
      <c r="S7249" s="3">
        <v>24.832214765101</v>
      </c>
      <c r="T7249" s="3">
        <v>57.046979865772002</v>
      </c>
      <c r="U7249" s="3">
        <v>8.3892617449659994</v>
      </c>
      <c r="V7249" s="3">
        <v>2.3489932885910001</v>
      </c>
      <c r="W7249" s="8">
        <v>0.67114093959700005</v>
      </c>
    </row>
    <row r="7250" spans="2:23" x14ac:dyDescent="0.2">
      <c r="C7250" s="87"/>
      <c r="D7250" s="84"/>
      <c r="E7250" s="1" t="s">
        <v>89</v>
      </c>
      <c r="F7250" s="2"/>
      <c r="G7250" s="60">
        <v>36</v>
      </c>
      <c r="H7250" s="72" t="str">
        <f t="shared" si="121"/>
        <v>*</v>
      </c>
      <c r="I7250" s="11">
        <v>16.666666666666998</v>
      </c>
      <c r="J7250" s="3">
        <v>19.444444444443999</v>
      </c>
      <c r="K7250" s="3">
        <v>33.333333333333002</v>
      </c>
      <c r="L7250" s="3">
        <v>38.888888888888999</v>
      </c>
      <c r="M7250" s="3">
        <v>50</v>
      </c>
      <c r="N7250" s="3">
        <v>47.222222222222001</v>
      </c>
      <c r="O7250" s="3">
        <v>72.222222222222001</v>
      </c>
      <c r="P7250" s="3">
        <v>16.666666666666998</v>
      </c>
      <c r="Q7250" s="3">
        <v>27.777777777777999</v>
      </c>
      <c r="R7250" s="3">
        <v>22.222222222222001</v>
      </c>
      <c r="S7250" s="3">
        <v>22.222222222222001</v>
      </c>
      <c r="T7250" s="3">
        <v>52.777777777777999</v>
      </c>
      <c r="U7250" s="3">
        <v>13.888888888888999</v>
      </c>
      <c r="V7250" s="7">
        <v>0</v>
      </c>
      <c r="W7250" s="14">
        <v>0</v>
      </c>
    </row>
    <row r="7251" spans="2:23" x14ac:dyDescent="0.2">
      <c r="C7251" s="87"/>
      <c r="D7251" s="84"/>
      <c r="E7251" s="1" t="s">
        <v>32</v>
      </c>
      <c r="F7251" s="2"/>
      <c r="G7251" s="60">
        <v>4</v>
      </c>
      <c r="H7251" s="72" t="str">
        <f t="shared" si="121"/>
        <v>*</v>
      </c>
      <c r="I7251" s="11">
        <v>50</v>
      </c>
      <c r="J7251" s="3">
        <v>50</v>
      </c>
      <c r="K7251" s="3">
        <v>75</v>
      </c>
      <c r="L7251" s="3">
        <v>50</v>
      </c>
      <c r="M7251" s="3">
        <v>75</v>
      </c>
      <c r="N7251" s="3">
        <v>50</v>
      </c>
      <c r="O7251" s="3">
        <v>50</v>
      </c>
      <c r="P7251" s="3">
        <v>25</v>
      </c>
      <c r="Q7251" s="3">
        <v>50</v>
      </c>
      <c r="R7251" s="3">
        <v>50</v>
      </c>
      <c r="S7251" s="3">
        <v>50</v>
      </c>
      <c r="T7251" s="3">
        <v>100</v>
      </c>
      <c r="U7251" s="3">
        <v>25</v>
      </c>
      <c r="V7251" s="7">
        <v>0</v>
      </c>
      <c r="W7251" s="14">
        <v>0</v>
      </c>
    </row>
    <row r="7252" spans="2:23" ht="24" x14ac:dyDescent="0.2">
      <c r="C7252" s="88" t="s">
        <v>90</v>
      </c>
      <c r="D7252" s="83" t="s">
        <v>17</v>
      </c>
      <c r="E7252" s="6" t="s">
        <v>91</v>
      </c>
      <c r="F7252" s="5"/>
      <c r="G7252" s="59">
        <v>434</v>
      </c>
      <c r="H7252" s="71" t="str">
        <f t="shared" si="121"/>
        <v xml:space="preserve"> </v>
      </c>
      <c r="I7252" s="12">
        <v>26.267281105991</v>
      </c>
      <c r="J7252" s="4">
        <v>21.428571428571001</v>
      </c>
      <c r="K7252" s="4">
        <v>55.299539170507003</v>
      </c>
      <c r="L7252" s="4">
        <v>34.101382488478997</v>
      </c>
      <c r="M7252" s="4">
        <v>52.534562211981999</v>
      </c>
      <c r="N7252" s="4">
        <v>54.608294930875999</v>
      </c>
      <c r="O7252" s="4">
        <v>42.165898617511999</v>
      </c>
      <c r="P7252" s="4">
        <v>10.829493087557999</v>
      </c>
      <c r="Q7252" s="4">
        <v>43.087557603687003</v>
      </c>
      <c r="R7252" s="4">
        <v>30.414746543779</v>
      </c>
      <c r="S7252" s="4">
        <v>25.115207373272</v>
      </c>
      <c r="T7252" s="4">
        <v>57.373271889401003</v>
      </c>
      <c r="U7252" s="4">
        <v>9.6774193548389995</v>
      </c>
      <c r="V7252" s="4">
        <v>1.3824884792629999</v>
      </c>
      <c r="W7252" s="13">
        <v>1.3824884792629999</v>
      </c>
    </row>
    <row r="7253" spans="2:23" ht="24" x14ac:dyDescent="0.2">
      <c r="C7253" s="87"/>
      <c r="D7253" s="84"/>
      <c r="E7253" s="1" t="s">
        <v>92</v>
      </c>
      <c r="F7253" s="2"/>
      <c r="G7253" s="60">
        <v>768</v>
      </c>
      <c r="H7253" s="72" t="str">
        <f t="shared" si="121"/>
        <v xml:space="preserve"> </v>
      </c>
      <c r="I7253" s="11">
        <v>29.817708333333002</v>
      </c>
      <c r="J7253" s="3">
        <v>15.755208333333</v>
      </c>
      <c r="K7253" s="3">
        <v>51.692708333333002</v>
      </c>
      <c r="L7253" s="3">
        <v>35.15625</v>
      </c>
      <c r="M7253" s="3">
        <v>55.078125</v>
      </c>
      <c r="N7253" s="3">
        <v>50.78125</v>
      </c>
      <c r="O7253" s="3">
        <v>43.75</v>
      </c>
      <c r="P7253" s="3">
        <v>11.458333333333</v>
      </c>
      <c r="Q7253" s="3">
        <v>40.234375</v>
      </c>
      <c r="R7253" s="3">
        <v>32.161458333333002</v>
      </c>
      <c r="S7253" s="3">
        <v>23.567708333333002</v>
      </c>
      <c r="T7253" s="3">
        <v>54.6875</v>
      </c>
      <c r="U7253" s="3">
        <v>10.677083333333</v>
      </c>
      <c r="V7253" s="3">
        <v>1.041666666667</v>
      </c>
      <c r="W7253" s="8">
        <v>0.65104166666700003</v>
      </c>
    </row>
    <row r="7254" spans="2:23" ht="24" x14ac:dyDescent="0.2">
      <c r="C7254" s="87"/>
      <c r="D7254" s="84"/>
      <c r="E7254" s="1" t="s">
        <v>93</v>
      </c>
      <c r="F7254" s="2"/>
      <c r="G7254" s="60">
        <v>419</v>
      </c>
      <c r="H7254" s="72" t="str">
        <f t="shared" si="121"/>
        <v xml:space="preserve"> </v>
      </c>
      <c r="I7254" s="11">
        <v>35.322195704057002</v>
      </c>
      <c r="J7254" s="3">
        <v>14.797136038186</v>
      </c>
      <c r="K7254" s="3">
        <v>53.460620525060001</v>
      </c>
      <c r="L7254" s="3">
        <v>34.844868735083999</v>
      </c>
      <c r="M7254" s="3">
        <v>59.665871121717998</v>
      </c>
      <c r="N7254" s="3">
        <v>56.085918854414999</v>
      </c>
      <c r="O7254" s="3">
        <v>44.391408114557997</v>
      </c>
      <c r="P7254" s="3">
        <v>15.035799522673001</v>
      </c>
      <c r="Q7254" s="3">
        <v>38.902147971360002</v>
      </c>
      <c r="R7254" s="3">
        <v>32.458233890214998</v>
      </c>
      <c r="S7254" s="3">
        <v>25.536992840094999</v>
      </c>
      <c r="T7254" s="3">
        <v>52.505966587111999</v>
      </c>
      <c r="U7254" s="3">
        <v>8.830548926014</v>
      </c>
      <c r="V7254" s="3">
        <v>0.71599045346099999</v>
      </c>
      <c r="W7254" s="8">
        <v>0.238663484487</v>
      </c>
    </row>
    <row r="7255" spans="2:23" x14ac:dyDescent="0.2">
      <c r="C7255" s="87"/>
      <c r="D7255" s="84"/>
      <c r="E7255" s="1" t="s">
        <v>94</v>
      </c>
      <c r="F7255" s="2"/>
      <c r="G7255" s="60">
        <v>162</v>
      </c>
      <c r="H7255" s="72" t="str">
        <f t="shared" si="121"/>
        <v xml:space="preserve"> </v>
      </c>
      <c r="I7255" s="11">
        <v>37.037037037037003</v>
      </c>
      <c r="J7255" s="3">
        <v>13.58024691358</v>
      </c>
      <c r="K7255" s="3">
        <v>57.407407407407</v>
      </c>
      <c r="L7255" s="3">
        <v>32.098765432099</v>
      </c>
      <c r="M7255" s="3">
        <v>52.469135802468998</v>
      </c>
      <c r="N7255" s="3">
        <v>46.913580246914002</v>
      </c>
      <c r="O7255" s="3">
        <v>40.740740740741003</v>
      </c>
      <c r="P7255" s="3">
        <v>15.432098765432</v>
      </c>
      <c r="Q7255" s="3">
        <v>31.481481481481001</v>
      </c>
      <c r="R7255" s="3">
        <v>30.864197530864001</v>
      </c>
      <c r="S7255" s="3">
        <v>28.395061728395</v>
      </c>
      <c r="T7255" s="3">
        <v>54.320987654321002</v>
      </c>
      <c r="U7255" s="3">
        <v>11.111111111111001</v>
      </c>
      <c r="V7255" s="3">
        <v>3.086419753086</v>
      </c>
      <c r="W7255" s="8">
        <v>0.61728395061700003</v>
      </c>
    </row>
    <row r="7256" spans="2:23" x14ac:dyDescent="0.2">
      <c r="C7256" s="88" t="s">
        <v>95</v>
      </c>
      <c r="D7256" s="83" t="s">
        <v>17</v>
      </c>
      <c r="E7256" s="6" t="s">
        <v>96</v>
      </c>
      <c r="F7256" s="5"/>
      <c r="G7256" s="59">
        <v>223</v>
      </c>
      <c r="H7256" s="71" t="str">
        <f t="shared" si="121"/>
        <v xml:space="preserve"> </v>
      </c>
      <c r="I7256" s="12">
        <v>32.286995515694997</v>
      </c>
      <c r="J7256" s="4">
        <v>12.556053811659</v>
      </c>
      <c r="K7256" s="4">
        <v>52.017937219731003</v>
      </c>
      <c r="L7256" s="4">
        <v>32.735426008969</v>
      </c>
      <c r="M7256" s="4">
        <v>49.327354260089997</v>
      </c>
      <c r="N7256" s="4">
        <v>48.430493273543</v>
      </c>
      <c r="O7256" s="4">
        <v>48.878923766816001</v>
      </c>
      <c r="P7256" s="4">
        <v>11.659192825111999</v>
      </c>
      <c r="Q7256" s="4">
        <v>36.322869955157003</v>
      </c>
      <c r="R7256" s="4">
        <v>26.905829596413</v>
      </c>
      <c r="S7256" s="4">
        <v>22.869955156951001</v>
      </c>
      <c r="T7256" s="4">
        <v>52.017937219731003</v>
      </c>
      <c r="U7256" s="4">
        <v>8.9686098654710005</v>
      </c>
      <c r="V7256" s="4">
        <v>1.7937219730939999</v>
      </c>
      <c r="W7256" s="13">
        <v>1.7937219730939999</v>
      </c>
    </row>
    <row r="7257" spans="2:23" x14ac:dyDescent="0.2">
      <c r="C7257" s="89"/>
      <c r="D7257" s="84"/>
      <c r="E7257" s="1" t="s">
        <v>97</v>
      </c>
      <c r="F7257" s="2"/>
      <c r="G7257" s="60">
        <v>524</v>
      </c>
      <c r="H7257" s="72" t="str">
        <f t="shared" si="121"/>
        <v xml:space="preserve"> </v>
      </c>
      <c r="I7257" s="11">
        <v>32.061068702290001</v>
      </c>
      <c r="J7257" s="3">
        <v>19.656488549618</v>
      </c>
      <c r="K7257" s="3">
        <v>56.488549618321002</v>
      </c>
      <c r="L7257" s="3">
        <v>35.877862595419998</v>
      </c>
      <c r="M7257" s="3">
        <v>52.480916030533997</v>
      </c>
      <c r="N7257" s="3">
        <v>55.916030534351002</v>
      </c>
      <c r="O7257" s="3">
        <v>42.366412213739999</v>
      </c>
      <c r="P7257" s="3">
        <v>12.595419847327999</v>
      </c>
      <c r="Q7257" s="3">
        <v>45.801526717557003</v>
      </c>
      <c r="R7257" s="3">
        <v>29.580152671756</v>
      </c>
      <c r="S7257" s="3">
        <v>23.091603053435001</v>
      </c>
      <c r="T7257" s="3">
        <v>58.206106870229</v>
      </c>
      <c r="U7257" s="3">
        <v>9.7328244274810007</v>
      </c>
      <c r="V7257" s="3">
        <v>1.526717557252</v>
      </c>
      <c r="W7257" s="8">
        <v>0.76335877862599999</v>
      </c>
    </row>
    <row r="7258" spans="2:23" ht="24" x14ac:dyDescent="0.2">
      <c r="C7258" s="89"/>
      <c r="D7258" s="84"/>
      <c r="E7258" s="1" t="s">
        <v>98</v>
      </c>
      <c r="F7258" s="2"/>
      <c r="G7258" s="60">
        <v>372</v>
      </c>
      <c r="H7258" s="72" t="str">
        <f t="shared" si="121"/>
        <v xml:space="preserve"> </v>
      </c>
      <c r="I7258" s="11">
        <v>28.763440860214999</v>
      </c>
      <c r="J7258" s="3">
        <v>17.204301075269001</v>
      </c>
      <c r="K7258" s="3">
        <v>52.150537634408998</v>
      </c>
      <c r="L7258" s="3">
        <v>37.903225806451999</v>
      </c>
      <c r="M7258" s="3">
        <v>59.139784946237</v>
      </c>
      <c r="N7258" s="3">
        <v>49.731182795698999</v>
      </c>
      <c r="O7258" s="3">
        <v>42.204301075269001</v>
      </c>
      <c r="P7258" s="3">
        <v>12.903225806451999</v>
      </c>
      <c r="Q7258" s="3">
        <v>39.247311827956999</v>
      </c>
      <c r="R7258" s="3">
        <v>29.838709677419001</v>
      </c>
      <c r="S7258" s="3">
        <v>24.462365591398001</v>
      </c>
      <c r="T7258" s="3">
        <v>54.301075268817002</v>
      </c>
      <c r="U7258" s="3">
        <v>10.483870967742</v>
      </c>
      <c r="V7258" s="3">
        <v>1.3440860215049999</v>
      </c>
      <c r="W7258" s="8">
        <v>1.0752688172039999</v>
      </c>
    </row>
    <row r="7259" spans="2:23" x14ac:dyDescent="0.2">
      <c r="C7259" s="89"/>
      <c r="D7259" s="84"/>
      <c r="E7259" s="1" t="s">
        <v>99</v>
      </c>
      <c r="F7259" s="2"/>
      <c r="G7259" s="60">
        <v>287</v>
      </c>
      <c r="H7259" s="72" t="str">
        <f t="shared" si="121"/>
        <v xml:space="preserve"> </v>
      </c>
      <c r="I7259" s="11">
        <v>27.526132404180998</v>
      </c>
      <c r="J7259" s="3">
        <v>15.331010452961999</v>
      </c>
      <c r="K7259" s="3">
        <v>51.916376306620002</v>
      </c>
      <c r="L7259" s="3">
        <v>32.752613240418</v>
      </c>
      <c r="M7259" s="3">
        <v>55.052264808361997</v>
      </c>
      <c r="N7259" s="3">
        <v>54.006968641115002</v>
      </c>
      <c r="O7259" s="3">
        <v>44.250871080139</v>
      </c>
      <c r="P7259" s="3">
        <v>12.891986062718001</v>
      </c>
      <c r="Q7259" s="3">
        <v>39.372822299652</v>
      </c>
      <c r="R7259" s="3">
        <v>34.494773519163999</v>
      </c>
      <c r="S7259" s="3">
        <v>23.344947735192001</v>
      </c>
      <c r="T7259" s="3">
        <v>54.703832752613003</v>
      </c>
      <c r="U7259" s="3">
        <v>11.149825783972</v>
      </c>
      <c r="V7259" s="3">
        <v>0.69686411149799998</v>
      </c>
      <c r="W7259" s="14">
        <v>0</v>
      </c>
    </row>
    <row r="7260" spans="2:23" x14ac:dyDescent="0.2">
      <c r="C7260" s="89"/>
      <c r="D7260" s="84"/>
      <c r="E7260" s="1" t="s">
        <v>100</v>
      </c>
      <c r="F7260" s="2"/>
      <c r="G7260" s="60">
        <v>163</v>
      </c>
      <c r="H7260" s="72" t="str">
        <f t="shared" si="121"/>
        <v xml:space="preserve"> </v>
      </c>
      <c r="I7260" s="11">
        <v>30.674846625767</v>
      </c>
      <c r="J7260" s="3">
        <v>13.496932515337001</v>
      </c>
      <c r="K7260" s="3">
        <v>48.466257668711997</v>
      </c>
      <c r="L7260" s="3">
        <v>28.834355828221</v>
      </c>
      <c r="M7260" s="3">
        <v>54.601226993864998</v>
      </c>
      <c r="N7260" s="3">
        <v>56.441717791411001</v>
      </c>
      <c r="O7260" s="3">
        <v>41.104294478527997</v>
      </c>
      <c r="P7260" s="3">
        <v>13.496932515337001</v>
      </c>
      <c r="Q7260" s="3">
        <v>31.288343558282001</v>
      </c>
      <c r="R7260" s="3">
        <v>38.650306748466001</v>
      </c>
      <c r="S7260" s="3">
        <v>28.834355828221</v>
      </c>
      <c r="T7260" s="3">
        <v>50.306748466258</v>
      </c>
      <c r="U7260" s="3">
        <v>9.2024539877299993</v>
      </c>
      <c r="V7260" s="3">
        <v>1.2269938650309999</v>
      </c>
      <c r="W7260" s="8">
        <v>0.61349693251500004</v>
      </c>
    </row>
    <row r="7261" spans="2:23" x14ac:dyDescent="0.2">
      <c r="C7261" s="90"/>
      <c r="D7261" s="85"/>
      <c r="E7261" s="29" t="s">
        <v>101</v>
      </c>
      <c r="F7261" s="28"/>
      <c r="G7261" s="61">
        <v>214</v>
      </c>
      <c r="H7261" s="73" t="str">
        <f t="shared" si="121"/>
        <v xml:space="preserve"> </v>
      </c>
      <c r="I7261" s="35">
        <v>35.046728971962999</v>
      </c>
      <c r="J7261" s="16">
        <v>17.289719626168001</v>
      </c>
      <c r="K7261" s="16">
        <v>56.07476635514</v>
      </c>
      <c r="L7261" s="16">
        <v>34.112149532709999</v>
      </c>
      <c r="M7261" s="16">
        <v>62.616822429907003</v>
      </c>
      <c r="N7261" s="16">
        <v>49.065420560748002</v>
      </c>
      <c r="O7261" s="16">
        <v>41.588785046729001</v>
      </c>
      <c r="P7261" s="16">
        <v>11.214953271028</v>
      </c>
      <c r="Q7261" s="16">
        <v>36.915887850467001</v>
      </c>
      <c r="R7261" s="16">
        <v>35.981308411214997</v>
      </c>
      <c r="S7261" s="16">
        <v>30.841121495326998</v>
      </c>
      <c r="T7261" s="16">
        <v>53.738317757009</v>
      </c>
      <c r="U7261" s="16">
        <v>10.280373831776</v>
      </c>
      <c r="V7261" s="16">
        <v>0.46728971962600002</v>
      </c>
      <c r="W7261" s="50">
        <v>0</v>
      </c>
    </row>
    <row r="7262" spans="2:23" x14ac:dyDescent="0.2">
      <c r="G7262" s="62"/>
      <c r="H7262" s="74"/>
    </row>
    <row r="7263" spans="2:23" x14ac:dyDescent="0.2">
      <c r="B7263" s="25" t="str">
        <f xml:space="preserve"> HYPERLINK("#'目次'!B68", "[62]")</f>
        <v>[62]</v>
      </c>
      <c r="C7263" s="17" t="s">
        <v>604</v>
      </c>
      <c r="G7263" s="62"/>
      <c r="H7263" s="74"/>
    </row>
    <row r="7264" spans="2:23" x14ac:dyDescent="0.2">
      <c r="G7264" s="62"/>
      <c r="H7264" s="74"/>
    </row>
    <row r="7265" spans="3:11" x14ac:dyDescent="0.2">
      <c r="G7265" s="62"/>
      <c r="H7265" s="74"/>
    </row>
    <row r="7266" spans="3:11" x14ac:dyDescent="0.2">
      <c r="C7266" s="17" t="s">
        <v>12</v>
      </c>
      <c r="G7266" s="62"/>
      <c r="H7266" s="74"/>
    </row>
    <row r="7267" spans="3:11" ht="24" x14ac:dyDescent="0.2">
      <c r="C7267" s="91"/>
      <c r="D7267" s="92"/>
      <c r="E7267" s="92"/>
      <c r="F7267" s="92"/>
      <c r="G7267" s="56" t="s">
        <v>13</v>
      </c>
      <c r="H7267" s="68"/>
      <c r="I7267" s="22" t="s">
        <v>605</v>
      </c>
      <c r="J7267" s="10" t="s">
        <v>606</v>
      </c>
      <c r="K7267" s="23" t="s">
        <v>32</v>
      </c>
    </row>
    <row r="7268" spans="3:11" x14ac:dyDescent="0.2">
      <c r="C7268" s="93"/>
      <c r="D7268" s="94"/>
      <c r="E7268" s="94"/>
      <c r="F7268" s="94"/>
      <c r="G7268" s="57"/>
      <c r="H7268" s="69"/>
      <c r="I7268" s="26"/>
      <c r="J7268" s="9"/>
      <c r="K7268" s="24"/>
    </row>
    <row r="7269" spans="3:11" x14ac:dyDescent="0.2">
      <c r="C7269" s="31"/>
      <c r="D7269" s="33"/>
      <c r="E7269" s="32" t="s">
        <v>13</v>
      </c>
      <c r="F7269" s="30"/>
      <c r="G7269" s="58">
        <v>2435</v>
      </c>
      <c r="H7269" s="70" t="str">
        <f t="shared" ref="H7269:H7332" si="122">IF(G7269&lt;49,"*"," ")</f>
        <v xml:space="preserve"> </v>
      </c>
      <c r="I7269" s="15">
        <v>52.895277207391999</v>
      </c>
      <c r="J7269" s="15">
        <v>44.845995893224</v>
      </c>
      <c r="K7269" s="34">
        <v>2.258726899384</v>
      </c>
    </row>
    <row r="7270" spans="3:11" x14ac:dyDescent="0.2">
      <c r="C7270" s="86" t="s">
        <v>16</v>
      </c>
      <c r="D7270" s="83" t="s">
        <v>17</v>
      </c>
      <c r="E7270" s="6" t="s">
        <v>14</v>
      </c>
      <c r="F7270" s="5"/>
      <c r="G7270" s="59">
        <v>1188</v>
      </c>
      <c r="H7270" s="71" t="str">
        <f t="shared" si="122"/>
        <v xml:space="preserve"> </v>
      </c>
      <c r="I7270" s="12">
        <v>50.168350168350003</v>
      </c>
      <c r="J7270" s="4">
        <v>48.063973063973002</v>
      </c>
      <c r="K7270" s="13">
        <v>1.767676767677</v>
      </c>
    </row>
    <row r="7271" spans="3:11" x14ac:dyDescent="0.2">
      <c r="C7271" s="87"/>
      <c r="D7271" s="84"/>
      <c r="E7271" s="1" t="s">
        <v>15</v>
      </c>
      <c r="F7271" s="2"/>
      <c r="G7271" s="60">
        <v>1247</v>
      </c>
      <c r="H7271" s="72" t="str">
        <f t="shared" si="122"/>
        <v xml:space="preserve"> </v>
      </c>
      <c r="I7271" s="11">
        <v>55.493183640738003</v>
      </c>
      <c r="J7271" s="3">
        <v>41.780272654370002</v>
      </c>
      <c r="K7271" s="8">
        <v>2.7265437048919998</v>
      </c>
    </row>
    <row r="7272" spans="3:11" x14ac:dyDescent="0.2">
      <c r="C7272" s="88" t="s">
        <v>18</v>
      </c>
      <c r="D7272" s="88" t="s">
        <v>19</v>
      </c>
      <c r="E7272" s="6" t="s">
        <v>20</v>
      </c>
      <c r="F7272" s="5"/>
      <c r="G7272" s="59">
        <v>386</v>
      </c>
      <c r="H7272" s="71" t="str">
        <f t="shared" si="122"/>
        <v xml:space="preserve"> </v>
      </c>
      <c r="I7272" s="12">
        <v>17.357512953368001</v>
      </c>
      <c r="J7272" s="4">
        <v>82.383419689118995</v>
      </c>
      <c r="K7272" s="13">
        <v>0.25906735751299997</v>
      </c>
    </row>
    <row r="7273" spans="3:11" x14ac:dyDescent="0.2">
      <c r="C7273" s="87"/>
      <c r="D7273" s="89"/>
      <c r="E7273" s="1" t="s">
        <v>21</v>
      </c>
      <c r="F7273" s="2"/>
      <c r="G7273" s="60">
        <v>484</v>
      </c>
      <c r="H7273" s="72" t="str">
        <f t="shared" si="122"/>
        <v xml:space="preserve"> </v>
      </c>
      <c r="I7273" s="11">
        <v>32.438016528925999</v>
      </c>
      <c r="J7273" s="3">
        <v>66.735537190082994</v>
      </c>
      <c r="K7273" s="8">
        <v>0.82644628099200002</v>
      </c>
    </row>
    <row r="7274" spans="3:11" x14ac:dyDescent="0.2">
      <c r="C7274" s="87"/>
      <c r="D7274" s="89"/>
      <c r="E7274" s="1" t="s">
        <v>22</v>
      </c>
      <c r="F7274" s="2"/>
      <c r="G7274" s="60">
        <v>626</v>
      </c>
      <c r="H7274" s="72" t="str">
        <f t="shared" si="122"/>
        <v xml:space="preserve"> </v>
      </c>
      <c r="I7274" s="11">
        <v>49.840255591054003</v>
      </c>
      <c r="J7274" s="3">
        <v>47.603833865814998</v>
      </c>
      <c r="K7274" s="8">
        <v>2.5559105431310001</v>
      </c>
    </row>
    <row r="7275" spans="3:11" x14ac:dyDescent="0.2">
      <c r="C7275" s="87"/>
      <c r="D7275" s="89"/>
      <c r="E7275" s="1" t="s">
        <v>23</v>
      </c>
      <c r="F7275" s="2"/>
      <c r="G7275" s="60">
        <v>400</v>
      </c>
      <c r="H7275" s="72" t="str">
        <f t="shared" si="122"/>
        <v xml:space="preserve"> </v>
      </c>
      <c r="I7275" s="11">
        <v>71.5</v>
      </c>
      <c r="J7275" s="3">
        <v>24.75</v>
      </c>
      <c r="K7275" s="8">
        <v>3.75</v>
      </c>
    </row>
    <row r="7276" spans="3:11" x14ac:dyDescent="0.2">
      <c r="C7276" s="87"/>
      <c r="D7276" s="89"/>
      <c r="E7276" s="1" t="s">
        <v>24</v>
      </c>
      <c r="F7276" s="2"/>
      <c r="G7276" s="60">
        <v>539</v>
      </c>
      <c r="H7276" s="72" t="str">
        <f t="shared" si="122"/>
        <v xml:space="preserve"> </v>
      </c>
      <c r="I7276" s="11">
        <v>86.456400742114994</v>
      </c>
      <c r="J7276" s="3">
        <v>10.018552875696001</v>
      </c>
      <c r="K7276" s="8">
        <v>3.5250463821890001</v>
      </c>
    </row>
    <row r="7277" spans="3:11" x14ac:dyDescent="0.2">
      <c r="C7277" s="87"/>
      <c r="D7277" s="89"/>
      <c r="E7277" s="1" t="s">
        <v>25</v>
      </c>
      <c r="F7277" s="2"/>
      <c r="G7277" s="60">
        <v>2049</v>
      </c>
      <c r="H7277" s="72" t="str">
        <f t="shared" si="122"/>
        <v xml:space="preserve"> </v>
      </c>
      <c r="I7277" s="11">
        <v>59.590043923864997</v>
      </c>
      <c r="J7277" s="3">
        <v>37.774524158125999</v>
      </c>
      <c r="K7277" s="8">
        <v>2.635431918009</v>
      </c>
    </row>
    <row r="7278" spans="3:11" x14ac:dyDescent="0.2">
      <c r="C7278" s="87"/>
      <c r="D7278" s="89"/>
      <c r="E7278" s="1" t="s">
        <v>26</v>
      </c>
      <c r="F7278" s="2"/>
      <c r="G7278" s="60">
        <v>939</v>
      </c>
      <c r="H7278" s="72" t="str">
        <f t="shared" si="122"/>
        <v xml:space="preserve"> </v>
      </c>
      <c r="I7278" s="11">
        <v>80.085197018103997</v>
      </c>
      <c r="J7278" s="3">
        <v>16.293929712459999</v>
      </c>
      <c r="K7278" s="8">
        <v>3.6208732694360002</v>
      </c>
    </row>
    <row r="7279" spans="3:11" x14ac:dyDescent="0.2">
      <c r="C7279" s="87"/>
      <c r="D7279" s="88" t="s">
        <v>14</v>
      </c>
      <c r="E7279" s="6" t="s">
        <v>20</v>
      </c>
      <c r="F7279" s="5"/>
      <c r="G7279" s="59">
        <v>204</v>
      </c>
      <c r="H7279" s="71" t="str">
        <f t="shared" si="122"/>
        <v xml:space="preserve"> </v>
      </c>
      <c r="I7279" s="12">
        <v>19.117647058824002</v>
      </c>
      <c r="J7279" s="4">
        <v>80.392156862744997</v>
      </c>
      <c r="K7279" s="13">
        <v>0.49019607843099999</v>
      </c>
    </row>
    <row r="7280" spans="3:11" x14ac:dyDescent="0.2">
      <c r="C7280" s="87"/>
      <c r="D7280" s="89"/>
      <c r="E7280" s="1" t="s">
        <v>21</v>
      </c>
      <c r="F7280" s="2"/>
      <c r="G7280" s="60">
        <v>254</v>
      </c>
      <c r="H7280" s="72" t="str">
        <f t="shared" si="122"/>
        <v xml:space="preserve"> </v>
      </c>
      <c r="I7280" s="11">
        <v>30.708661417323</v>
      </c>
      <c r="J7280" s="3">
        <v>69.291338582677</v>
      </c>
      <c r="K7280" s="14">
        <v>0</v>
      </c>
    </row>
    <row r="7281" spans="3:11" x14ac:dyDescent="0.2">
      <c r="C7281" s="87"/>
      <c r="D7281" s="89"/>
      <c r="E7281" s="1" t="s">
        <v>22</v>
      </c>
      <c r="F7281" s="2"/>
      <c r="G7281" s="60">
        <v>311</v>
      </c>
      <c r="H7281" s="72" t="str">
        <f t="shared" si="122"/>
        <v xml:space="preserve"> </v>
      </c>
      <c r="I7281" s="11">
        <v>49.1961414791</v>
      </c>
      <c r="J7281" s="3">
        <v>49.1961414791</v>
      </c>
      <c r="K7281" s="8">
        <v>1.6077170418010001</v>
      </c>
    </row>
    <row r="7282" spans="3:11" x14ac:dyDescent="0.2">
      <c r="C7282" s="87"/>
      <c r="D7282" s="89"/>
      <c r="E7282" s="1" t="s">
        <v>23</v>
      </c>
      <c r="F7282" s="2"/>
      <c r="G7282" s="60">
        <v>202</v>
      </c>
      <c r="H7282" s="72" t="str">
        <f t="shared" si="122"/>
        <v xml:space="preserve"> </v>
      </c>
      <c r="I7282" s="11">
        <v>68.811881188119003</v>
      </c>
      <c r="J7282" s="3">
        <v>27.227722772277001</v>
      </c>
      <c r="K7282" s="8">
        <v>3.9603960396039999</v>
      </c>
    </row>
    <row r="7283" spans="3:11" x14ac:dyDescent="0.2">
      <c r="C7283" s="87"/>
      <c r="D7283" s="89"/>
      <c r="E7283" s="1" t="s">
        <v>24</v>
      </c>
      <c r="F7283" s="2"/>
      <c r="G7283" s="60">
        <v>217</v>
      </c>
      <c r="H7283" s="72" t="str">
        <f t="shared" si="122"/>
        <v xml:space="preserve"> </v>
      </c>
      <c r="I7283" s="11">
        <v>86.175115207372997</v>
      </c>
      <c r="J7283" s="3">
        <v>10.599078341014</v>
      </c>
      <c r="K7283" s="8">
        <v>3.2258064516129998</v>
      </c>
    </row>
    <row r="7284" spans="3:11" x14ac:dyDescent="0.2">
      <c r="C7284" s="87"/>
      <c r="D7284" s="89"/>
      <c r="E7284" s="1" t="s">
        <v>25</v>
      </c>
      <c r="F7284" s="2"/>
      <c r="G7284" s="60">
        <v>984</v>
      </c>
      <c r="H7284" s="72" t="str">
        <f t="shared" si="122"/>
        <v xml:space="preserve"> </v>
      </c>
      <c r="I7284" s="11">
        <v>56.605691056910999</v>
      </c>
      <c r="J7284" s="3">
        <v>41.361788617885999</v>
      </c>
      <c r="K7284" s="8">
        <v>2.032520325203</v>
      </c>
    </row>
    <row r="7285" spans="3:11" x14ac:dyDescent="0.2">
      <c r="C7285" s="87"/>
      <c r="D7285" s="89"/>
      <c r="E7285" s="1" t="s">
        <v>26</v>
      </c>
      <c r="F7285" s="2"/>
      <c r="G7285" s="60">
        <v>419</v>
      </c>
      <c r="H7285" s="72" t="str">
        <f t="shared" si="122"/>
        <v xml:space="preserve"> </v>
      </c>
      <c r="I7285" s="11">
        <v>77.804295942720998</v>
      </c>
      <c r="J7285" s="3">
        <v>18.615751789975999</v>
      </c>
      <c r="K7285" s="8">
        <v>3.5799522673030002</v>
      </c>
    </row>
    <row r="7286" spans="3:11" x14ac:dyDescent="0.2">
      <c r="C7286" s="87"/>
      <c r="D7286" s="88" t="s">
        <v>15</v>
      </c>
      <c r="E7286" s="6" t="s">
        <v>20</v>
      </c>
      <c r="F7286" s="5"/>
      <c r="G7286" s="59">
        <v>182</v>
      </c>
      <c r="H7286" s="71" t="str">
        <f t="shared" si="122"/>
        <v xml:space="preserve"> </v>
      </c>
      <c r="I7286" s="12">
        <v>15.384615384615</v>
      </c>
      <c r="J7286" s="4">
        <v>84.615384615384997</v>
      </c>
      <c r="K7286" s="27">
        <v>0</v>
      </c>
    </row>
    <row r="7287" spans="3:11" x14ac:dyDescent="0.2">
      <c r="C7287" s="87"/>
      <c r="D7287" s="89"/>
      <c r="E7287" s="1" t="s">
        <v>21</v>
      </c>
      <c r="F7287" s="2"/>
      <c r="G7287" s="60">
        <v>230</v>
      </c>
      <c r="H7287" s="72" t="str">
        <f t="shared" si="122"/>
        <v xml:space="preserve"> </v>
      </c>
      <c r="I7287" s="11">
        <v>34.347826086956999</v>
      </c>
      <c r="J7287" s="3">
        <v>63.913043478261002</v>
      </c>
      <c r="K7287" s="8">
        <v>1.7391304347829999</v>
      </c>
    </row>
    <row r="7288" spans="3:11" x14ac:dyDescent="0.2">
      <c r="C7288" s="87"/>
      <c r="D7288" s="89"/>
      <c r="E7288" s="1" t="s">
        <v>22</v>
      </c>
      <c r="F7288" s="2"/>
      <c r="G7288" s="60">
        <v>315</v>
      </c>
      <c r="H7288" s="72" t="str">
        <f t="shared" si="122"/>
        <v xml:space="preserve"> </v>
      </c>
      <c r="I7288" s="11">
        <v>50.476190476189998</v>
      </c>
      <c r="J7288" s="3">
        <v>46.031746031746003</v>
      </c>
      <c r="K7288" s="8">
        <v>3.492063492063</v>
      </c>
    </row>
    <row r="7289" spans="3:11" x14ac:dyDescent="0.2">
      <c r="C7289" s="87"/>
      <c r="D7289" s="89"/>
      <c r="E7289" s="1" t="s">
        <v>23</v>
      </c>
      <c r="F7289" s="2"/>
      <c r="G7289" s="60">
        <v>198</v>
      </c>
      <c r="H7289" s="72" t="str">
        <f t="shared" si="122"/>
        <v xml:space="preserve"> </v>
      </c>
      <c r="I7289" s="11">
        <v>74.242424242423994</v>
      </c>
      <c r="J7289" s="3">
        <v>22.222222222222001</v>
      </c>
      <c r="K7289" s="8">
        <v>3.535353535354</v>
      </c>
    </row>
    <row r="7290" spans="3:11" x14ac:dyDescent="0.2">
      <c r="C7290" s="87"/>
      <c r="D7290" s="89"/>
      <c r="E7290" s="1" t="s">
        <v>24</v>
      </c>
      <c r="F7290" s="2"/>
      <c r="G7290" s="60">
        <v>322</v>
      </c>
      <c r="H7290" s="72" t="str">
        <f t="shared" si="122"/>
        <v xml:space="preserve"> </v>
      </c>
      <c r="I7290" s="11">
        <v>86.645962732919003</v>
      </c>
      <c r="J7290" s="3">
        <v>9.6273291925470001</v>
      </c>
      <c r="K7290" s="8">
        <v>3.7267080745340002</v>
      </c>
    </row>
    <row r="7291" spans="3:11" x14ac:dyDescent="0.2">
      <c r="C7291" s="87"/>
      <c r="D7291" s="89"/>
      <c r="E7291" s="1" t="s">
        <v>25</v>
      </c>
      <c r="F7291" s="2"/>
      <c r="G7291" s="60">
        <v>1065</v>
      </c>
      <c r="H7291" s="72" t="str">
        <f t="shared" si="122"/>
        <v xml:space="preserve"> </v>
      </c>
      <c r="I7291" s="11">
        <v>62.347417840376004</v>
      </c>
      <c r="J7291" s="3">
        <v>34.460093896714</v>
      </c>
      <c r="K7291" s="8">
        <v>3.1924882629110001</v>
      </c>
    </row>
    <row r="7292" spans="3:11" x14ac:dyDescent="0.2">
      <c r="C7292" s="87"/>
      <c r="D7292" s="89"/>
      <c r="E7292" s="1" t="s">
        <v>26</v>
      </c>
      <c r="F7292" s="2"/>
      <c r="G7292" s="60">
        <v>520</v>
      </c>
      <c r="H7292" s="72" t="str">
        <f t="shared" si="122"/>
        <v xml:space="preserve"> </v>
      </c>
      <c r="I7292" s="11">
        <v>81.923076923077005</v>
      </c>
      <c r="J7292" s="3">
        <v>14.423076923077</v>
      </c>
      <c r="K7292" s="8">
        <v>3.6538461538460001</v>
      </c>
    </row>
    <row r="7293" spans="3:11" x14ac:dyDescent="0.2">
      <c r="C7293" s="88" t="s">
        <v>27</v>
      </c>
      <c r="D7293" s="88" t="s">
        <v>19</v>
      </c>
      <c r="E7293" s="6" t="s">
        <v>28</v>
      </c>
      <c r="F7293" s="5"/>
      <c r="G7293" s="59">
        <v>147</v>
      </c>
      <c r="H7293" s="71" t="str">
        <f t="shared" si="122"/>
        <v xml:space="preserve"> </v>
      </c>
      <c r="I7293" s="12">
        <v>44.217687074830003</v>
      </c>
      <c r="J7293" s="4">
        <v>53.741496598639003</v>
      </c>
      <c r="K7293" s="13">
        <v>2.040816326531</v>
      </c>
    </row>
    <row r="7294" spans="3:11" ht="24" x14ac:dyDescent="0.2">
      <c r="C7294" s="87"/>
      <c r="D7294" s="89"/>
      <c r="E7294" s="1" t="s">
        <v>29</v>
      </c>
      <c r="F7294" s="2"/>
      <c r="G7294" s="60">
        <v>1706</v>
      </c>
      <c r="H7294" s="72" t="str">
        <f t="shared" si="122"/>
        <v xml:space="preserve"> </v>
      </c>
      <c r="I7294" s="11">
        <v>49.296600234467</v>
      </c>
      <c r="J7294" s="3">
        <v>49.003516998827997</v>
      </c>
      <c r="K7294" s="8">
        <v>1.6998827667059999</v>
      </c>
    </row>
    <row r="7295" spans="3:11" ht="24" x14ac:dyDescent="0.2">
      <c r="C7295" s="87"/>
      <c r="D7295" s="89"/>
      <c r="E7295" s="1" t="s">
        <v>30</v>
      </c>
      <c r="F7295" s="2"/>
      <c r="G7295" s="60">
        <v>137</v>
      </c>
      <c r="H7295" s="72" t="str">
        <f t="shared" si="122"/>
        <v xml:space="preserve"> </v>
      </c>
      <c r="I7295" s="11">
        <v>47.445255474452999</v>
      </c>
      <c r="J7295" s="3">
        <v>50.364963503650003</v>
      </c>
      <c r="K7295" s="8">
        <v>2.1897810218979998</v>
      </c>
    </row>
    <row r="7296" spans="3:11" ht="24" x14ac:dyDescent="0.2">
      <c r="C7296" s="87"/>
      <c r="D7296" s="89"/>
      <c r="E7296" s="1" t="s">
        <v>31</v>
      </c>
      <c r="F7296" s="2"/>
      <c r="G7296" s="60">
        <v>440</v>
      </c>
      <c r="H7296" s="72" t="str">
        <f t="shared" si="122"/>
        <v xml:space="preserve"> </v>
      </c>
      <c r="I7296" s="11">
        <v>71.363636363636004</v>
      </c>
      <c r="J7296" s="3">
        <v>24.090909090909001</v>
      </c>
      <c r="K7296" s="8">
        <v>4.5454545454549997</v>
      </c>
    </row>
    <row r="7297" spans="3:11" x14ac:dyDescent="0.2">
      <c r="C7297" s="87"/>
      <c r="D7297" s="89"/>
      <c r="E7297" s="1" t="s">
        <v>32</v>
      </c>
      <c r="F7297" s="2"/>
      <c r="G7297" s="60">
        <v>5</v>
      </c>
      <c r="H7297" s="72" t="str">
        <f t="shared" si="122"/>
        <v>*</v>
      </c>
      <c r="I7297" s="11">
        <v>60</v>
      </c>
      <c r="J7297" s="3">
        <v>40</v>
      </c>
      <c r="K7297" s="14">
        <v>0</v>
      </c>
    </row>
    <row r="7298" spans="3:11" x14ac:dyDescent="0.2">
      <c r="C7298" s="87"/>
      <c r="D7298" s="88" t="s">
        <v>14</v>
      </c>
      <c r="E7298" s="6" t="s">
        <v>28</v>
      </c>
      <c r="F7298" s="5"/>
      <c r="G7298" s="59">
        <v>95</v>
      </c>
      <c r="H7298" s="71" t="str">
        <f t="shared" si="122"/>
        <v xml:space="preserve"> </v>
      </c>
      <c r="I7298" s="12">
        <v>41.052631578947</v>
      </c>
      <c r="J7298" s="4">
        <v>56.842105263157997</v>
      </c>
      <c r="K7298" s="13">
        <v>2.1052631578950001</v>
      </c>
    </row>
    <row r="7299" spans="3:11" ht="24" x14ac:dyDescent="0.2">
      <c r="C7299" s="87"/>
      <c r="D7299" s="89"/>
      <c r="E7299" s="1" t="s">
        <v>29</v>
      </c>
      <c r="F7299" s="2"/>
      <c r="G7299" s="60">
        <v>953</v>
      </c>
      <c r="H7299" s="72" t="str">
        <f t="shared" si="122"/>
        <v xml:space="preserve"> </v>
      </c>
      <c r="I7299" s="11">
        <v>49.947534102833004</v>
      </c>
      <c r="J7299" s="3">
        <v>48.268625393493998</v>
      </c>
      <c r="K7299" s="8">
        <v>1.7838405036730001</v>
      </c>
    </row>
    <row r="7300" spans="3:11" ht="24" x14ac:dyDescent="0.2">
      <c r="C7300" s="87"/>
      <c r="D7300" s="89"/>
      <c r="E7300" s="1" t="s">
        <v>30</v>
      </c>
      <c r="F7300" s="2"/>
      <c r="G7300" s="60">
        <v>60</v>
      </c>
      <c r="H7300" s="72" t="str">
        <f t="shared" si="122"/>
        <v xml:space="preserve"> </v>
      </c>
      <c r="I7300" s="11">
        <v>46.666666666666998</v>
      </c>
      <c r="J7300" s="3">
        <v>51.666666666666998</v>
      </c>
      <c r="K7300" s="8">
        <v>1.666666666667</v>
      </c>
    </row>
    <row r="7301" spans="3:11" ht="24" x14ac:dyDescent="0.2">
      <c r="C7301" s="87"/>
      <c r="D7301" s="89"/>
      <c r="E7301" s="1" t="s">
        <v>31</v>
      </c>
      <c r="F7301" s="2"/>
      <c r="G7301" s="60">
        <v>77</v>
      </c>
      <c r="H7301" s="72" t="str">
        <f t="shared" si="122"/>
        <v xml:space="preserve"> </v>
      </c>
      <c r="I7301" s="11">
        <v>67.532467532468004</v>
      </c>
      <c r="J7301" s="3">
        <v>31.168831168831002</v>
      </c>
      <c r="K7301" s="8">
        <v>1.298701298701</v>
      </c>
    </row>
    <row r="7302" spans="3:11" x14ac:dyDescent="0.2">
      <c r="C7302" s="87"/>
      <c r="D7302" s="89"/>
      <c r="E7302" s="1" t="s">
        <v>32</v>
      </c>
      <c r="F7302" s="2"/>
      <c r="G7302" s="60">
        <v>3</v>
      </c>
      <c r="H7302" s="72" t="str">
        <f t="shared" si="122"/>
        <v>*</v>
      </c>
      <c r="I7302" s="11">
        <v>33.333333333333002</v>
      </c>
      <c r="J7302" s="3">
        <v>66.666666666666998</v>
      </c>
      <c r="K7302" s="14">
        <v>0</v>
      </c>
    </row>
    <row r="7303" spans="3:11" x14ac:dyDescent="0.2">
      <c r="C7303" s="87"/>
      <c r="D7303" s="88" t="s">
        <v>15</v>
      </c>
      <c r="E7303" s="6" t="s">
        <v>28</v>
      </c>
      <c r="F7303" s="5"/>
      <c r="G7303" s="59">
        <v>52</v>
      </c>
      <c r="H7303" s="71" t="str">
        <f t="shared" si="122"/>
        <v xml:space="preserve"> </v>
      </c>
      <c r="I7303" s="12">
        <v>50</v>
      </c>
      <c r="J7303" s="4">
        <v>48.076923076923002</v>
      </c>
      <c r="K7303" s="13">
        <v>1.923076923077</v>
      </c>
    </row>
    <row r="7304" spans="3:11" ht="24" x14ac:dyDescent="0.2">
      <c r="C7304" s="87"/>
      <c r="D7304" s="89"/>
      <c r="E7304" s="1" t="s">
        <v>29</v>
      </c>
      <c r="F7304" s="2"/>
      <c r="G7304" s="60">
        <v>753</v>
      </c>
      <c r="H7304" s="72" t="str">
        <f t="shared" si="122"/>
        <v xml:space="preserve"> </v>
      </c>
      <c r="I7304" s="11">
        <v>48.472775564408998</v>
      </c>
      <c r="J7304" s="3">
        <v>49.933598937583</v>
      </c>
      <c r="K7304" s="8">
        <v>1.593625498008</v>
      </c>
    </row>
    <row r="7305" spans="3:11" ht="24" x14ac:dyDescent="0.2">
      <c r="C7305" s="87"/>
      <c r="D7305" s="89"/>
      <c r="E7305" s="1" t="s">
        <v>30</v>
      </c>
      <c r="F7305" s="2"/>
      <c r="G7305" s="60">
        <v>77</v>
      </c>
      <c r="H7305" s="72" t="str">
        <f t="shared" si="122"/>
        <v xml:space="preserve"> </v>
      </c>
      <c r="I7305" s="11">
        <v>48.051948051948003</v>
      </c>
      <c r="J7305" s="3">
        <v>49.350649350649</v>
      </c>
      <c r="K7305" s="8">
        <v>2.5974025974030002</v>
      </c>
    </row>
    <row r="7306" spans="3:11" ht="24" x14ac:dyDescent="0.2">
      <c r="C7306" s="87"/>
      <c r="D7306" s="89"/>
      <c r="E7306" s="1" t="s">
        <v>31</v>
      </c>
      <c r="F7306" s="2"/>
      <c r="G7306" s="60">
        <v>363</v>
      </c>
      <c r="H7306" s="72" t="str">
        <f t="shared" si="122"/>
        <v xml:space="preserve"> </v>
      </c>
      <c r="I7306" s="11">
        <v>72.176308539944998</v>
      </c>
      <c r="J7306" s="3">
        <v>22.589531680440999</v>
      </c>
      <c r="K7306" s="8">
        <v>5.234159779614</v>
      </c>
    </row>
    <row r="7307" spans="3:11" x14ac:dyDescent="0.2">
      <c r="C7307" s="87"/>
      <c r="D7307" s="89"/>
      <c r="E7307" s="1" t="s">
        <v>32</v>
      </c>
      <c r="F7307" s="2"/>
      <c r="G7307" s="60">
        <v>2</v>
      </c>
      <c r="H7307" s="72" t="str">
        <f t="shared" si="122"/>
        <v>*</v>
      </c>
      <c r="I7307" s="11">
        <v>100</v>
      </c>
      <c r="J7307" s="7">
        <v>0</v>
      </c>
      <c r="K7307" s="14">
        <v>0</v>
      </c>
    </row>
    <row r="7308" spans="3:11" x14ac:dyDescent="0.2">
      <c r="C7308" s="88" t="s">
        <v>33</v>
      </c>
      <c r="D7308" s="83" t="s">
        <v>17</v>
      </c>
      <c r="E7308" s="6" t="s">
        <v>34</v>
      </c>
      <c r="F7308" s="5"/>
      <c r="G7308" s="59">
        <v>341</v>
      </c>
      <c r="H7308" s="71" t="str">
        <f t="shared" si="122"/>
        <v xml:space="preserve"> </v>
      </c>
      <c r="I7308" s="12">
        <v>59.824046920820997</v>
      </c>
      <c r="J7308" s="4">
        <v>35.777126099706997</v>
      </c>
      <c r="K7308" s="13">
        <v>4.3988269794720001</v>
      </c>
    </row>
    <row r="7309" spans="3:11" x14ac:dyDescent="0.2">
      <c r="C7309" s="87"/>
      <c r="D7309" s="84"/>
      <c r="E7309" s="1" t="s">
        <v>35</v>
      </c>
      <c r="F7309" s="2"/>
      <c r="G7309" s="60">
        <v>1149</v>
      </c>
      <c r="H7309" s="72" t="str">
        <f t="shared" si="122"/>
        <v xml:space="preserve"> </v>
      </c>
      <c r="I7309" s="11">
        <v>53.785900783290003</v>
      </c>
      <c r="J7309" s="3">
        <v>44.038294168842</v>
      </c>
      <c r="K7309" s="8">
        <v>2.1758050478680002</v>
      </c>
    </row>
    <row r="7310" spans="3:11" ht="24" x14ac:dyDescent="0.2">
      <c r="C7310" s="87"/>
      <c r="D7310" s="84"/>
      <c r="E7310" s="1" t="s">
        <v>36</v>
      </c>
      <c r="F7310" s="2"/>
      <c r="G7310" s="60">
        <v>659</v>
      </c>
      <c r="H7310" s="72" t="str">
        <f t="shared" si="122"/>
        <v xml:space="preserve"> </v>
      </c>
      <c r="I7310" s="11">
        <v>50.075872534143002</v>
      </c>
      <c r="J7310" s="3">
        <v>48.558421851289999</v>
      </c>
      <c r="K7310" s="8">
        <v>1.365705614568</v>
      </c>
    </row>
    <row r="7311" spans="3:11" x14ac:dyDescent="0.2">
      <c r="C7311" s="87"/>
      <c r="D7311" s="84"/>
      <c r="E7311" s="1" t="s">
        <v>37</v>
      </c>
      <c r="F7311" s="2"/>
      <c r="G7311" s="60">
        <v>274</v>
      </c>
      <c r="H7311" s="72" t="str">
        <f t="shared" si="122"/>
        <v xml:space="preserve"> </v>
      </c>
      <c r="I7311" s="11">
        <v>46.350364963503999</v>
      </c>
      <c r="J7311" s="3">
        <v>51.459854014599003</v>
      </c>
      <c r="K7311" s="8">
        <v>2.1897810218979998</v>
      </c>
    </row>
    <row r="7312" spans="3:11" x14ac:dyDescent="0.2">
      <c r="C7312" s="87"/>
      <c r="D7312" s="84"/>
      <c r="E7312" s="1" t="s">
        <v>32</v>
      </c>
      <c r="F7312" s="2"/>
      <c r="G7312" s="60">
        <v>12</v>
      </c>
      <c r="H7312" s="72" t="str">
        <f t="shared" si="122"/>
        <v>*</v>
      </c>
      <c r="I7312" s="11">
        <v>75</v>
      </c>
      <c r="J7312" s="3">
        <v>25</v>
      </c>
      <c r="K7312" s="14">
        <v>0</v>
      </c>
    </row>
    <row r="7313" spans="3:11" x14ac:dyDescent="0.2">
      <c r="C7313" s="88" t="s">
        <v>38</v>
      </c>
      <c r="D7313" s="83" t="s">
        <v>17</v>
      </c>
      <c r="E7313" s="6" t="s">
        <v>39</v>
      </c>
      <c r="F7313" s="5"/>
      <c r="G7313" s="59">
        <v>368</v>
      </c>
      <c r="H7313" s="71" t="str">
        <f t="shared" si="122"/>
        <v xml:space="preserve"> </v>
      </c>
      <c r="I7313" s="12">
        <v>57.608695652173999</v>
      </c>
      <c r="J7313" s="4">
        <v>39.130434782609001</v>
      </c>
      <c r="K7313" s="13">
        <v>3.2608695652169999</v>
      </c>
    </row>
    <row r="7314" spans="3:11" x14ac:dyDescent="0.2">
      <c r="C7314" s="87"/>
      <c r="D7314" s="84"/>
      <c r="E7314" s="1" t="s">
        <v>40</v>
      </c>
      <c r="F7314" s="2"/>
      <c r="G7314" s="60">
        <v>1591</v>
      </c>
      <c r="H7314" s="72" t="str">
        <f t="shared" si="122"/>
        <v xml:space="preserve"> </v>
      </c>
      <c r="I7314" s="11">
        <v>49.151477058453999</v>
      </c>
      <c r="J7314" s="3">
        <v>49.402891263355997</v>
      </c>
      <c r="K7314" s="8">
        <v>1.44563167819</v>
      </c>
    </row>
    <row r="7315" spans="3:11" x14ac:dyDescent="0.2">
      <c r="C7315" s="87"/>
      <c r="D7315" s="84"/>
      <c r="E7315" s="1" t="s">
        <v>41</v>
      </c>
      <c r="F7315" s="2"/>
      <c r="G7315" s="60">
        <v>151</v>
      </c>
      <c r="H7315" s="72" t="str">
        <f t="shared" si="122"/>
        <v xml:space="preserve"> </v>
      </c>
      <c r="I7315" s="11">
        <v>27.814569536423999</v>
      </c>
      <c r="J7315" s="3">
        <v>72.185430463575997</v>
      </c>
      <c r="K7315" s="14">
        <v>0</v>
      </c>
    </row>
    <row r="7316" spans="3:11" x14ac:dyDescent="0.2">
      <c r="C7316" s="87"/>
      <c r="D7316" s="84"/>
      <c r="E7316" s="1" t="s">
        <v>42</v>
      </c>
      <c r="F7316" s="2"/>
      <c r="G7316" s="60">
        <v>884</v>
      </c>
      <c r="H7316" s="72" t="str">
        <f t="shared" si="122"/>
        <v xml:space="preserve"> </v>
      </c>
      <c r="I7316" s="11">
        <v>53.054298642534</v>
      </c>
      <c r="J7316" s="3">
        <v>44.457013574660998</v>
      </c>
      <c r="K7316" s="8">
        <v>2.488687782805</v>
      </c>
    </row>
    <row r="7317" spans="3:11" x14ac:dyDescent="0.2">
      <c r="C7317" s="87"/>
      <c r="D7317" s="84"/>
      <c r="E7317" s="1" t="s">
        <v>43</v>
      </c>
      <c r="F7317" s="2"/>
      <c r="G7317" s="60">
        <v>191</v>
      </c>
      <c r="H7317" s="72" t="str">
        <f t="shared" si="122"/>
        <v xml:space="preserve"> </v>
      </c>
      <c r="I7317" s="11">
        <v>63.874345549738003</v>
      </c>
      <c r="J7317" s="3">
        <v>33.507853403140999</v>
      </c>
      <c r="K7317" s="8">
        <v>2.6178010471199999</v>
      </c>
    </row>
    <row r="7318" spans="3:11" x14ac:dyDescent="0.2">
      <c r="C7318" s="87"/>
      <c r="D7318" s="84"/>
      <c r="E7318" s="1" t="s">
        <v>44</v>
      </c>
      <c r="F7318" s="2"/>
      <c r="G7318" s="60">
        <v>239</v>
      </c>
      <c r="H7318" s="72" t="str">
        <f t="shared" si="122"/>
        <v xml:space="preserve"> </v>
      </c>
      <c r="I7318" s="11">
        <v>58.995815899581999</v>
      </c>
      <c r="J7318" s="3">
        <v>38.912133891213003</v>
      </c>
      <c r="K7318" s="8">
        <v>2.092050209205</v>
      </c>
    </row>
    <row r="7319" spans="3:11" x14ac:dyDescent="0.2">
      <c r="C7319" s="87"/>
      <c r="D7319" s="84"/>
      <c r="E7319" s="1" t="s">
        <v>45</v>
      </c>
      <c r="F7319" s="2"/>
      <c r="G7319" s="60">
        <v>58</v>
      </c>
      <c r="H7319" s="72" t="str">
        <f t="shared" si="122"/>
        <v xml:space="preserve"> </v>
      </c>
      <c r="I7319" s="11">
        <v>51.724137931034001</v>
      </c>
      <c r="J7319" s="3">
        <v>44.827586206897003</v>
      </c>
      <c r="K7319" s="8">
        <v>3.4482758620689999</v>
      </c>
    </row>
    <row r="7320" spans="3:11" x14ac:dyDescent="0.2">
      <c r="C7320" s="87"/>
      <c r="D7320" s="84"/>
      <c r="E7320" s="1" t="s">
        <v>46</v>
      </c>
      <c r="F7320" s="2"/>
      <c r="G7320" s="60">
        <v>32</v>
      </c>
      <c r="H7320" s="72" t="str">
        <f t="shared" si="122"/>
        <v>*</v>
      </c>
      <c r="I7320" s="11">
        <v>65.625</v>
      </c>
      <c r="J7320" s="3">
        <v>31.25</v>
      </c>
      <c r="K7320" s="8">
        <v>3.125</v>
      </c>
    </row>
    <row r="7321" spans="3:11" x14ac:dyDescent="0.2">
      <c r="C7321" s="87"/>
      <c r="D7321" s="84"/>
      <c r="E7321" s="1" t="s">
        <v>32</v>
      </c>
      <c r="F7321" s="2"/>
      <c r="G7321" s="60">
        <v>50</v>
      </c>
      <c r="H7321" s="72" t="str">
        <f t="shared" si="122"/>
        <v xml:space="preserve"> </v>
      </c>
      <c r="I7321" s="11">
        <v>54</v>
      </c>
      <c r="J7321" s="3">
        <v>38</v>
      </c>
      <c r="K7321" s="8">
        <v>8</v>
      </c>
    </row>
    <row r="7322" spans="3:11" ht="24" x14ac:dyDescent="0.2">
      <c r="C7322" s="88" t="s">
        <v>47</v>
      </c>
      <c r="D7322" s="83" t="s">
        <v>17</v>
      </c>
      <c r="E7322" s="6" t="s">
        <v>48</v>
      </c>
      <c r="F7322" s="5"/>
      <c r="G7322" s="59">
        <v>93</v>
      </c>
      <c r="H7322" s="71" t="str">
        <f t="shared" si="122"/>
        <v xml:space="preserve"> </v>
      </c>
      <c r="I7322" s="12">
        <v>52.688172043011001</v>
      </c>
      <c r="J7322" s="4">
        <v>44.086021505376003</v>
      </c>
      <c r="K7322" s="13">
        <v>3.2258064516129998</v>
      </c>
    </row>
    <row r="7323" spans="3:11" ht="24" x14ac:dyDescent="0.2">
      <c r="C7323" s="87"/>
      <c r="D7323" s="84"/>
      <c r="E7323" s="1" t="s">
        <v>49</v>
      </c>
      <c r="F7323" s="2"/>
      <c r="G7323" s="60">
        <v>143</v>
      </c>
      <c r="H7323" s="72" t="str">
        <f t="shared" si="122"/>
        <v xml:space="preserve"> </v>
      </c>
      <c r="I7323" s="11">
        <v>44.755244755245002</v>
      </c>
      <c r="J7323" s="3">
        <v>54.545454545455001</v>
      </c>
      <c r="K7323" s="8">
        <v>0.69930069930100003</v>
      </c>
    </row>
    <row r="7324" spans="3:11" x14ac:dyDescent="0.2">
      <c r="C7324" s="87"/>
      <c r="D7324" s="84"/>
      <c r="E7324" s="1" t="s">
        <v>50</v>
      </c>
      <c r="F7324" s="2"/>
      <c r="G7324" s="60">
        <v>148</v>
      </c>
      <c r="H7324" s="72" t="str">
        <f t="shared" si="122"/>
        <v xml:space="preserve"> </v>
      </c>
      <c r="I7324" s="11">
        <v>31.756756756756999</v>
      </c>
      <c r="J7324" s="3">
        <v>68.243243243243001</v>
      </c>
      <c r="K7324" s="14">
        <v>0</v>
      </c>
    </row>
    <row r="7325" spans="3:11" x14ac:dyDescent="0.2">
      <c r="C7325" s="87"/>
      <c r="D7325" s="84"/>
      <c r="E7325" s="1" t="s">
        <v>51</v>
      </c>
      <c r="F7325" s="2"/>
      <c r="G7325" s="60">
        <v>198</v>
      </c>
      <c r="H7325" s="72" t="str">
        <f t="shared" si="122"/>
        <v xml:space="preserve"> </v>
      </c>
      <c r="I7325" s="11">
        <v>19.191919191918998</v>
      </c>
      <c r="J7325" s="3">
        <v>79.797979797980005</v>
      </c>
      <c r="K7325" s="8">
        <v>1.010101010101</v>
      </c>
    </row>
    <row r="7326" spans="3:11" ht="24" x14ac:dyDescent="0.2">
      <c r="C7326" s="87"/>
      <c r="D7326" s="84"/>
      <c r="E7326" s="1" t="s">
        <v>52</v>
      </c>
      <c r="F7326" s="2"/>
      <c r="G7326" s="60">
        <v>318</v>
      </c>
      <c r="H7326" s="72" t="str">
        <f t="shared" si="122"/>
        <v xml:space="preserve"> </v>
      </c>
      <c r="I7326" s="11">
        <v>33.647798742138001</v>
      </c>
      <c r="J7326" s="3">
        <v>64.779874213835996</v>
      </c>
      <c r="K7326" s="8">
        <v>1.5723270440249999</v>
      </c>
    </row>
    <row r="7327" spans="3:11" ht="24" x14ac:dyDescent="0.2">
      <c r="C7327" s="87"/>
      <c r="D7327" s="84"/>
      <c r="E7327" s="1" t="s">
        <v>53</v>
      </c>
      <c r="F7327" s="2"/>
      <c r="G7327" s="60">
        <v>900</v>
      </c>
      <c r="H7327" s="72" t="str">
        <f t="shared" si="122"/>
        <v xml:space="preserve"> </v>
      </c>
      <c r="I7327" s="11">
        <v>33.888888888888999</v>
      </c>
      <c r="J7327" s="3">
        <v>64.888888888888999</v>
      </c>
      <c r="K7327" s="8">
        <v>1.2222222222220001</v>
      </c>
    </row>
    <row r="7328" spans="3:11" ht="24" x14ac:dyDescent="0.2">
      <c r="C7328" s="87"/>
      <c r="D7328" s="84"/>
      <c r="E7328" s="1" t="s">
        <v>54</v>
      </c>
      <c r="F7328" s="2"/>
      <c r="G7328" s="60">
        <v>1493</v>
      </c>
      <c r="H7328" s="72" t="str">
        <f t="shared" si="122"/>
        <v xml:space="preserve"> </v>
      </c>
      <c r="I7328" s="11">
        <v>64.501004688546999</v>
      </c>
      <c r="J7328" s="3">
        <v>32.752846617548997</v>
      </c>
      <c r="K7328" s="8">
        <v>2.7461486939049999</v>
      </c>
    </row>
    <row r="7329" spans="3:11" x14ac:dyDescent="0.2">
      <c r="C7329" s="87"/>
      <c r="D7329" s="84"/>
      <c r="E7329" s="1" t="s">
        <v>32</v>
      </c>
      <c r="F7329" s="2"/>
      <c r="G7329" s="60">
        <v>42</v>
      </c>
      <c r="H7329" s="72" t="str">
        <f t="shared" si="122"/>
        <v>*</v>
      </c>
      <c r="I7329" s="11">
        <v>47.619047619047997</v>
      </c>
      <c r="J7329" s="3">
        <v>45.238095238094999</v>
      </c>
      <c r="K7329" s="8">
        <v>7.1428571428570002</v>
      </c>
    </row>
    <row r="7330" spans="3:11" ht="24" x14ac:dyDescent="0.2">
      <c r="C7330" s="88" t="s">
        <v>55</v>
      </c>
      <c r="D7330" s="83" t="s">
        <v>17</v>
      </c>
      <c r="E7330" s="6" t="s">
        <v>48</v>
      </c>
      <c r="F7330" s="5"/>
      <c r="G7330" s="59">
        <v>118</v>
      </c>
      <c r="H7330" s="71" t="str">
        <f t="shared" si="122"/>
        <v xml:space="preserve"> </v>
      </c>
      <c r="I7330" s="12">
        <v>71.186440677966004</v>
      </c>
      <c r="J7330" s="4">
        <v>26.271186440678001</v>
      </c>
      <c r="K7330" s="13">
        <v>2.542372881356</v>
      </c>
    </row>
    <row r="7331" spans="3:11" ht="24" x14ac:dyDescent="0.2">
      <c r="C7331" s="87"/>
      <c r="D7331" s="84"/>
      <c r="E7331" s="1" t="s">
        <v>49</v>
      </c>
      <c r="F7331" s="2"/>
      <c r="G7331" s="60">
        <v>262</v>
      </c>
      <c r="H7331" s="72" t="str">
        <f t="shared" si="122"/>
        <v xml:space="preserve"> </v>
      </c>
      <c r="I7331" s="11">
        <v>56.488549618321002</v>
      </c>
      <c r="J7331" s="3">
        <v>39.694656488550002</v>
      </c>
      <c r="K7331" s="8">
        <v>3.8167938931299998</v>
      </c>
    </row>
    <row r="7332" spans="3:11" x14ac:dyDescent="0.2">
      <c r="C7332" s="87"/>
      <c r="D7332" s="84"/>
      <c r="E7332" s="1" t="s">
        <v>50</v>
      </c>
      <c r="F7332" s="2"/>
      <c r="G7332" s="60">
        <v>486</v>
      </c>
      <c r="H7332" s="72" t="str">
        <f t="shared" si="122"/>
        <v xml:space="preserve"> </v>
      </c>
      <c r="I7332" s="11">
        <v>46.707818930041</v>
      </c>
      <c r="J7332" s="3">
        <v>50.823045267490002</v>
      </c>
      <c r="K7332" s="8">
        <v>2.4691358024690002</v>
      </c>
    </row>
    <row r="7333" spans="3:11" x14ac:dyDescent="0.2">
      <c r="C7333" s="87"/>
      <c r="D7333" s="84"/>
      <c r="E7333" s="1" t="s">
        <v>51</v>
      </c>
      <c r="F7333" s="2"/>
      <c r="G7333" s="60">
        <v>888</v>
      </c>
      <c r="H7333" s="72" t="str">
        <f t="shared" ref="H7333:H7380" si="123">IF(G7333&lt;49,"*"," ")</f>
        <v xml:space="preserve"> </v>
      </c>
      <c r="I7333" s="11">
        <v>46.621621621621998</v>
      </c>
      <c r="J7333" s="3">
        <v>52.139639639640002</v>
      </c>
      <c r="K7333" s="8">
        <v>1.2387387387390001</v>
      </c>
    </row>
    <row r="7334" spans="3:11" ht="24" x14ac:dyDescent="0.2">
      <c r="C7334" s="87"/>
      <c r="D7334" s="84"/>
      <c r="E7334" s="1" t="s">
        <v>52</v>
      </c>
      <c r="F7334" s="2"/>
      <c r="G7334" s="60">
        <v>323</v>
      </c>
      <c r="H7334" s="72" t="str">
        <f t="shared" si="123"/>
        <v xml:space="preserve"> </v>
      </c>
      <c r="I7334" s="11">
        <v>53.560371517028003</v>
      </c>
      <c r="J7334" s="3">
        <v>44.582043343652998</v>
      </c>
      <c r="K7334" s="8">
        <v>1.8575851393189999</v>
      </c>
    </row>
    <row r="7335" spans="3:11" x14ac:dyDescent="0.2">
      <c r="C7335" s="87"/>
      <c r="D7335" s="84"/>
      <c r="E7335" s="1" t="s">
        <v>56</v>
      </c>
      <c r="F7335" s="2"/>
      <c r="G7335" s="60">
        <v>275</v>
      </c>
      <c r="H7335" s="72" t="str">
        <f t="shared" si="123"/>
        <v xml:space="preserve"> </v>
      </c>
      <c r="I7335" s="11">
        <v>68</v>
      </c>
      <c r="J7335" s="3">
        <v>29.454545454544999</v>
      </c>
      <c r="K7335" s="8">
        <v>2.5454545454550002</v>
      </c>
    </row>
    <row r="7336" spans="3:11" x14ac:dyDescent="0.2">
      <c r="C7336" s="87"/>
      <c r="D7336" s="84"/>
      <c r="E7336" s="1" t="s">
        <v>57</v>
      </c>
      <c r="F7336" s="2"/>
      <c r="G7336" s="60">
        <v>32</v>
      </c>
      <c r="H7336" s="72" t="str">
        <f t="shared" si="123"/>
        <v>*</v>
      </c>
      <c r="I7336" s="11">
        <v>62.5</v>
      </c>
      <c r="J7336" s="3">
        <v>28.125</v>
      </c>
      <c r="K7336" s="8">
        <v>9.375</v>
      </c>
    </row>
    <row r="7337" spans="3:11" x14ac:dyDescent="0.2">
      <c r="C7337" s="87"/>
      <c r="D7337" s="84"/>
      <c r="E7337" s="1" t="s">
        <v>32</v>
      </c>
      <c r="F7337" s="2"/>
      <c r="G7337" s="60">
        <v>51</v>
      </c>
      <c r="H7337" s="72" t="str">
        <f t="shared" si="123"/>
        <v xml:space="preserve"> </v>
      </c>
      <c r="I7337" s="11">
        <v>68.627450980391998</v>
      </c>
      <c r="J7337" s="3">
        <v>25.490196078431001</v>
      </c>
      <c r="K7337" s="8">
        <v>5.8823529411760003</v>
      </c>
    </row>
    <row r="7338" spans="3:11" x14ac:dyDescent="0.2">
      <c r="C7338" s="88" t="s">
        <v>58</v>
      </c>
      <c r="D7338" s="83" t="s">
        <v>17</v>
      </c>
      <c r="E7338" s="6" t="s">
        <v>59</v>
      </c>
      <c r="F7338" s="5"/>
      <c r="G7338" s="59">
        <v>1814</v>
      </c>
      <c r="H7338" s="71" t="str">
        <f t="shared" si="123"/>
        <v xml:space="preserve"> </v>
      </c>
      <c r="I7338" s="12">
        <v>53.362734288863997</v>
      </c>
      <c r="J7338" s="4">
        <v>44.542447629548001</v>
      </c>
      <c r="K7338" s="13">
        <v>2.094818081588</v>
      </c>
    </row>
    <row r="7339" spans="3:11" ht="24" x14ac:dyDescent="0.2">
      <c r="C7339" s="87"/>
      <c r="D7339" s="84"/>
      <c r="E7339" s="1" t="s">
        <v>60</v>
      </c>
      <c r="F7339" s="2"/>
      <c r="G7339" s="60">
        <v>307</v>
      </c>
      <c r="H7339" s="72" t="str">
        <f t="shared" si="123"/>
        <v xml:space="preserve"> </v>
      </c>
      <c r="I7339" s="11">
        <v>43.648208469055</v>
      </c>
      <c r="J7339" s="3">
        <v>54.397394136808003</v>
      </c>
      <c r="K7339" s="8">
        <v>1.9543973941370001</v>
      </c>
    </row>
    <row r="7340" spans="3:11" x14ac:dyDescent="0.2">
      <c r="C7340" s="87"/>
      <c r="D7340" s="84"/>
      <c r="E7340" s="1" t="s">
        <v>61</v>
      </c>
      <c r="F7340" s="2"/>
      <c r="G7340" s="60">
        <v>49</v>
      </c>
      <c r="H7340" s="72" t="s">
        <v>678</v>
      </c>
      <c r="I7340" s="11">
        <v>59.183673469387998</v>
      </c>
      <c r="J7340" s="3">
        <v>28.571428571428999</v>
      </c>
      <c r="K7340" s="8">
        <v>12.244897959184</v>
      </c>
    </row>
    <row r="7341" spans="3:11" ht="36" x14ac:dyDescent="0.2">
      <c r="C7341" s="87"/>
      <c r="D7341" s="84"/>
      <c r="E7341" s="1" t="s">
        <v>62</v>
      </c>
      <c r="F7341" s="2"/>
      <c r="G7341" s="60">
        <v>211</v>
      </c>
      <c r="H7341" s="72" t="str">
        <f t="shared" si="123"/>
        <v xml:space="preserve"> </v>
      </c>
      <c r="I7341" s="11">
        <v>57.819905213269998</v>
      </c>
      <c r="J7341" s="3">
        <v>40.758293838862997</v>
      </c>
      <c r="K7341" s="8">
        <v>1.421800947867</v>
      </c>
    </row>
    <row r="7342" spans="3:11" ht="24" x14ac:dyDescent="0.2">
      <c r="C7342" s="87"/>
      <c r="D7342" s="84"/>
      <c r="E7342" s="1" t="s">
        <v>63</v>
      </c>
      <c r="F7342" s="2"/>
      <c r="G7342" s="60">
        <v>8</v>
      </c>
      <c r="H7342" s="72" t="str">
        <f t="shared" si="123"/>
        <v>*</v>
      </c>
      <c r="I7342" s="11">
        <v>25</v>
      </c>
      <c r="J7342" s="3">
        <v>62.5</v>
      </c>
      <c r="K7342" s="8">
        <v>12.5</v>
      </c>
    </row>
    <row r="7343" spans="3:11" x14ac:dyDescent="0.2">
      <c r="C7343" s="87"/>
      <c r="D7343" s="84"/>
      <c r="E7343" s="1" t="s">
        <v>64</v>
      </c>
      <c r="F7343" s="2"/>
      <c r="G7343" s="60">
        <v>24</v>
      </c>
      <c r="H7343" s="72" t="str">
        <f t="shared" si="123"/>
        <v>*</v>
      </c>
      <c r="I7343" s="11">
        <v>91.666666666666998</v>
      </c>
      <c r="J7343" s="3">
        <v>4.166666666667</v>
      </c>
      <c r="K7343" s="8">
        <v>4.166666666667</v>
      </c>
    </row>
    <row r="7344" spans="3:11" x14ac:dyDescent="0.2">
      <c r="C7344" s="87"/>
      <c r="D7344" s="84"/>
      <c r="E7344" s="1" t="s">
        <v>46</v>
      </c>
      <c r="F7344" s="2"/>
      <c r="G7344" s="60">
        <v>17</v>
      </c>
      <c r="H7344" s="72" t="str">
        <f t="shared" si="123"/>
        <v>*</v>
      </c>
      <c r="I7344" s="11">
        <v>41.176470588234999</v>
      </c>
      <c r="J7344" s="3">
        <v>58.823529411765001</v>
      </c>
      <c r="K7344" s="14">
        <v>0</v>
      </c>
    </row>
    <row r="7345" spans="3:11" x14ac:dyDescent="0.2">
      <c r="C7345" s="87"/>
      <c r="D7345" s="84"/>
      <c r="E7345" s="1" t="s">
        <v>32</v>
      </c>
      <c r="F7345" s="2"/>
      <c r="G7345" s="60">
        <v>5</v>
      </c>
      <c r="H7345" s="72" t="str">
        <f t="shared" si="123"/>
        <v>*</v>
      </c>
      <c r="I7345" s="11">
        <v>80</v>
      </c>
      <c r="J7345" s="3">
        <v>20</v>
      </c>
      <c r="K7345" s="14">
        <v>0</v>
      </c>
    </row>
    <row r="7346" spans="3:11" x14ac:dyDescent="0.2">
      <c r="C7346" s="87"/>
      <c r="D7346" s="84"/>
      <c r="E7346" s="1" t="s">
        <v>65</v>
      </c>
      <c r="F7346" s="2"/>
      <c r="G7346" s="60">
        <v>2121</v>
      </c>
      <c r="H7346" s="72" t="str">
        <f t="shared" si="123"/>
        <v xml:space="preserve"> </v>
      </c>
      <c r="I7346" s="11">
        <v>51.956624233851997</v>
      </c>
      <c r="J7346" s="3">
        <v>45.968882602546003</v>
      </c>
      <c r="K7346" s="8">
        <v>2.0744931636019999</v>
      </c>
    </row>
    <row r="7347" spans="3:11" x14ac:dyDescent="0.2">
      <c r="C7347" s="87"/>
      <c r="D7347" s="84"/>
      <c r="E7347" s="1" t="s">
        <v>66</v>
      </c>
      <c r="F7347" s="2"/>
      <c r="G7347" s="60">
        <v>260</v>
      </c>
      <c r="H7347" s="72" t="str">
        <f t="shared" si="123"/>
        <v xml:space="preserve"> </v>
      </c>
      <c r="I7347" s="11">
        <v>58.076923076923002</v>
      </c>
      <c r="J7347" s="3">
        <v>38.461538461537998</v>
      </c>
      <c r="K7347" s="8">
        <v>3.4615384615379998</v>
      </c>
    </row>
    <row r="7348" spans="3:11" ht="24" x14ac:dyDescent="0.2">
      <c r="C7348" s="88" t="s">
        <v>67</v>
      </c>
      <c r="D7348" s="83" t="s">
        <v>17</v>
      </c>
      <c r="E7348" s="6" t="s">
        <v>68</v>
      </c>
      <c r="F7348" s="5"/>
      <c r="G7348" s="59">
        <v>303</v>
      </c>
      <c r="H7348" s="71" t="str">
        <f t="shared" si="123"/>
        <v xml:space="preserve"> </v>
      </c>
      <c r="I7348" s="12">
        <v>52.145214521451997</v>
      </c>
      <c r="J7348" s="4">
        <v>46.534653465346999</v>
      </c>
      <c r="K7348" s="13">
        <v>1.3201320132009999</v>
      </c>
    </row>
    <row r="7349" spans="3:11" ht="36" x14ac:dyDescent="0.2">
      <c r="C7349" s="87"/>
      <c r="D7349" s="84"/>
      <c r="E7349" s="1" t="s">
        <v>69</v>
      </c>
      <c r="F7349" s="2"/>
      <c r="G7349" s="60">
        <v>1347</v>
      </c>
      <c r="H7349" s="72" t="str">
        <f t="shared" si="123"/>
        <v xml:space="preserve"> </v>
      </c>
      <c r="I7349" s="11">
        <v>50.705270972531999</v>
      </c>
      <c r="J7349" s="3">
        <v>46.844840386043003</v>
      </c>
      <c r="K7349" s="8">
        <v>2.4498886414249998</v>
      </c>
    </row>
    <row r="7350" spans="3:11" ht="24" x14ac:dyDescent="0.2">
      <c r="C7350" s="87"/>
      <c r="D7350" s="84"/>
      <c r="E7350" s="1" t="s">
        <v>70</v>
      </c>
      <c r="F7350" s="2"/>
      <c r="G7350" s="60">
        <v>596</v>
      </c>
      <c r="H7350" s="72" t="str">
        <f t="shared" si="123"/>
        <v xml:space="preserve"> </v>
      </c>
      <c r="I7350" s="11">
        <v>54.530201342281998</v>
      </c>
      <c r="J7350" s="3">
        <v>43.624161073826002</v>
      </c>
      <c r="K7350" s="8">
        <v>1.8456375838929999</v>
      </c>
    </row>
    <row r="7351" spans="3:11" ht="24" x14ac:dyDescent="0.2">
      <c r="C7351" s="87"/>
      <c r="D7351" s="84"/>
      <c r="E7351" s="1" t="s">
        <v>71</v>
      </c>
      <c r="F7351" s="2"/>
      <c r="G7351" s="60">
        <v>181</v>
      </c>
      <c r="H7351" s="72" t="str">
        <f t="shared" si="123"/>
        <v xml:space="preserve"> </v>
      </c>
      <c r="I7351" s="11">
        <v>64.640883977900998</v>
      </c>
      <c r="J7351" s="3">
        <v>31.491712707182</v>
      </c>
      <c r="K7351" s="8">
        <v>3.867403314917</v>
      </c>
    </row>
    <row r="7352" spans="3:11" x14ac:dyDescent="0.2">
      <c r="C7352" s="87"/>
      <c r="D7352" s="84"/>
      <c r="E7352" s="1" t="s">
        <v>32</v>
      </c>
      <c r="F7352" s="2"/>
      <c r="G7352" s="60">
        <v>8</v>
      </c>
      <c r="H7352" s="72" t="str">
        <f t="shared" si="123"/>
        <v>*</v>
      </c>
      <c r="I7352" s="11">
        <v>62.5</v>
      </c>
      <c r="J7352" s="3">
        <v>37.5</v>
      </c>
      <c r="K7352" s="14">
        <v>0</v>
      </c>
    </row>
    <row r="7353" spans="3:11" ht="24" x14ac:dyDescent="0.2">
      <c r="C7353" s="88" t="s">
        <v>72</v>
      </c>
      <c r="D7353" s="83" t="s">
        <v>17</v>
      </c>
      <c r="E7353" s="6" t="s">
        <v>73</v>
      </c>
      <c r="F7353" s="5"/>
      <c r="G7353" s="59">
        <v>52</v>
      </c>
      <c r="H7353" s="71" t="str">
        <f t="shared" si="123"/>
        <v xml:space="preserve"> </v>
      </c>
      <c r="I7353" s="12">
        <v>69.230769230768999</v>
      </c>
      <c r="J7353" s="4">
        <v>26.923076923077002</v>
      </c>
      <c r="K7353" s="13">
        <v>3.8461538461539999</v>
      </c>
    </row>
    <row r="7354" spans="3:11" ht="36" x14ac:dyDescent="0.2">
      <c r="C7354" s="87"/>
      <c r="D7354" s="84"/>
      <c r="E7354" s="1" t="s">
        <v>74</v>
      </c>
      <c r="F7354" s="2"/>
      <c r="G7354" s="60">
        <v>186</v>
      </c>
      <c r="H7354" s="72" t="str">
        <f t="shared" si="123"/>
        <v xml:space="preserve"> </v>
      </c>
      <c r="I7354" s="11">
        <v>66.129032258064996</v>
      </c>
      <c r="J7354" s="3">
        <v>29.569892473117999</v>
      </c>
      <c r="K7354" s="8">
        <v>4.3010752688169998</v>
      </c>
    </row>
    <row r="7355" spans="3:11" ht="36" x14ac:dyDescent="0.2">
      <c r="C7355" s="87"/>
      <c r="D7355" s="84"/>
      <c r="E7355" s="1" t="s">
        <v>75</v>
      </c>
      <c r="F7355" s="2"/>
      <c r="G7355" s="60">
        <v>336</v>
      </c>
      <c r="H7355" s="72" t="str">
        <f t="shared" si="123"/>
        <v xml:space="preserve"> </v>
      </c>
      <c r="I7355" s="11">
        <v>65.773809523810002</v>
      </c>
      <c r="J7355" s="3">
        <v>31.25</v>
      </c>
      <c r="K7355" s="8">
        <v>2.9761904761900002</v>
      </c>
    </row>
    <row r="7356" spans="3:11" ht="36" x14ac:dyDescent="0.2">
      <c r="C7356" s="87"/>
      <c r="D7356" s="84"/>
      <c r="E7356" s="1" t="s">
        <v>76</v>
      </c>
      <c r="F7356" s="2"/>
      <c r="G7356" s="60">
        <v>411</v>
      </c>
      <c r="H7356" s="72" t="str">
        <f t="shared" si="123"/>
        <v xml:space="preserve"> </v>
      </c>
      <c r="I7356" s="11">
        <v>57.420924574209003</v>
      </c>
      <c r="J7356" s="3">
        <v>40.145985401460003</v>
      </c>
      <c r="K7356" s="8">
        <v>2.4330900243309999</v>
      </c>
    </row>
    <row r="7357" spans="3:11" ht="36" x14ac:dyDescent="0.2">
      <c r="C7357" s="87"/>
      <c r="D7357" s="84"/>
      <c r="E7357" s="1" t="s">
        <v>77</v>
      </c>
      <c r="F7357" s="2"/>
      <c r="G7357" s="60">
        <v>425</v>
      </c>
      <c r="H7357" s="72" t="str">
        <f t="shared" si="123"/>
        <v xml:space="preserve"> </v>
      </c>
      <c r="I7357" s="11">
        <v>48.941176470587997</v>
      </c>
      <c r="J7357" s="3">
        <v>48.705882352941003</v>
      </c>
      <c r="K7357" s="8">
        <v>2.352941176471</v>
      </c>
    </row>
    <row r="7358" spans="3:11" ht="36" x14ac:dyDescent="0.2">
      <c r="C7358" s="87"/>
      <c r="D7358" s="84"/>
      <c r="E7358" s="1" t="s">
        <v>78</v>
      </c>
      <c r="F7358" s="2"/>
      <c r="G7358" s="60">
        <v>328</v>
      </c>
      <c r="H7358" s="72" t="str">
        <f t="shared" si="123"/>
        <v xml:space="preserve"> </v>
      </c>
      <c r="I7358" s="11">
        <v>50.914634146341001</v>
      </c>
      <c r="J7358" s="3">
        <v>48.475609756098002</v>
      </c>
      <c r="K7358" s="8">
        <v>0.60975609756100002</v>
      </c>
    </row>
    <row r="7359" spans="3:11" ht="36" x14ac:dyDescent="0.2">
      <c r="C7359" s="87"/>
      <c r="D7359" s="84"/>
      <c r="E7359" s="1" t="s">
        <v>79</v>
      </c>
      <c r="F7359" s="2"/>
      <c r="G7359" s="60">
        <v>294</v>
      </c>
      <c r="H7359" s="72" t="str">
        <f t="shared" si="123"/>
        <v xml:space="preserve"> </v>
      </c>
      <c r="I7359" s="11">
        <v>38.435374149659999</v>
      </c>
      <c r="J7359" s="3">
        <v>59.863945578230997</v>
      </c>
      <c r="K7359" s="8">
        <v>1.700680272109</v>
      </c>
    </row>
    <row r="7360" spans="3:11" ht="36" x14ac:dyDescent="0.2">
      <c r="C7360" s="87"/>
      <c r="D7360" s="84"/>
      <c r="E7360" s="1" t="s">
        <v>80</v>
      </c>
      <c r="F7360" s="2"/>
      <c r="G7360" s="60">
        <v>194</v>
      </c>
      <c r="H7360" s="72" t="str">
        <f t="shared" si="123"/>
        <v xml:space="preserve"> </v>
      </c>
      <c r="I7360" s="11">
        <v>37.113402061856</v>
      </c>
      <c r="J7360" s="3">
        <v>61.855670103092997</v>
      </c>
      <c r="K7360" s="8">
        <v>1.0309278350519999</v>
      </c>
    </row>
    <row r="7361" spans="3:11" ht="36" x14ac:dyDescent="0.2">
      <c r="C7361" s="87"/>
      <c r="D7361" s="84"/>
      <c r="E7361" s="1" t="s">
        <v>81</v>
      </c>
      <c r="F7361" s="2"/>
      <c r="G7361" s="60">
        <v>50</v>
      </c>
      <c r="H7361" s="72" t="str">
        <f t="shared" si="123"/>
        <v xml:space="preserve"> </v>
      </c>
      <c r="I7361" s="11">
        <v>34</v>
      </c>
      <c r="J7361" s="3">
        <v>66</v>
      </c>
      <c r="K7361" s="14">
        <v>0</v>
      </c>
    </row>
    <row r="7362" spans="3:11" ht="24" x14ac:dyDescent="0.2">
      <c r="C7362" s="87"/>
      <c r="D7362" s="84"/>
      <c r="E7362" s="1" t="s">
        <v>82</v>
      </c>
      <c r="F7362" s="2"/>
      <c r="G7362" s="60">
        <v>48</v>
      </c>
      <c r="H7362" s="72" t="str">
        <f t="shared" si="123"/>
        <v>*</v>
      </c>
      <c r="I7362" s="11">
        <v>37.5</v>
      </c>
      <c r="J7362" s="3">
        <v>62.5</v>
      </c>
      <c r="K7362" s="14">
        <v>0</v>
      </c>
    </row>
    <row r="7363" spans="3:11" x14ac:dyDescent="0.2">
      <c r="C7363" s="87"/>
      <c r="D7363" s="84"/>
      <c r="E7363" s="1" t="s">
        <v>83</v>
      </c>
      <c r="F7363" s="2"/>
      <c r="G7363" s="60">
        <v>46</v>
      </c>
      <c r="H7363" s="72" t="str">
        <f t="shared" si="123"/>
        <v>*</v>
      </c>
      <c r="I7363" s="11">
        <v>73.913043478261002</v>
      </c>
      <c r="J7363" s="3">
        <v>21.739130434783</v>
      </c>
      <c r="K7363" s="8">
        <v>4.3478260869570002</v>
      </c>
    </row>
    <row r="7364" spans="3:11" x14ac:dyDescent="0.2">
      <c r="C7364" s="87"/>
      <c r="D7364" s="84"/>
      <c r="E7364" s="1" t="s">
        <v>32</v>
      </c>
      <c r="F7364" s="2"/>
      <c r="G7364" s="60">
        <v>65</v>
      </c>
      <c r="H7364" s="72" t="str">
        <f t="shared" si="123"/>
        <v xml:space="preserve"> </v>
      </c>
      <c r="I7364" s="11">
        <v>66.153846153846004</v>
      </c>
      <c r="J7364" s="3">
        <v>27.692307692307999</v>
      </c>
      <c r="K7364" s="8">
        <v>6.1538461538459996</v>
      </c>
    </row>
    <row r="7365" spans="3:11" x14ac:dyDescent="0.2">
      <c r="C7365" s="88" t="s">
        <v>84</v>
      </c>
      <c r="D7365" s="83" t="s">
        <v>17</v>
      </c>
      <c r="E7365" s="6" t="s">
        <v>85</v>
      </c>
      <c r="F7365" s="5"/>
      <c r="G7365" s="59">
        <v>315</v>
      </c>
      <c r="H7365" s="71" t="str">
        <f t="shared" si="123"/>
        <v xml:space="preserve"> </v>
      </c>
      <c r="I7365" s="12">
        <v>33.968253968253997</v>
      </c>
      <c r="J7365" s="4">
        <v>65.079365079365004</v>
      </c>
      <c r="K7365" s="13">
        <v>0.95238095238099996</v>
      </c>
    </row>
    <row r="7366" spans="3:11" x14ac:dyDescent="0.2">
      <c r="C7366" s="87"/>
      <c r="D7366" s="84"/>
      <c r="E7366" s="1" t="s">
        <v>86</v>
      </c>
      <c r="F7366" s="2"/>
      <c r="G7366" s="60">
        <v>493</v>
      </c>
      <c r="H7366" s="72" t="str">
        <f t="shared" si="123"/>
        <v xml:space="preserve"> </v>
      </c>
      <c r="I7366" s="11">
        <v>44.219066937119997</v>
      </c>
      <c r="J7366" s="3">
        <v>54.361054766734</v>
      </c>
      <c r="K7366" s="8">
        <v>1.4198782961459999</v>
      </c>
    </row>
    <row r="7367" spans="3:11" x14ac:dyDescent="0.2">
      <c r="C7367" s="87"/>
      <c r="D7367" s="84"/>
      <c r="E7367" s="1" t="s">
        <v>87</v>
      </c>
      <c r="F7367" s="2"/>
      <c r="G7367" s="60">
        <v>981</v>
      </c>
      <c r="H7367" s="72" t="str">
        <f t="shared" si="123"/>
        <v xml:space="preserve"> </v>
      </c>
      <c r="I7367" s="11">
        <v>51.070336391437003</v>
      </c>
      <c r="J7367" s="3">
        <v>46.075433231397</v>
      </c>
      <c r="K7367" s="8">
        <v>2.854230377166</v>
      </c>
    </row>
    <row r="7368" spans="3:11" x14ac:dyDescent="0.2">
      <c r="C7368" s="87"/>
      <c r="D7368" s="84"/>
      <c r="E7368" s="1" t="s">
        <v>88</v>
      </c>
      <c r="F7368" s="2"/>
      <c r="G7368" s="60">
        <v>525</v>
      </c>
      <c r="H7368" s="72" t="str">
        <f t="shared" si="123"/>
        <v xml:space="preserve"> </v>
      </c>
      <c r="I7368" s="11">
        <v>68.952380952381006</v>
      </c>
      <c r="J7368" s="3">
        <v>28.190476190476002</v>
      </c>
      <c r="K7368" s="8">
        <v>2.8571428571430002</v>
      </c>
    </row>
    <row r="7369" spans="3:11" x14ac:dyDescent="0.2">
      <c r="C7369" s="87"/>
      <c r="D7369" s="84"/>
      <c r="E7369" s="1" t="s">
        <v>89</v>
      </c>
      <c r="F7369" s="2"/>
      <c r="G7369" s="60">
        <v>113</v>
      </c>
      <c r="H7369" s="72" t="str">
        <f t="shared" si="123"/>
        <v xml:space="preserve"> </v>
      </c>
      <c r="I7369" s="11">
        <v>84.955752212389001</v>
      </c>
      <c r="J7369" s="3">
        <v>14.159292035398</v>
      </c>
      <c r="K7369" s="8">
        <v>0.88495575221199996</v>
      </c>
    </row>
    <row r="7370" spans="3:11" x14ac:dyDescent="0.2">
      <c r="C7370" s="87"/>
      <c r="D7370" s="84"/>
      <c r="E7370" s="1" t="s">
        <v>32</v>
      </c>
      <c r="F7370" s="2"/>
      <c r="G7370" s="60">
        <v>8</v>
      </c>
      <c r="H7370" s="72" t="str">
        <f t="shared" si="123"/>
        <v>*</v>
      </c>
      <c r="I7370" s="11">
        <v>50</v>
      </c>
      <c r="J7370" s="3">
        <v>37.5</v>
      </c>
      <c r="K7370" s="8">
        <v>12.5</v>
      </c>
    </row>
    <row r="7371" spans="3:11" ht="24" x14ac:dyDescent="0.2">
      <c r="C7371" s="88" t="s">
        <v>90</v>
      </c>
      <c r="D7371" s="83" t="s">
        <v>17</v>
      </c>
      <c r="E7371" s="6" t="s">
        <v>91</v>
      </c>
      <c r="F7371" s="5"/>
      <c r="G7371" s="59">
        <v>608</v>
      </c>
      <c r="H7371" s="71" t="str">
        <f t="shared" si="123"/>
        <v xml:space="preserve"> </v>
      </c>
      <c r="I7371" s="12">
        <v>52.138157894736999</v>
      </c>
      <c r="J7371" s="4">
        <v>45.559210526316001</v>
      </c>
      <c r="K7371" s="13">
        <v>2.302631578947</v>
      </c>
    </row>
    <row r="7372" spans="3:11" ht="24" x14ac:dyDescent="0.2">
      <c r="C7372" s="87"/>
      <c r="D7372" s="84"/>
      <c r="E7372" s="1" t="s">
        <v>92</v>
      </c>
      <c r="F7372" s="2"/>
      <c r="G7372" s="60">
        <v>1036</v>
      </c>
      <c r="H7372" s="72" t="str">
        <f t="shared" si="123"/>
        <v xml:space="preserve"> </v>
      </c>
      <c r="I7372" s="11">
        <v>52.027027027027003</v>
      </c>
      <c r="J7372" s="3">
        <v>45.945945945946001</v>
      </c>
      <c r="K7372" s="8">
        <v>2.0270270270270001</v>
      </c>
    </row>
    <row r="7373" spans="3:11" ht="24" x14ac:dyDescent="0.2">
      <c r="C7373" s="87"/>
      <c r="D7373" s="84"/>
      <c r="E7373" s="1" t="s">
        <v>93</v>
      </c>
      <c r="F7373" s="2"/>
      <c r="G7373" s="60">
        <v>567</v>
      </c>
      <c r="H7373" s="72" t="str">
        <f t="shared" si="123"/>
        <v xml:space="preserve"> </v>
      </c>
      <c r="I7373" s="11">
        <v>54.673721340387999</v>
      </c>
      <c r="J7373" s="3">
        <v>42.680776014109</v>
      </c>
      <c r="K7373" s="8">
        <v>2.645502645503</v>
      </c>
    </row>
    <row r="7374" spans="3:11" x14ac:dyDescent="0.2">
      <c r="C7374" s="87"/>
      <c r="D7374" s="84"/>
      <c r="E7374" s="1" t="s">
        <v>94</v>
      </c>
      <c r="F7374" s="2"/>
      <c r="G7374" s="60">
        <v>224</v>
      </c>
      <c r="H7374" s="72" t="str">
        <f t="shared" si="123"/>
        <v xml:space="preserve"> </v>
      </c>
      <c r="I7374" s="11">
        <v>54.464285714286</v>
      </c>
      <c r="J7374" s="3">
        <v>43.303571428570997</v>
      </c>
      <c r="K7374" s="8">
        <v>2.2321428571430002</v>
      </c>
    </row>
    <row r="7375" spans="3:11" x14ac:dyDescent="0.2">
      <c r="C7375" s="88" t="s">
        <v>95</v>
      </c>
      <c r="D7375" s="83" t="s">
        <v>17</v>
      </c>
      <c r="E7375" s="6" t="s">
        <v>96</v>
      </c>
      <c r="F7375" s="5"/>
      <c r="G7375" s="59">
        <v>308</v>
      </c>
      <c r="H7375" s="71" t="str">
        <f t="shared" si="123"/>
        <v xml:space="preserve"> </v>
      </c>
      <c r="I7375" s="12">
        <v>54.220779220779001</v>
      </c>
      <c r="J7375" s="4">
        <v>44.155844155844001</v>
      </c>
      <c r="K7375" s="13">
        <v>1.6233766233769999</v>
      </c>
    </row>
    <row r="7376" spans="3:11" x14ac:dyDescent="0.2">
      <c r="C7376" s="89"/>
      <c r="D7376" s="84"/>
      <c r="E7376" s="1" t="s">
        <v>97</v>
      </c>
      <c r="F7376" s="2"/>
      <c r="G7376" s="60">
        <v>728</v>
      </c>
      <c r="H7376" s="72" t="str">
        <f t="shared" si="123"/>
        <v xml:space="preserve"> </v>
      </c>
      <c r="I7376" s="11">
        <v>48.489010989011</v>
      </c>
      <c r="J7376" s="3">
        <v>49.175824175823998</v>
      </c>
      <c r="K7376" s="8">
        <v>2.3351648351650001</v>
      </c>
    </row>
    <row r="7377" spans="2:13" ht="24" x14ac:dyDescent="0.2">
      <c r="C7377" s="89"/>
      <c r="D7377" s="84"/>
      <c r="E7377" s="1" t="s">
        <v>98</v>
      </c>
      <c r="F7377" s="2"/>
      <c r="G7377" s="60">
        <v>474</v>
      </c>
      <c r="H7377" s="72" t="str">
        <f t="shared" si="123"/>
        <v xml:space="preserve"> </v>
      </c>
      <c r="I7377" s="11">
        <v>57.594936708860999</v>
      </c>
      <c r="J7377" s="3">
        <v>39.662447257384002</v>
      </c>
      <c r="K7377" s="8">
        <v>2.7426160337550001</v>
      </c>
    </row>
    <row r="7378" spans="2:13" x14ac:dyDescent="0.2">
      <c r="C7378" s="89"/>
      <c r="D7378" s="84"/>
      <c r="E7378" s="1" t="s">
        <v>99</v>
      </c>
      <c r="F7378" s="2"/>
      <c r="G7378" s="60">
        <v>402</v>
      </c>
      <c r="H7378" s="72" t="str">
        <f t="shared" si="123"/>
        <v xml:space="preserve"> </v>
      </c>
      <c r="I7378" s="11">
        <v>51.741293532337998</v>
      </c>
      <c r="J7378" s="3">
        <v>46.019900497511998</v>
      </c>
      <c r="K7378" s="8">
        <v>2.238805970149</v>
      </c>
    </row>
    <row r="7379" spans="2:13" x14ac:dyDescent="0.2">
      <c r="C7379" s="89"/>
      <c r="D7379" s="84"/>
      <c r="E7379" s="1" t="s">
        <v>100</v>
      </c>
      <c r="F7379" s="2"/>
      <c r="G7379" s="60">
        <v>231</v>
      </c>
      <c r="H7379" s="72" t="str">
        <f t="shared" si="123"/>
        <v xml:space="preserve"> </v>
      </c>
      <c r="I7379" s="11">
        <v>58.008658008658003</v>
      </c>
      <c r="J7379" s="3">
        <v>39.826839826840001</v>
      </c>
      <c r="K7379" s="8">
        <v>2.1645021645020002</v>
      </c>
    </row>
    <row r="7380" spans="2:13" x14ac:dyDescent="0.2">
      <c r="C7380" s="90"/>
      <c r="D7380" s="85"/>
      <c r="E7380" s="29" t="s">
        <v>101</v>
      </c>
      <c r="F7380" s="28"/>
      <c r="G7380" s="61">
        <v>292</v>
      </c>
      <c r="H7380" s="73" t="str">
        <f t="shared" si="123"/>
        <v xml:space="preserve"> </v>
      </c>
      <c r="I7380" s="35">
        <v>52.397260273972996</v>
      </c>
      <c r="J7380" s="16">
        <v>45.547945205479003</v>
      </c>
      <c r="K7380" s="36">
        <v>2.054794520548</v>
      </c>
    </row>
    <row r="7381" spans="2:13" x14ac:dyDescent="0.2">
      <c r="G7381" s="62"/>
      <c r="H7381" s="74"/>
    </row>
    <row r="7382" spans="2:13" x14ac:dyDescent="0.2">
      <c r="B7382" s="25" t="str">
        <f xml:space="preserve"> HYPERLINK("#'目次'!B69", "[63]")</f>
        <v>[63]</v>
      </c>
      <c r="C7382" s="17" t="s">
        <v>609</v>
      </c>
      <c r="G7382" s="62"/>
      <c r="H7382" s="74"/>
    </row>
    <row r="7383" spans="2:13" x14ac:dyDescent="0.2">
      <c r="G7383" s="62"/>
      <c r="H7383" s="74"/>
    </row>
    <row r="7384" spans="2:13" x14ac:dyDescent="0.2">
      <c r="G7384" s="62"/>
      <c r="H7384" s="74"/>
    </row>
    <row r="7385" spans="2:13" x14ac:dyDescent="0.2">
      <c r="C7385" s="17" t="s">
        <v>12</v>
      </c>
      <c r="G7385" s="62"/>
      <c r="H7385" s="74"/>
    </row>
    <row r="7386" spans="2:13" ht="24" x14ac:dyDescent="0.2">
      <c r="C7386" s="91"/>
      <c r="D7386" s="92"/>
      <c r="E7386" s="92"/>
      <c r="F7386" s="92"/>
      <c r="G7386" s="56" t="s">
        <v>13</v>
      </c>
      <c r="H7386" s="68"/>
      <c r="I7386" s="22" t="s">
        <v>610</v>
      </c>
      <c r="J7386" s="10" t="s">
        <v>611</v>
      </c>
      <c r="K7386" s="10" t="s">
        <v>612</v>
      </c>
      <c r="L7386" s="10" t="s">
        <v>613</v>
      </c>
      <c r="M7386" s="23" t="s">
        <v>32</v>
      </c>
    </row>
    <row r="7387" spans="2:13" x14ac:dyDescent="0.2">
      <c r="C7387" s="93"/>
      <c r="D7387" s="94"/>
      <c r="E7387" s="94"/>
      <c r="F7387" s="94"/>
      <c r="G7387" s="57"/>
      <c r="H7387" s="69"/>
      <c r="I7387" s="26"/>
      <c r="J7387" s="9"/>
      <c r="K7387" s="9"/>
      <c r="L7387" s="9"/>
      <c r="M7387" s="24"/>
    </row>
    <row r="7388" spans="2:13" x14ac:dyDescent="0.2">
      <c r="C7388" s="31"/>
      <c r="D7388" s="33"/>
      <c r="E7388" s="32" t="s">
        <v>13</v>
      </c>
      <c r="F7388" s="30"/>
      <c r="G7388" s="58">
        <v>2435</v>
      </c>
      <c r="H7388" s="70" t="str">
        <f t="shared" ref="H7388:H7451" si="124">IF(G7388&lt;49,"*"," ")</f>
        <v xml:space="preserve"> </v>
      </c>
      <c r="I7388" s="15">
        <v>17.905544147844001</v>
      </c>
      <c r="J7388" s="15">
        <v>40.164271047227999</v>
      </c>
      <c r="K7388" s="15">
        <v>30.718685831622</v>
      </c>
      <c r="L7388" s="15">
        <v>9.3223819301849993</v>
      </c>
      <c r="M7388" s="34">
        <v>1.889117043121</v>
      </c>
    </row>
    <row r="7389" spans="2:13" x14ac:dyDescent="0.2">
      <c r="C7389" s="86" t="s">
        <v>16</v>
      </c>
      <c r="D7389" s="83" t="s">
        <v>17</v>
      </c>
      <c r="E7389" s="6" t="s">
        <v>14</v>
      </c>
      <c r="F7389" s="5"/>
      <c r="G7389" s="59">
        <v>1188</v>
      </c>
      <c r="H7389" s="71" t="str">
        <f t="shared" si="124"/>
        <v xml:space="preserve"> </v>
      </c>
      <c r="I7389" s="12">
        <v>15.235690235690001</v>
      </c>
      <c r="J7389" s="4">
        <v>39.057239057239002</v>
      </c>
      <c r="K7389" s="4">
        <v>33.249158249158</v>
      </c>
      <c r="L7389" s="4">
        <v>10.858585858586</v>
      </c>
      <c r="M7389" s="13">
        <v>1.5993265993270001</v>
      </c>
    </row>
    <row r="7390" spans="2:13" x14ac:dyDescent="0.2">
      <c r="C7390" s="87"/>
      <c r="D7390" s="84"/>
      <c r="E7390" s="1" t="s">
        <v>15</v>
      </c>
      <c r="F7390" s="2"/>
      <c r="G7390" s="60">
        <v>1247</v>
      </c>
      <c r="H7390" s="72" t="str">
        <f t="shared" si="124"/>
        <v xml:space="preserve"> </v>
      </c>
      <c r="I7390" s="11">
        <v>20.449077786688001</v>
      </c>
      <c r="J7390" s="3">
        <v>41.218925421009999</v>
      </c>
      <c r="K7390" s="3">
        <v>28.307939053729001</v>
      </c>
      <c r="L7390" s="3">
        <v>7.8588612670410001</v>
      </c>
      <c r="M7390" s="8">
        <v>2.165196471532</v>
      </c>
    </row>
    <row r="7391" spans="2:13" x14ac:dyDescent="0.2">
      <c r="C7391" s="88" t="s">
        <v>18</v>
      </c>
      <c r="D7391" s="88" t="s">
        <v>19</v>
      </c>
      <c r="E7391" s="6" t="s">
        <v>20</v>
      </c>
      <c r="F7391" s="5"/>
      <c r="G7391" s="59">
        <v>386</v>
      </c>
      <c r="H7391" s="71" t="str">
        <f t="shared" si="124"/>
        <v xml:space="preserve"> </v>
      </c>
      <c r="I7391" s="12">
        <v>17.616580310881002</v>
      </c>
      <c r="J7391" s="4">
        <v>37.046632124352001</v>
      </c>
      <c r="K7391" s="4">
        <v>33.160621761658</v>
      </c>
      <c r="L7391" s="4">
        <v>11.658031088083</v>
      </c>
      <c r="M7391" s="13">
        <v>0.51813471502599995</v>
      </c>
    </row>
    <row r="7392" spans="2:13" x14ac:dyDescent="0.2">
      <c r="C7392" s="87"/>
      <c r="D7392" s="89"/>
      <c r="E7392" s="1" t="s">
        <v>21</v>
      </c>
      <c r="F7392" s="2"/>
      <c r="G7392" s="60">
        <v>484</v>
      </c>
      <c r="H7392" s="72" t="str">
        <f t="shared" si="124"/>
        <v xml:space="preserve"> </v>
      </c>
      <c r="I7392" s="11">
        <v>17.355371900826</v>
      </c>
      <c r="J7392" s="3">
        <v>42.975206611570002</v>
      </c>
      <c r="K7392" s="3">
        <v>30.578512396693998</v>
      </c>
      <c r="L7392" s="3">
        <v>8.4710743801649997</v>
      </c>
      <c r="M7392" s="8">
        <v>0.61983471074399998</v>
      </c>
    </row>
    <row r="7393" spans="3:13" x14ac:dyDescent="0.2">
      <c r="C7393" s="87"/>
      <c r="D7393" s="89"/>
      <c r="E7393" s="1" t="s">
        <v>22</v>
      </c>
      <c r="F7393" s="2"/>
      <c r="G7393" s="60">
        <v>626</v>
      </c>
      <c r="H7393" s="72" t="str">
        <f t="shared" si="124"/>
        <v xml:space="preserve"> </v>
      </c>
      <c r="I7393" s="11">
        <v>16.134185303513998</v>
      </c>
      <c r="J7393" s="3">
        <v>41.853035143770001</v>
      </c>
      <c r="K7393" s="3">
        <v>33.386581469649002</v>
      </c>
      <c r="L7393" s="3">
        <v>7.6677316293929998</v>
      </c>
      <c r="M7393" s="8">
        <v>0.95846645367399996</v>
      </c>
    </row>
    <row r="7394" spans="3:13" x14ac:dyDescent="0.2">
      <c r="C7394" s="87"/>
      <c r="D7394" s="89"/>
      <c r="E7394" s="1" t="s">
        <v>23</v>
      </c>
      <c r="F7394" s="2"/>
      <c r="G7394" s="60">
        <v>400</v>
      </c>
      <c r="H7394" s="72" t="str">
        <f t="shared" si="124"/>
        <v xml:space="preserve"> </v>
      </c>
      <c r="I7394" s="11">
        <v>21</v>
      </c>
      <c r="J7394" s="3">
        <v>41</v>
      </c>
      <c r="K7394" s="3">
        <v>26</v>
      </c>
      <c r="L7394" s="3">
        <v>9.25</v>
      </c>
      <c r="M7394" s="8">
        <v>2.75</v>
      </c>
    </row>
    <row r="7395" spans="3:13" x14ac:dyDescent="0.2">
      <c r="C7395" s="87"/>
      <c r="D7395" s="89"/>
      <c r="E7395" s="1" t="s">
        <v>24</v>
      </c>
      <c r="F7395" s="2"/>
      <c r="G7395" s="60">
        <v>539</v>
      </c>
      <c r="H7395" s="72" t="str">
        <f t="shared" si="124"/>
        <v xml:space="preserve"> </v>
      </c>
      <c r="I7395" s="11">
        <v>18.367346938775999</v>
      </c>
      <c r="J7395" s="3">
        <v>37.291280148422999</v>
      </c>
      <c r="K7395" s="3">
        <v>29.499072356214999</v>
      </c>
      <c r="L7395" s="3">
        <v>10.38961038961</v>
      </c>
      <c r="M7395" s="8">
        <v>4.4526901669759997</v>
      </c>
    </row>
    <row r="7396" spans="3:13" x14ac:dyDescent="0.2">
      <c r="C7396" s="87"/>
      <c r="D7396" s="89"/>
      <c r="E7396" s="1" t="s">
        <v>25</v>
      </c>
      <c r="F7396" s="2"/>
      <c r="G7396" s="60">
        <v>2049</v>
      </c>
      <c r="H7396" s="72" t="str">
        <f t="shared" si="124"/>
        <v xml:space="preserve"> </v>
      </c>
      <c r="I7396" s="11">
        <v>17.959980478281999</v>
      </c>
      <c r="J7396" s="3">
        <v>40.751586139579999</v>
      </c>
      <c r="K7396" s="3">
        <v>30.258662762322999</v>
      </c>
      <c r="L7396" s="3">
        <v>8.8823816495849996</v>
      </c>
      <c r="M7396" s="8">
        <v>2.1473889702290001</v>
      </c>
    </row>
    <row r="7397" spans="3:13" x14ac:dyDescent="0.2">
      <c r="C7397" s="87"/>
      <c r="D7397" s="89"/>
      <c r="E7397" s="1" t="s">
        <v>26</v>
      </c>
      <c r="F7397" s="2"/>
      <c r="G7397" s="60">
        <v>939</v>
      </c>
      <c r="H7397" s="72" t="str">
        <f t="shared" si="124"/>
        <v xml:space="preserve"> </v>
      </c>
      <c r="I7397" s="11">
        <v>19.488817891374001</v>
      </c>
      <c r="J7397" s="3">
        <v>38.871139510116997</v>
      </c>
      <c r="K7397" s="3">
        <v>28.008519701809998</v>
      </c>
      <c r="L7397" s="3">
        <v>9.9041533546329994</v>
      </c>
      <c r="M7397" s="8">
        <v>3.727369542066</v>
      </c>
    </row>
    <row r="7398" spans="3:13" x14ac:dyDescent="0.2">
      <c r="C7398" s="87"/>
      <c r="D7398" s="88" t="s">
        <v>14</v>
      </c>
      <c r="E7398" s="6" t="s">
        <v>20</v>
      </c>
      <c r="F7398" s="5"/>
      <c r="G7398" s="59">
        <v>204</v>
      </c>
      <c r="H7398" s="71" t="str">
        <f t="shared" si="124"/>
        <v xml:space="preserve"> </v>
      </c>
      <c r="I7398" s="12">
        <v>13.725490196078001</v>
      </c>
      <c r="J7398" s="4">
        <v>37.745098039216003</v>
      </c>
      <c r="K7398" s="4">
        <v>31.862745098038999</v>
      </c>
      <c r="L7398" s="4">
        <v>16.176470588234999</v>
      </c>
      <c r="M7398" s="13">
        <v>0.49019607843099999</v>
      </c>
    </row>
    <row r="7399" spans="3:13" x14ac:dyDescent="0.2">
      <c r="C7399" s="87"/>
      <c r="D7399" s="89"/>
      <c r="E7399" s="1" t="s">
        <v>21</v>
      </c>
      <c r="F7399" s="2"/>
      <c r="G7399" s="60">
        <v>254</v>
      </c>
      <c r="H7399" s="72" t="str">
        <f t="shared" si="124"/>
        <v xml:space="preserve"> </v>
      </c>
      <c r="I7399" s="11">
        <v>16.535433070865999</v>
      </c>
      <c r="J7399" s="3">
        <v>37.401574803149998</v>
      </c>
      <c r="K7399" s="3">
        <v>34.645669291338997</v>
      </c>
      <c r="L7399" s="3">
        <v>11.023622047244</v>
      </c>
      <c r="M7399" s="8">
        <v>0.39370078740199999</v>
      </c>
    </row>
    <row r="7400" spans="3:13" x14ac:dyDescent="0.2">
      <c r="C7400" s="87"/>
      <c r="D7400" s="89"/>
      <c r="E7400" s="1" t="s">
        <v>22</v>
      </c>
      <c r="F7400" s="2"/>
      <c r="G7400" s="60">
        <v>311</v>
      </c>
      <c r="H7400" s="72" t="str">
        <f t="shared" si="124"/>
        <v xml:space="preserve"> </v>
      </c>
      <c r="I7400" s="11">
        <v>13.183279742765</v>
      </c>
      <c r="J7400" s="3">
        <v>38.906752411576001</v>
      </c>
      <c r="K7400" s="3">
        <v>38.585209003214999</v>
      </c>
      <c r="L7400" s="3">
        <v>8.3601286173629994</v>
      </c>
      <c r="M7400" s="8">
        <v>0.96463022507999996</v>
      </c>
    </row>
    <row r="7401" spans="3:13" x14ac:dyDescent="0.2">
      <c r="C7401" s="87"/>
      <c r="D7401" s="89"/>
      <c r="E7401" s="1" t="s">
        <v>23</v>
      </c>
      <c r="F7401" s="2"/>
      <c r="G7401" s="60">
        <v>202</v>
      </c>
      <c r="H7401" s="72" t="str">
        <f t="shared" si="124"/>
        <v xml:space="preserve"> </v>
      </c>
      <c r="I7401" s="11">
        <v>17.821782178218001</v>
      </c>
      <c r="J7401" s="3">
        <v>39.108910891089003</v>
      </c>
      <c r="K7401" s="3">
        <v>28.712871287129001</v>
      </c>
      <c r="L7401" s="3">
        <v>11.881188118812</v>
      </c>
      <c r="M7401" s="8">
        <v>2.4752475247520001</v>
      </c>
    </row>
    <row r="7402" spans="3:13" x14ac:dyDescent="0.2">
      <c r="C7402" s="87"/>
      <c r="D7402" s="89"/>
      <c r="E7402" s="1" t="s">
        <v>24</v>
      </c>
      <c r="F7402" s="2"/>
      <c r="G7402" s="60">
        <v>217</v>
      </c>
      <c r="H7402" s="72" t="str">
        <f t="shared" si="124"/>
        <v xml:space="preserve"> </v>
      </c>
      <c r="I7402" s="11">
        <v>15.668202764977</v>
      </c>
      <c r="J7402" s="3">
        <v>42.396313364054997</v>
      </c>
      <c r="K7402" s="3">
        <v>29.493087557603999</v>
      </c>
      <c r="L7402" s="3">
        <v>8.2949308755760001</v>
      </c>
      <c r="M7402" s="8">
        <v>4.147465437788</v>
      </c>
    </row>
    <row r="7403" spans="3:13" x14ac:dyDescent="0.2">
      <c r="C7403" s="87"/>
      <c r="D7403" s="89"/>
      <c r="E7403" s="1" t="s">
        <v>25</v>
      </c>
      <c r="F7403" s="2"/>
      <c r="G7403" s="60">
        <v>984</v>
      </c>
      <c r="H7403" s="72" t="str">
        <f t="shared" si="124"/>
        <v xml:space="preserve"> </v>
      </c>
      <c r="I7403" s="11">
        <v>15.548780487805001</v>
      </c>
      <c r="J7403" s="3">
        <v>39.329268292682997</v>
      </c>
      <c r="K7403" s="3">
        <v>33.536585365854002</v>
      </c>
      <c r="L7403" s="3">
        <v>9.7560975609760003</v>
      </c>
      <c r="M7403" s="8">
        <v>1.829268292683</v>
      </c>
    </row>
    <row r="7404" spans="3:13" x14ac:dyDescent="0.2">
      <c r="C7404" s="87"/>
      <c r="D7404" s="89"/>
      <c r="E7404" s="1" t="s">
        <v>26</v>
      </c>
      <c r="F7404" s="2"/>
      <c r="G7404" s="60">
        <v>419</v>
      </c>
      <c r="H7404" s="72" t="str">
        <f t="shared" si="124"/>
        <v xml:space="preserve"> </v>
      </c>
      <c r="I7404" s="11">
        <v>16.706443914080999</v>
      </c>
      <c r="J7404" s="3">
        <v>40.811455847254997</v>
      </c>
      <c r="K7404" s="3">
        <v>29.116945107399001</v>
      </c>
      <c r="L7404" s="3">
        <v>10.023866348448999</v>
      </c>
      <c r="M7404" s="8">
        <v>3.3412887828160001</v>
      </c>
    </row>
    <row r="7405" spans="3:13" x14ac:dyDescent="0.2">
      <c r="C7405" s="87"/>
      <c r="D7405" s="88" t="s">
        <v>15</v>
      </c>
      <c r="E7405" s="6" t="s">
        <v>20</v>
      </c>
      <c r="F7405" s="5"/>
      <c r="G7405" s="59">
        <v>182</v>
      </c>
      <c r="H7405" s="71" t="str">
        <f t="shared" si="124"/>
        <v xml:space="preserve"> </v>
      </c>
      <c r="I7405" s="12">
        <v>21.978021978021999</v>
      </c>
      <c r="J7405" s="4">
        <v>36.263736263736</v>
      </c>
      <c r="K7405" s="4">
        <v>34.615384615384997</v>
      </c>
      <c r="L7405" s="4">
        <v>6.5934065934069999</v>
      </c>
      <c r="M7405" s="13">
        <v>0.54945054945100003</v>
      </c>
    </row>
    <row r="7406" spans="3:13" x14ac:dyDescent="0.2">
      <c r="C7406" s="87"/>
      <c r="D7406" s="89"/>
      <c r="E7406" s="1" t="s">
        <v>21</v>
      </c>
      <c r="F7406" s="2"/>
      <c r="G7406" s="60">
        <v>230</v>
      </c>
      <c r="H7406" s="72" t="str">
        <f t="shared" si="124"/>
        <v xml:space="preserve"> </v>
      </c>
      <c r="I7406" s="11">
        <v>18.260869565217</v>
      </c>
      <c r="J7406" s="3">
        <v>49.130434782609001</v>
      </c>
      <c r="K7406" s="3">
        <v>26.086956521739001</v>
      </c>
      <c r="L7406" s="3">
        <v>5.6521739130429998</v>
      </c>
      <c r="M7406" s="8">
        <v>0.86956521739100001</v>
      </c>
    </row>
    <row r="7407" spans="3:13" x14ac:dyDescent="0.2">
      <c r="C7407" s="87"/>
      <c r="D7407" s="89"/>
      <c r="E7407" s="1" t="s">
        <v>22</v>
      </c>
      <c r="F7407" s="2"/>
      <c r="G7407" s="60">
        <v>315</v>
      </c>
      <c r="H7407" s="72" t="str">
        <f t="shared" si="124"/>
        <v xml:space="preserve"> </v>
      </c>
      <c r="I7407" s="11">
        <v>19.047619047619001</v>
      </c>
      <c r="J7407" s="3">
        <v>44.761904761905001</v>
      </c>
      <c r="K7407" s="3">
        <v>28.253968253968001</v>
      </c>
      <c r="L7407" s="3">
        <v>6.9841269841270002</v>
      </c>
      <c r="M7407" s="8">
        <v>0.95238095238099996</v>
      </c>
    </row>
    <row r="7408" spans="3:13" x14ac:dyDescent="0.2">
      <c r="C7408" s="87"/>
      <c r="D7408" s="89"/>
      <c r="E7408" s="1" t="s">
        <v>23</v>
      </c>
      <c r="F7408" s="2"/>
      <c r="G7408" s="60">
        <v>198</v>
      </c>
      <c r="H7408" s="72" t="str">
        <f t="shared" si="124"/>
        <v xml:space="preserve"> </v>
      </c>
      <c r="I7408" s="11">
        <v>24.242424242424001</v>
      </c>
      <c r="J7408" s="3">
        <v>42.929292929292998</v>
      </c>
      <c r="K7408" s="3">
        <v>23.232323232323001</v>
      </c>
      <c r="L7408" s="3">
        <v>6.5656565656570001</v>
      </c>
      <c r="M7408" s="8">
        <v>3.0303030303030001</v>
      </c>
    </row>
    <row r="7409" spans="3:13" x14ac:dyDescent="0.2">
      <c r="C7409" s="87"/>
      <c r="D7409" s="89"/>
      <c r="E7409" s="1" t="s">
        <v>24</v>
      </c>
      <c r="F7409" s="2"/>
      <c r="G7409" s="60">
        <v>322</v>
      </c>
      <c r="H7409" s="72" t="str">
        <f t="shared" si="124"/>
        <v xml:space="preserve"> </v>
      </c>
      <c r="I7409" s="11">
        <v>20.186335403727</v>
      </c>
      <c r="J7409" s="3">
        <v>33.850931677018998</v>
      </c>
      <c r="K7409" s="3">
        <v>29.503105590061999</v>
      </c>
      <c r="L7409" s="3">
        <v>11.801242236025001</v>
      </c>
      <c r="M7409" s="8">
        <v>4.6583850931680004</v>
      </c>
    </row>
    <row r="7410" spans="3:13" x14ac:dyDescent="0.2">
      <c r="C7410" s="87"/>
      <c r="D7410" s="89"/>
      <c r="E7410" s="1" t="s">
        <v>25</v>
      </c>
      <c r="F7410" s="2"/>
      <c r="G7410" s="60">
        <v>1065</v>
      </c>
      <c r="H7410" s="72" t="str">
        <f t="shared" si="124"/>
        <v xml:space="preserve"> </v>
      </c>
      <c r="I7410" s="11">
        <v>20.187793427230002</v>
      </c>
      <c r="J7410" s="3">
        <v>42.065727699531003</v>
      </c>
      <c r="K7410" s="3">
        <v>27.230046948357</v>
      </c>
      <c r="L7410" s="3">
        <v>8.0751173708920003</v>
      </c>
      <c r="M7410" s="8">
        <v>2.4413145539909999</v>
      </c>
    </row>
    <row r="7411" spans="3:13" x14ac:dyDescent="0.2">
      <c r="C7411" s="87"/>
      <c r="D7411" s="89"/>
      <c r="E7411" s="1" t="s">
        <v>26</v>
      </c>
      <c r="F7411" s="2"/>
      <c r="G7411" s="60">
        <v>520</v>
      </c>
      <c r="H7411" s="72" t="str">
        <f t="shared" si="124"/>
        <v xml:space="preserve"> </v>
      </c>
      <c r="I7411" s="11">
        <v>21.730769230768999</v>
      </c>
      <c r="J7411" s="3">
        <v>37.307692307692001</v>
      </c>
      <c r="K7411" s="3">
        <v>27.115384615385</v>
      </c>
      <c r="L7411" s="3">
        <v>9.8076923076919993</v>
      </c>
      <c r="M7411" s="8">
        <v>4.0384615384620002</v>
      </c>
    </row>
    <row r="7412" spans="3:13" x14ac:dyDescent="0.2">
      <c r="C7412" s="88" t="s">
        <v>27</v>
      </c>
      <c r="D7412" s="88" t="s">
        <v>19</v>
      </c>
      <c r="E7412" s="6" t="s">
        <v>28</v>
      </c>
      <c r="F7412" s="5"/>
      <c r="G7412" s="59">
        <v>147</v>
      </c>
      <c r="H7412" s="71" t="str">
        <f t="shared" si="124"/>
        <v xml:space="preserve"> </v>
      </c>
      <c r="I7412" s="12">
        <v>8.1632653061219997</v>
      </c>
      <c r="J7412" s="4">
        <v>34.693877551020002</v>
      </c>
      <c r="K7412" s="4">
        <v>33.333333333333002</v>
      </c>
      <c r="L7412" s="4">
        <v>21.088435374149999</v>
      </c>
      <c r="M7412" s="13">
        <v>2.7210884353739999</v>
      </c>
    </row>
    <row r="7413" spans="3:13" ht="24" x14ac:dyDescent="0.2">
      <c r="C7413" s="87"/>
      <c r="D7413" s="89"/>
      <c r="E7413" s="1" t="s">
        <v>29</v>
      </c>
      <c r="F7413" s="2"/>
      <c r="G7413" s="60">
        <v>1706</v>
      </c>
      <c r="H7413" s="72" t="str">
        <f t="shared" si="124"/>
        <v xml:space="preserve"> </v>
      </c>
      <c r="I7413" s="11">
        <v>17.467760844080001</v>
      </c>
      <c r="J7413" s="3">
        <v>42.497069167644</v>
      </c>
      <c r="K7413" s="3">
        <v>30.832356389215001</v>
      </c>
      <c r="L7413" s="3">
        <v>7.913247362251</v>
      </c>
      <c r="M7413" s="8">
        <v>1.2895662368109999</v>
      </c>
    </row>
    <row r="7414" spans="3:13" ht="24" x14ac:dyDescent="0.2">
      <c r="C7414" s="87"/>
      <c r="D7414" s="89"/>
      <c r="E7414" s="1" t="s">
        <v>30</v>
      </c>
      <c r="F7414" s="2"/>
      <c r="G7414" s="60">
        <v>137</v>
      </c>
      <c r="H7414" s="72" t="str">
        <f t="shared" si="124"/>
        <v xml:space="preserve"> </v>
      </c>
      <c r="I7414" s="11">
        <v>17.518248175181999</v>
      </c>
      <c r="J7414" s="3">
        <v>32.846715328466999</v>
      </c>
      <c r="K7414" s="3">
        <v>36.496350364964002</v>
      </c>
      <c r="L7414" s="3">
        <v>10.948905109489001</v>
      </c>
      <c r="M7414" s="8">
        <v>2.1897810218979998</v>
      </c>
    </row>
    <row r="7415" spans="3:13" ht="24" x14ac:dyDescent="0.2">
      <c r="C7415" s="87"/>
      <c r="D7415" s="89"/>
      <c r="E7415" s="1" t="s">
        <v>31</v>
      </c>
      <c r="F7415" s="2"/>
      <c r="G7415" s="60">
        <v>440</v>
      </c>
      <c r="H7415" s="72" t="str">
        <f t="shared" si="124"/>
        <v xml:space="preserve"> </v>
      </c>
      <c r="I7415" s="11">
        <v>22.727272727273</v>
      </c>
      <c r="J7415" s="3">
        <v>35.454545454544999</v>
      </c>
      <c r="K7415" s="3">
        <v>27.727272727273</v>
      </c>
      <c r="L7415" s="3">
        <v>10.454545454545</v>
      </c>
      <c r="M7415" s="8">
        <v>3.636363636364</v>
      </c>
    </row>
    <row r="7416" spans="3:13" x14ac:dyDescent="0.2">
      <c r="C7416" s="87"/>
      <c r="D7416" s="89"/>
      <c r="E7416" s="1" t="s">
        <v>32</v>
      </c>
      <c r="F7416" s="2"/>
      <c r="G7416" s="60">
        <v>5</v>
      </c>
      <c r="H7416" s="72" t="str">
        <f t="shared" si="124"/>
        <v>*</v>
      </c>
      <c r="I7416" s="11">
        <v>40</v>
      </c>
      <c r="J7416" s="3">
        <v>20</v>
      </c>
      <c r="K7416" s="3">
        <v>20</v>
      </c>
      <c r="L7416" s="7">
        <v>0</v>
      </c>
      <c r="M7416" s="8">
        <v>20</v>
      </c>
    </row>
    <row r="7417" spans="3:13" x14ac:dyDescent="0.2">
      <c r="C7417" s="87"/>
      <c r="D7417" s="88" t="s">
        <v>14</v>
      </c>
      <c r="E7417" s="6" t="s">
        <v>28</v>
      </c>
      <c r="F7417" s="5"/>
      <c r="G7417" s="59">
        <v>95</v>
      </c>
      <c r="H7417" s="71" t="str">
        <f t="shared" si="124"/>
        <v xml:space="preserve"> </v>
      </c>
      <c r="I7417" s="12">
        <v>6.3157894736840001</v>
      </c>
      <c r="J7417" s="4">
        <v>34.736842105263001</v>
      </c>
      <c r="K7417" s="4">
        <v>30.526315789474001</v>
      </c>
      <c r="L7417" s="4">
        <v>25.263157894736999</v>
      </c>
      <c r="M7417" s="13">
        <v>3.1578947368420001</v>
      </c>
    </row>
    <row r="7418" spans="3:13" ht="24" x14ac:dyDescent="0.2">
      <c r="C7418" s="87"/>
      <c r="D7418" s="89"/>
      <c r="E7418" s="1" t="s">
        <v>29</v>
      </c>
      <c r="F7418" s="2"/>
      <c r="G7418" s="60">
        <v>953</v>
      </c>
      <c r="H7418" s="72" t="str">
        <f t="shared" si="124"/>
        <v xml:space="preserve"> </v>
      </c>
      <c r="I7418" s="11">
        <v>15.424973767051</v>
      </c>
      <c r="J7418" s="3">
        <v>40.608604407134997</v>
      </c>
      <c r="K7418" s="3">
        <v>33.788037775446</v>
      </c>
      <c r="L7418" s="3">
        <v>9.1290661070300008</v>
      </c>
      <c r="M7418" s="8">
        <v>1.0493179433369999</v>
      </c>
    </row>
    <row r="7419" spans="3:13" ht="24" x14ac:dyDescent="0.2">
      <c r="C7419" s="87"/>
      <c r="D7419" s="89"/>
      <c r="E7419" s="1" t="s">
        <v>30</v>
      </c>
      <c r="F7419" s="2"/>
      <c r="G7419" s="60">
        <v>60</v>
      </c>
      <c r="H7419" s="72" t="str">
        <f t="shared" si="124"/>
        <v xml:space="preserve"> </v>
      </c>
      <c r="I7419" s="11">
        <v>13.333333333333</v>
      </c>
      <c r="J7419" s="3">
        <v>26.666666666666998</v>
      </c>
      <c r="K7419" s="3">
        <v>40</v>
      </c>
      <c r="L7419" s="3">
        <v>16.666666666666998</v>
      </c>
      <c r="M7419" s="8">
        <v>3.333333333333</v>
      </c>
    </row>
    <row r="7420" spans="3:13" ht="24" x14ac:dyDescent="0.2">
      <c r="C7420" s="87"/>
      <c r="D7420" s="89"/>
      <c r="E7420" s="1" t="s">
        <v>31</v>
      </c>
      <c r="F7420" s="2"/>
      <c r="G7420" s="60">
        <v>77</v>
      </c>
      <c r="H7420" s="72" t="str">
        <f t="shared" si="124"/>
        <v xml:space="preserve"> </v>
      </c>
      <c r="I7420" s="11">
        <v>23.376623376623002</v>
      </c>
      <c r="J7420" s="3">
        <v>35.064935064935</v>
      </c>
      <c r="K7420" s="3">
        <v>25.974025974025999</v>
      </c>
      <c r="L7420" s="3">
        <v>10.38961038961</v>
      </c>
      <c r="M7420" s="8">
        <v>5.1948051948050002</v>
      </c>
    </row>
    <row r="7421" spans="3:13" x14ac:dyDescent="0.2">
      <c r="C7421" s="87"/>
      <c r="D7421" s="89"/>
      <c r="E7421" s="1" t="s">
        <v>32</v>
      </c>
      <c r="F7421" s="2"/>
      <c r="G7421" s="60">
        <v>3</v>
      </c>
      <c r="H7421" s="72" t="str">
        <f t="shared" si="124"/>
        <v>*</v>
      </c>
      <c r="I7421" s="11">
        <v>66.666666666666998</v>
      </c>
      <c r="J7421" s="3">
        <v>33.333333333333002</v>
      </c>
      <c r="K7421" s="7">
        <v>0</v>
      </c>
      <c r="L7421" s="7">
        <v>0</v>
      </c>
      <c r="M7421" s="14">
        <v>0</v>
      </c>
    </row>
    <row r="7422" spans="3:13" x14ac:dyDescent="0.2">
      <c r="C7422" s="87"/>
      <c r="D7422" s="88" t="s">
        <v>15</v>
      </c>
      <c r="E7422" s="6" t="s">
        <v>28</v>
      </c>
      <c r="F7422" s="5"/>
      <c r="G7422" s="59">
        <v>52</v>
      </c>
      <c r="H7422" s="71" t="str">
        <f t="shared" si="124"/>
        <v xml:space="preserve"> </v>
      </c>
      <c r="I7422" s="12">
        <v>11.538461538462</v>
      </c>
      <c r="J7422" s="4">
        <v>34.615384615384997</v>
      </c>
      <c r="K7422" s="4">
        <v>38.461538461537998</v>
      </c>
      <c r="L7422" s="4">
        <v>13.461538461538</v>
      </c>
      <c r="M7422" s="13">
        <v>1.923076923077</v>
      </c>
    </row>
    <row r="7423" spans="3:13" ht="24" x14ac:dyDescent="0.2">
      <c r="C7423" s="87"/>
      <c r="D7423" s="89"/>
      <c r="E7423" s="1" t="s">
        <v>29</v>
      </c>
      <c r="F7423" s="2"/>
      <c r="G7423" s="60">
        <v>753</v>
      </c>
      <c r="H7423" s="72" t="str">
        <f t="shared" si="124"/>
        <v xml:space="preserve"> </v>
      </c>
      <c r="I7423" s="11">
        <v>20.053120849934</v>
      </c>
      <c r="J7423" s="3">
        <v>44.887118193890998</v>
      </c>
      <c r="K7423" s="3">
        <v>27.091633466135001</v>
      </c>
      <c r="L7423" s="3">
        <v>6.3745019920320001</v>
      </c>
      <c r="M7423" s="8">
        <v>1.593625498008</v>
      </c>
    </row>
    <row r="7424" spans="3:13" ht="24" x14ac:dyDescent="0.2">
      <c r="C7424" s="87"/>
      <c r="D7424" s="89"/>
      <c r="E7424" s="1" t="s">
        <v>30</v>
      </c>
      <c r="F7424" s="2"/>
      <c r="G7424" s="60">
        <v>77</v>
      </c>
      <c r="H7424" s="72" t="str">
        <f t="shared" si="124"/>
        <v xml:space="preserve"> </v>
      </c>
      <c r="I7424" s="11">
        <v>20.779220779220999</v>
      </c>
      <c r="J7424" s="3">
        <v>37.662337662337997</v>
      </c>
      <c r="K7424" s="3">
        <v>33.766233766234002</v>
      </c>
      <c r="L7424" s="3">
        <v>6.4935064935059996</v>
      </c>
      <c r="M7424" s="8">
        <v>1.298701298701</v>
      </c>
    </row>
    <row r="7425" spans="3:13" ht="24" x14ac:dyDescent="0.2">
      <c r="C7425" s="87"/>
      <c r="D7425" s="89"/>
      <c r="E7425" s="1" t="s">
        <v>31</v>
      </c>
      <c r="F7425" s="2"/>
      <c r="G7425" s="60">
        <v>363</v>
      </c>
      <c r="H7425" s="72" t="str">
        <f t="shared" si="124"/>
        <v xml:space="preserve"> </v>
      </c>
      <c r="I7425" s="11">
        <v>22.589531680440999</v>
      </c>
      <c r="J7425" s="3">
        <v>35.537190082644997</v>
      </c>
      <c r="K7425" s="3">
        <v>28.099173553719002</v>
      </c>
      <c r="L7425" s="3">
        <v>10.468319559229</v>
      </c>
      <c r="M7425" s="8">
        <v>3.305785123967</v>
      </c>
    </row>
    <row r="7426" spans="3:13" x14ac:dyDescent="0.2">
      <c r="C7426" s="87"/>
      <c r="D7426" s="89"/>
      <c r="E7426" s="1" t="s">
        <v>32</v>
      </c>
      <c r="F7426" s="2"/>
      <c r="G7426" s="60">
        <v>2</v>
      </c>
      <c r="H7426" s="72" t="str">
        <f t="shared" si="124"/>
        <v>*</v>
      </c>
      <c r="I7426" s="21">
        <v>0</v>
      </c>
      <c r="J7426" s="7">
        <v>0</v>
      </c>
      <c r="K7426" s="3">
        <v>50</v>
      </c>
      <c r="L7426" s="7">
        <v>0</v>
      </c>
      <c r="M7426" s="8">
        <v>50</v>
      </c>
    </row>
    <row r="7427" spans="3:13" x14ac:dyDescent="0.2">
      <c r="C7427" s="88" t="s">
        <v>33</v>
      </c>
      <c r="D7427" s="83" t="s">
        <v>17</v>
      </c>
      <c r="E7427" s="6" t="s">
        <v>34</v>
      </c>
      <c r="F7427" s="5"/>
      <c r="G7427" s="59">
        <v>341</v>
      </c>
      <c r="H7427" s="71" t="str">
        <f t="shared" si="124"/>
        <v xml:space="preserve"> </v>
      </c>
      <c r="I7427" s="12">
        <v>17.888563049853001</v>
      </c>
      <c r="J7427" s="4">
        <v>38.123167155425001</v>
      </c>
      <c r="K7427" s="4">
        <v>31.378299120234999</v>
      </c>
      <c r="L7427" s="4">
        <v>8.7976539589440002</v>
      </c>
      <c r="M7427" s="13">
        <v>3.812316715543</v>
      </c>
    </row>
    <row r="7428" spans="3:13" x14ac:dyDescent="0.2">
      <c r="C7428" s="87"/>
      <c r="D7428" s="84"/>
      <c r="E7428" s="1" t="s">
        <v>35</v>
      </c>
      <c r="F7428" s="2"/>
      <c r="G7428" s="60">
        <v>1149</v>
      </c>
      <c r="H7428" s="72" t="str">
        <f t="shared" si="124"/>
        <v xml:space="preserve"> </v>
      </c>
      <c r="I7428" s="11">
        <v>18.363794604003001</v>
      </c>
      <c r="J7428" s="3">
        <v>40.208877284594998</v>
      </c>
      <c r="K7428" s="3">
        <v>30.374238468232999</v>
      </c>
      <c r="L7428" s="3">
        <v>9.3124456048740001</v>
      </c>
      <c r="M7428" s="8">
        <v>1.7406440382940001</v>
      </c>
    </row>
    <row r="7429" spans="3:13" ht="24" x14ac:dyDescent="0.2">
      <c r="C7429" s="87"/>
      <c r="D7429" s="84"/>
      <c r="E7429" s="1" t="s">
        <v>36</v>
      </c>
      <c r="F7429" s="2"/>
      <c r="G7429" s="60">
        <v>659</v>
      </c>
      <c r="H7429" s="72" t="str">
        <f t="shared" si="124"/>
        <v xml:space="preserve"> </v>
      </c>
      <c r="I7429" s="11">
        <v>19.878603945371999</v>
      </c>
      <c r="J7429" s="3">
        <v>44.613050075872998</v>
      </c>
      <c r="K7429" s="3">
        <v>27.769347496205999</v>
      </c>
      <c r="L7429" s="3">
        <v>7.1320182094079998</v>
      </c>
      <c r="M7429" s="8">
        <v>0.606980273141</v>
      </c>
    </row>
    <row r="7430" spans="3:13" x14ac:dyDescent="0.2">
      <c r="C7430" s="87"/>
      <c r="D7430" s="84"/>
      <c r="E7430" s="1" t="s">
        <v>37</v>
      </c>
      <c r="F7430" s="2"/>
      <c r="G7430" s="60">
        <v>274</v>
      </c>
      <c r="H7430" s="72" t="str">
        <f t="shared" si="124"/>
        <v xml:space="preserve"> </v>
      </c>
      <c r="I7430" s="11">
        <v>12.043795620438001</v>
      </c>
      <c r="J7430" s="3">
        <v>31.386861313869002</v>
      </c>
      <c r="K7430" s="3">
        <v>38.321167883211999</v>
      </c>
      <c r="L7430" s="3">
        <v>15.693430656934</v>
      </c>
      <c r="M7430" s="8">
        <v>2.554744525547</v>
      </c>
    </row>
    <row r="7431" spans="3:13" x14ac:dyDescent="0.2">
      <c r="C7431" s="87"/>
      <c r="D7431" s="84"/>
      <c r="E7431" s="1" t="s">
        <v>32</v>
      </c>
      <c r="F7431" s="2"/>
      <c r="G7431" s="60">
        <v>12</v>
      </c>
      <c r="H7431" s="72" t="str">
        <f t="shared" si="124"/>
        <v>*</v>
      </c>
      <c r="I7431" s="21">
        <v>0</v>
      </c>
      <c r="J7431" s="3">
        <v>50</v>
      </c>
      <c r="K7431" s="3">
        <v>33.333333333333002</v>
      </c>
      <c r="L7431" s="7">
        <v>0</v>
      </c>
      <c r="M7431" s="8">
        <v>16.666666666666998</v>
      </c>
    </row>
    <row r="7432" spans="3:13" x14ac:dyDescent="0.2">
      <c r="C7432" s="88" t="s">
        <v>38</v>
      </c>
      <c r="D7432" s="83" t="s">
        <v>17</v>
      </c>
      <c r="E7432" s="6" t="s">
        <v>39</v>
      </c>
      <c r="F7432" s="5"/>
      <c r="G7432" s="59">
        <v>368</v>
      </c>
      <c r="H7432" s="71" t="str">
        <f t="shared" si="124"/>
        <v xml:space="preserve"> </v>
      </c>
      <c r="I7432" s="12">
        <v>16.304347826087</v>
      </c>
      <c r="J7432" s="4">
        <v>35.597826086956999</v>
      </c>
      <c r="K7432" s="4">
        <v>29.619565217390999</v>
      </c>
      <c r="L7432" s="4">
        <v>14.673913043478001</v>
      </c>
      <c r="M7432" s="13">
        <v>3.8043478260870001</v>
      </c>
    </row>
    <row r="7433" spans="3:13" x14ac:dyDescent="0.2">
      <c r="C7433" s="87"/>
      <c r="D7433" s="84"/>
      <c r="E7433" s="1" t="s">
        <v>40</v>
      </c>
      <c r="F7433" s="2"/>
      <c r="G7433" s="60">
        <v>1591</v>
      </c>
      <c r="H7433" s="72" t="str">
        <f t="shared" si="124"/>
        <v xml:space="preserve"> </v>
      </c>
      <c r="I7433" s="11">
        <v>17.536140791954999</v>
      </c>
      <c r="J7433" s="3">
        <v>42.489000628535997</v>
      </c>
      <c r="K7433" s="3">
        <v>30.923947203017001</v>
      </c>
      <c r="L7433" s="3">
        <v>7.7938403519800001</v>
      </c>
      <c r="M7433" s="8">
        <v>1.2570710245129999</v>
      </c>
    </row>
    <row r="7434" spans="3:13" x14ac:dyDescent="0.2">
      <c r="C7434" s="87"/>
      <c r="D7434" s="84"/>
      <c r="E7434" s="1" t="s">
        <v>41</v>
      </c>
      <c r="F7434" s="2"/>
      <c r="G7434" s="60">
        <v>151</v>
      </c>
      <c r="H7434" s="72" t="str">
        <f t="shared" si="124"/>
        <v xml:space="preserve"> </v>
      </c>
      <c r="I7434" s="11">
        <v>19.205298013244999</v>
      </c>
      <c r="J7434" s="3">
        <v>49.668874172184999</v>
      </c>
      <c r="K7434" s="3">
        <v>25.165562913906999</v>
      </c>
      <c r="L7434" s="3">
        <v>5.9602649006619997</v>
      </c>
      <c r="M7434" s="14">
        <v>0</v>
      </c>
    </row>
    <row r="7435" spans="3:13" x14ac:dyDescent="0.2">
      <c r="C7435" s="87"/>
      <c r="D7435" s="84"/>
      <c r="E7435" s="1" t="s">
        <v>42</v>
      </c>
      <c r="F7435" s="2"/>
      <c r="G7435" s="60">
        <v>884</v>
      </c>
      <c r="H7435" s="72" t="str">
        <f t="shared" si="124"/>
        <v xml:space="preserve"> </v>
      </c>
      <c r="I7435" s="11">
        <v>19.117647058824002</v>
      </c>
      <c r="J7435" s="3">
        <v>44.457013574660998</v>
      </c>
      <c r="K7435" s="3">
        <v>27.488687782804998</v>
      </c>
      <c r="L7435" s="3">
        <v>7.6923076923079998</v>
      </c>
      <c r="M7435" s="8">
        <v>1.2443438914030001</v>
      </c>
    </row>
    <row r="7436" spans="3:13" x14ac:dyDescent="0.2">
      <c r="C7436" s="87"/>
      <c r="D7436" s="84"/>
      <c r="E7436" s="1" t="s">
        <v>43</v>
      </c>
      <c r="F7436" s="2"/>
      <c r="G7436" s="60">
        <v>191</v>
      </c>
      <c r="H7436" s="72" t="str">
        <f t="shared" si="124"/>
        <v xml:space="preserve"> </v>
      </c>
      <c r="I7436" s="11">
        <v>18.848167539266999</v>
      </c>
      <c r="J7436" s="3">
        <v>46.596858638743001</v>
      </c>
      <c r="K7436" s="3">
        <v>24.607329842932</v>
      </c>
      <c r="L7436" s="3">
        <v>7.3298429319369998</v>
      </c>
      <c r="M7436" s="8">
        <v>2.6178010471199999</v>
      </c>
    </row>
    <row r="7437" spans="3:13" x14ac:dyDescent="0.2">
      <c r="C7437" s="87"/>
      <c r="D7437" s="84"/>
      <c r="E7437" s="1" t="s">
        <v>44</v>
      </c>
      <c r="F7437" s="2"/>
      <c r="G7437" s="60">
        <v>239</v>
      </c>
      <c r="H7437" s="72" t="str">
        <f t="shared" si="124"/>
        <v xml:space="preserve"> </v>
      </c>
      <c r="I7437" s="11">
        <v>19.665271966527001</v>
      </c>
      <c r="J7437" s="3">
        <v>51.046025104602997</v>
      </c>
      <c r="K7437" s="3">
        <v>23.430962343095999</v>
      </c>
      <c r="L7437" s="3">
        <v>3.7656903765690002</v>
      </c>
      <c r="M7437" s="8">
        <v>2.092050209205</v>
      </c>
    </row>
    <row r="7438" spans="3:13" x14ac:dyDescent="0.2">
      <c r="C7438" s="87"/>
      <c r="D7438" s="84"/>
      <c r="E7438" s="1" t="s">
        <v>45</v>
      </c>
      <c r="F7438" s="2"/>
      <c r="G7438" s="60">
        <v>58</v>
      </c>
      <c r="H7438" s="72" t="str">
        <f t="shared" si="124"/>
        <v xml:space="preserve"> </v>
      </c>
      <c r="I7438" s="11">
        <v>15.517241379310001</v>
      </c>
      <c r="J7438" s="3">
        <v>46.551724137930997</v>
      </c>
      <c r="K7438" s="3">
        <v>27.586206896552</v>
      </c>
      <c r="L7438" s="3">
        <v>10.344827586207</v>
      </c>
      <c r="M7438" s="14">
        <v>0</v>
      </c>
    </row>
    <row r="7439" spans="3:13" x14ac:dyDescent="0.2">
      <c r="C7439" s="87"/>
      <c r="D7439" s="84"/>
      <c r="E7439" s="1" t="s">
        <v>46</v>
      </c>
      <c r="F7439" s="2"/>
      <c r="G7439" s="60">
        <v>32</v>
      </c>
      <c r="H7439" s="72" t="str">
        <f t="shared" si="124"/>
        <v>*</v>
      </c>
      <c r="I7439" s="11">
        <v>9.375</v>
      </c>
      <c r="J7439" s="3">
        <v>18.75</v>
      </c>
      <c r="K7439" s="3">
        <v>40.625</v>
      </c>
      <c r="L7439" s="3">
        <v>28.125</v>
      </c>
      <c r="M7439" s="8">
        <v>3.125</v>
      </c>
    </row>
    <row r="7440" spans="3:13" x14ac:dyDescent="0.2">
      <c r="C7440" s="87"/>
      <c r="D7440" s="84"/>
      <c r="E7440" s="1" t="s">
        <v>32</v>
      </c>
      <c r="F7440" s="2"/>
      <c r="G7440" s="60">
        <v>50</v>
      </c>
      <c r="H7440" s="72" t="str">
        <f t="shared" si="124"/>
        <v xml:space="preserve"> </v>
      </c>
      <c r="I7440" s="11">
        <v>20</v>
      </c>
      <c r="J7440" s="3">
        <v>32</v>
      </c>
      <c r="K7440" s="3">
        <v>30</v>
      </c>
      <c r="L7440" s="3">
        <v>14</v>
      </c>
      <c r="M7440" s="8">
        <v>4</v>
      </c>
    </row>
    <row r="7441" spans="3:13" ht="24" x14ac:dyDescent="0.2">
      <c r="C7441" s="88" t="s">
        <v>47</v>
      </c>
      <c r="D7441" s="83" t="s">
        <v>17</v>
      </c>
      <c r="E7441" s="6" t="s">
        <v>48</v>
      </c>
      <c r="F7441" s="5"/>
      <c r="G7441" s="59">
        <v>93</v>
      </c>
      <c r="H7441" s="71" t="str">
        <f t="shared" si="124"/>
        <v xml:space="preserve"> </v>
      </c>
      <c r="I7441" s="12">
        <v>17.204301075269001</v>
      </c>
      <c r="J7441" s="4">
        <v>52.688172043011001</v>
      </c>
      <c r="K7441" s="4">
        <v>25.806451612903</v>
      </c>
      <c r="L7441" s="4">
        <v>4.3010752688169998</v>
      </c>
      <c r="M7441" s="27">
        <v>0</v>
      </c>
    </row>
    <row r="7442" spans="3:13" ht="24" x14ac:dyDescent="0.2">
      <c r="C7442" s="87"/>
      <c r="D7442" s="84"/>
      <c r="E7442" s="1" t="s">
        <v>49</v>
      </c>
      <c r="F7442" s="2"/>
      <c r="G7442" s="60">
        <v>143</v>
      </c>
      <c r="H7442" s="72" t="str">
        <f t="shared" si="124"/>
        <v xml:space="preserve"> </v>
      </c>
      <c r="I7442" s="11">
        <v>22.377622377622</v>
      </c>
      <c r="J7442" s="3">
        <v>40.559440559441001</v>
      </c>
      <c r="K7442" s="3">
        <v>27.272727272727</v>
      </c>
      <c r="L7442" s="3">
        <v>8.3916083916080009</v>
      </c>
      <c r="M7442" s="8">
        <v>1.398601398601</v>
      </c>
    </row>
    <row r="7443" spans="3:13" x14ac:dyDescent="0.2">
      <c r="C7443" s="87"/>
      <c r="D7443" s="84"/>
      <c r="E7443" s="1" t="s">
        <v>50</v>
      </c>
      <c r="F7443" s="2"/>
      <c r="G7443" s="60">
        <v>148</v>
      </c>
      <c r="H7443" s="72" t="str">
        <f t="shared" si="124"/>
        <v xml:space="preserve"> </v>
      </c>
      <c r="I7443" s="11">
        <v>18.243243243243001</v>
      </c>
      <c r="J7443" s="3">
        <v>45.945945945946001</v>
      </c>
      <c r="K7443" s="3">
        <v>25.675675675676001</v>
      </c>
      <c r="L7443" s="3">
        <v>10.135135135135</v>
      </c>
      <c r="M7443" s="14">
        <v>0</v>
      </c>
    </row>
    <row r="7444" spans="3:13" x14ac:dyDescent="0.2">
      <c r="C7444" s="87"/>
      <c r="D7444" s="84"/>
      <c r="E7444" s="1" t="s">
        <v>51</v>
      </c>
      <c r="F7444" s="2"/>
      <c r="G7444" s="60">
        <v>198</v>
      </c>
      <c r="H7444" s="72" t="str">
        <f t="shared" si="124"/>
        <v xml:space="preserve"> </v>
      </c>
      <c r="I7444" s="11">
        <v>22.222222222222001</v>
      </c>
      <c r="J7444" s="3">
        <v>40.404040404040003</v>
      </c>
      <c r="K7444" s="3">
        <v>28.282828282828</v>
      </c>
      <c r="L7444" s="3">
        <v>8.5858585858590004</v>
      </c>
      <c r="M7444" s="8">
        <v>0.50505050505100002</v>
      </c>
    </row>
    <row r="7445" spans="3:13" ht="24" x14ac:dyDescent="0.2">
      <c r="C7445" s="87"/>
      <c r="D7445" s="84"/>
      <c r="E7445" s="1" t="s">
        <v>52</v>
      </c>
      <c r="F7445" s="2"/>
      <c r="G7445" s="60">
        <v>318</v>
      </c>
      <c r="H7445" s="72" t="str">
        <f t="shared" si="124"/>
        <v xml:space="preserve"> </v>
      </c>
      <c r="I7445" s="11">
        <v>19.811320754716998</v>
      </c>
      <c r="J7445" s="3">
        <v>40.880503144654</v>
      </c>
      <c r="K7445" s="3">
        <v>31.761006289308</v>
      </c>
      <c r="L7445" s="3">
        <v>6.2893081761009997</v>
      </c>
      <c r="M7445" s="8">
        <v>1.2578616352200001</v>
      </c>
    </row>
    <row r="7446" spans="3:13" ht="24" x14ac:dyDescent="0.2">
      <c r="C7446" s="87"/>
      <c r="D7446" s="84"/>
      <c r="E7446" s="1" t="s">
        <v>53</v>
      </c>
      <c r="F7446" s="2"/>
      <c r="G7446" s="60">
        <v>900</v>
      </c>
      <c r="H7446" s="72" t="str">
        <f t="shared" si="124"/>
        <v xml:space="preserve"> </v>
      </c>
      <c r="I7446" s="11">
        <v>20.222222222222001</v>
      </c>
      <c r="J7446" s="3">
        <v>42.777777777777999</v>
      </c>
      <c r="K7446" s="3">
        <v>28.666666666666998</v>
      </c>
      <c r="L7446" s="3">
        <v>7.5555555555560003</v>
      </c>
      <c r="M7446" s="8">
        <v>0.77777777777799995</v>
      </c>
    </row>
    <row r="7447" spans="3:13" ht="24" x14ac:dyDescent="0.2">
      <c r="C7447" s="87"/>
      <c r="D7447" s="84"/>
      <c r="E7447" s="1" t="s">
        <v>54</v>
      </c>
      <c r="F7447" s="2"/>
      <c r="G7447" s="60">
        <v>1493</v>
      </c>
      <c r="H7447" s="72" t="str">
        <f t="shared" si="124"/>
        <v xml:space="preserve"> </v>
      </c>
      <c r="I7447" s="11">
        <v>16.476892163429</v>
      </c>
      <c r="J7447" s="3">
        <v>38.580040187541996</v>
      </c>
      <c r="K7447" s="3">
        <v>31.949095780307999</v>
      </c>
      <c r="L7447" s="3">
        <v>10.649698593436</v>
      </c>
      <c r="M7447" s="8">
        <v>2.344273275285</v>
      </c>
    </row>
    <row r="7448" spans="3:13" x14ac:dyDescent="0.2">
      <c r="C7448" s="87"/>
      <c r="D7448" s="84"/>
      <c r="E7448" s="1" t="s">
        <v>32</v>
      </c>
      <c r="F7448" s="2"/>
      <c r="G7448" s="60">
        <v>42</v>
      </c>
      <c r="H7448" s="72" t="str">
        <f t="shared" si="124"/>
        <v>*</v>
      </c>
      <c r="I7448" s="11">
        <v>19.047619047619001</v>
      </c>
      <c r="J7448" s="3">
        <v>40.476190476189998</v>
      </c>
      <c r="K7448" s="3">
        <v>30.952380952380999</v>
      </c>
      <c r="L7448" s="7">
        <v>0</v>
      </c>
      <c r="M7448" s="8">
        <v>9.5238095238099998</v>
      </c>
    </row>
    <row r="7449" spans="3:13" ht="24" x14ac:dyDescent="0.2">
      <c r="C7449" s="88" t="s">
        <v>55</v>
      </c>
      <c r="D7449" s="83" t="s">
        <v>17</v>
      </c>
      <c r="E7449" s="6" t="s">
        <v>48</v>
      </c>
      <c r="F7449" s="5"/>
      <c r="G7449" s="59">
        <v>118</v>
      </c>
      <c r="H7449" s="71" t="str">
        <f t="shared" si="124"/>
        <v xml:space="preserve"> </v>
      </c>
      <c r="I7449" s="12">
        <v>20.338983050846998</v>
      </c>
      <c r="J7449" s="4">
        <v>41.525423728813998</v>
      </c>
      <c r="K7449" s="4">
        <v>25.423728813558998</v>
      </c>
      <c r="L7449" s="4">
        <v>10.169491525424</v>
      </c>
      <c r="M7449" s="13">
        <v>2.542372881356</v>
      </c>
    </row>
    <row r="7450" spans="3:13" ht="24" x14ac:dyDescent="0.2">
      <c r="C7450" s="87"/>
      <c r="D7450" s="84"/>
      <c r="E7450" s="1" t="s">
        <v>49</v>
      </c>
      <c r="F7450" s="2"/>
      <c r="G7450" s="60">
        <v>262</v>
      </c>
      <c r="H7450" s="72" t="str">
        <f t="shared" si="124"/>
        <v xml:space="preserve"> </v>
      </c>
      <c r="I7450" s="11">
        <v>19.847328244275001</v>
      </c>
      <c r="J7450" s="3">
        <v>38.167938931298004</v>
      </c>
      <c r="K7450" s="3">
        <v>30.152671755724999</v>
      </c>
      <c r="L7450" s="3">
        <v>8.7786259541980005</v>
      </c>
      <c r="M7450" s="8">
        <v>3.053435114504</v>
      </c>
    </row>
    <row r="7451" spans="3:13" x14ac:dyDescent="0.2">
      <c r="C7451" s="87"/>
      <c r="D7451" s="84"/>
      <c r="E7451" s="1" t="s">
        <v>50</v>
      </c>
      <c r="F7451" s="2"/>
      <c r="G7451" s="60">
        <v>486</v>
      </c>
      <c r="H7451" s="72" t="str">
        <f t="shared" si="124"/>
        <v xml:space="preserve"> </v>
      </c>
      <c r="I7451" s="11">
        <v>18.106995884774001</v>
      </c>
      <c r="J7451" s="3">
        <v>40.534979423868002</v>
      </c>
      <c r="K7451" s="3">
        <v>31.069958847736999</v>
      </c>
      <c r="L7451" s="3">
        <v>8.2304526748970002</v>
      </c>
      <c r="M7451" s="8">
        <v>2.057613168724</v>
      </c>
    </row>
    <row r="7452" spans="3:13" x14ac:dyDescent="0.2">
      <c r="C7452" s="87"/>
      <c r="D7452" s="84"/>
      <c r="E7452" s="1" t="s">
        <v>51</v>
      </c>
      <c r="F7452" s="2"/>
      <c r="G7452" s="60">
        <v>888</v>
      </c>
      <c r="H7452" s="72" t="str">
        <f t="shared" ref="H7452:H7499" si="125">IF(G7452&lt;49,"*"," ")</f>
        <v xml:space="preserve"> </v>
      </c>
      <c r="I7452" s="11">
        <v>17.004504504505</v>
      </c>
      <c r="J7452" s="3">
        <v>40.540540540541002</v>
      </c>
      <c r="K7452" s="3">
        <v>31.306306306305999</v>
      </c>
      <c r="L7452" s="3">
        <v>10.36036036036</v>
      </c>
      <c r="M7452" s="8">
        <v>0.78828828828800002</v>
      </c>
    </row>
    <row r="7453" spans="3:13" ht="24" x14ac:dyDescent="0.2">
      <c r="C7453" s="87"/>
      <c r="D7453" s="84"/>
      <c r="E7453" s="1" t="s">
        <v>52</v>
      </c>
      <c r="F7453" s="2"/>
      <c r="G7453" s="60">
        <v>323</v>
      </c>
      <c r="H7453" s="72" t="str">
        <f t="shared" si="125"/>
        <v xml:space="preserve"> </v>
      </c>
      <c r="I7453" s="11">
        <v>17.33746130031</v>
      </c>
      <c r="J7453" s="3">
        <v>40.866873065015</v>
      </c>
      <c r="K7453" s="3">
        <v>32.817337461299999</v>
      </c>
      <c r="L7453" s="3">
        <v>7.4303405572759997</v>
      </c>
      <c r="M7453" s="8">
        <v>1.547987616099</v>
      </c>
    </row>
    <row r="7454" spans="3:13" x14ac:dyDescent="0.2">
      <c r="C7454" s="87"/>
      <c r="D7454" s="84"/>
      <c r="E7454" s="1" t="s">
        <v>56</v>
      </c>
      <c r="F7454" s="2"/>
      <c r="G7454" s="60">
        <v>275</v>
      </c>
      <c r="H7454" s="72" t="str">
        <f t="shared" si="125"/>
        <v xml:space="preserve"> </v>
      </c>
      <c r="I7454" s="11">
        <v>19.272727272727</v>
      </c>
      <c r="J7454" s="3">
        <v>42.181818181818002</v>
      </c>
      <c r="K7454" s="3">
        <v>28</v>
      </c>
      <c r="L7454" s="3">
        <v>9.4545454545450003</v>
      </c>
      <c r="M7454" s="8">
        <v>1.090909090909</v>
      </c>
    </row>
    <row r="7455" spans="3:13" x14ac:dyDescent="0.2">
      <c r="C7455" s="87"/>
      <c r="D7455" s="84"/>
      <c r="E7455" s="1" t="s">
        <v>57</v>
      </c>
      <c r="F7455" s="2"/>
      <c r="G7455" s="60">
        <v>32</v>
      </c>
      <c r="H7455" s="72" t="str">
        <f t="shared" si="125"/>
        <v>*</v>
      </c>
      <c r="I7455" s="11">
        <v>12.5</v>
      </c>
      <c r="J7455" s="3">
        <v>21.875</v>
      </c>
      <c r="K7455" s="3">
        <v>34.375</v>
      </c>
      <c r="L7455" s="3">
        <v>15.625</v>
      </c>
      <c r="M7455" s="8">
        <v>15.625</v>
      </c>
    </row>
    <row r="7456" spans="3:13" x14ac:dyDescent="0.2">
      <c r="C7456" s="87"/>
      <c r="D7456" s="84"/>
      <c r="E7456" s="1" t="s">
        <v>32</v>
      </c>
      <c r="F7456" s="2"/>
      <c r="G7456" s="60">
        <v>51</v>
      </c>
      <c r="H7456" s="72" t="str">
        <f t="shared" si="125"/>
        <v xml:space="preserve"> </v>
      </c>
      <c r="I7456" s="11">
        <v>15.686274509804001</v>
      </c>
      <c r="J7456" s="3">
        <v>33.333333333333002</v>
      </c>
      <c r="K7456" s="3">
        <v>31.372549019608002</v>
      </c>
      <c r="L7456" s="3">
        <v>9.8039215686270005</v>
      </c>
      <c r="M7456" s="8">
        <v>9.8039215686270005</v>
      </c>
    </row>
    <row r="7457" spans="3:13" x14ac:dyDescent="0.2">
      <c r="C7457" s="88" t="s">
        <v>58</v>
      </c>
      <c r="D7457" s="83" t="s">
        <v>17</v>
      </c>
      <c r="E7457" s="6" t="s">
        <v>59</v>
      </c>
      <c r="F7457" s="5"/>
      <c r="G7457" s="59">
        <v>1814</v>
      </c>
      <c r="H7457" s="71" t="str">
        <f t="shared" si="125"/>
        <v xml:space="preserve"> </v>
      </c>
      <c r="I7457" s="12">
        <v>19.128996692392999</v>
      </c>
      <c r="J7457" s="4">
        <v>41.67585446527</v>
      </c>
      <c r="K7457" s="4">
        <v>29.492833517089</v>
      </c>
      <c r="L7457" s="4">
        <v>7.8831312017639998</v>
      </c>
      <c r="M7457" s="13">
        <v>1.819184123484</v>
      </c>
    </row>
    <row r="7458" spans="3:13" ht="24" x14ac:dyDescent="0.2">
      <c r="C7458" s="87"/>
      <c r="D7458" s="84"/>
      <c r="E7458" s="1" t="s">
        <v>60</v>
      </c>
      <c r="F7458" s="2"/>
      <c r="G7458" s="60">
        <v>307</v>
      </c>
      <c r="H7458" s="72" t="str">
        <f t="shared" si="125"/>
        <v xml:space="preserve"> </v>
      </c>
      <c r="I7458" s="11">
        <v>15.309446254072</v>
      </c>
      <c r="J7458" s="3">
        <v>40.065146579805003</v>
      </c>
      <c r="K7458" s="3">
        <v>31.921824104235</v>
      </c>
      <c r="L7458" s="3">
        <v>11.400651465797999</v>
      </c>
      <c r="M7458" s="8">
        <v>1.302931596091</v>
      </c>
    </row>
    <row r="7459" spans="3:13" x14ac:dyDescent="0.2">
      <c r="C7459" s="87"/>
      <c r="D7459" s="84"/>
      <c r="E7459" s="1" t="s">
        <v>61</v>
      </c>
      <c r="F7459" s="2"/>
      <c r="G7459" s="60">
        <v>49</v>
      </c>
      <c r="H7459" s="72" t="s">
        <v>680</v>
      </c>
      <c r="I7459" s="11">
        <v>16.326530612245001</v>
      </c>
      <c r="J7459" s="3">
        <v>30.612244897958998</v>
      </c>
      <c r="K7459" s="3">
        <v>24.489795918367001</v>
      </c>
      <c r="L7459" s="3">
        <v>22.448979591836999</v>
      </c>
      <c r="M7459" s="8">
        <v>6.1224489795919999</v>
      </c>
    </row>
    <row r="7460" spans="3:13" ht="36" x14ac:dyDescent="0.2">
      <c r="C7460" s="87"/>
      <c r="D7460" s="84"/>
      <c r="E7460" s="1" t="s">
        <v>62</v>
      </c>
      <c r="F7460" s="2"/>
      <c r="G7460" s="60">
        <v>211</v>
      </c>
      <c r="H7460" s="72" t="str">
        <f t="shared" si="125"/>
        <v xml:space="preserve"> </v>
      </c>
      <c r="I7460" s="11">
        <v>14.691943127962</v>
      </c>
      <c r="J7460" s="3">
        <v>32.701421800947998</v>
      </c>
      <c r="K7460" s="3">
        <v>38.862559241706002</v>
      </c>
      <c r="L7460" s="3">
        <v>11.848341232227</v>
      </c>
      <c r="M7460" s="8">
        <v>1.895734597156</v>
      </c>
    </row>
    <row r="7461" spans="3:13" ht="24" x14ac:dyDescent="0.2">
      <c r="C7461" s="87"/>
      <c r="D7461" s="84"/>
      <c r="E7461" s="1" t="s">
        <v>63</v>
      </c>
      <c r="F7461" s="2"/>
      <c r="G7461" s="60">
        <v>8</v>
      </c>
      <c r="H7461" s="72" t="str">
        <f t="shared" si="125"/>
        <v>*</v>
      </c>
      <c r="I7461" s="11">
        <v>12.5</v>
      </c>
      <c r="J7461" s="3">
        <v>50</v>
      </c>
      <c r="K7461" s="3">
        <v>25</v>
      </c>
      <c r="L7461" s="7">
        <v>0</v>
      </c>
      <c r="M7461" s="8">
        <v>12.5</v>
      </c>
    </row>
    <row r="7462" spans="3:13" x14ac:dyDescent="0.2">
      <c r="C7462" s="87"/>
      <c r="D7462" s="84"/>
      <c r="E7462" s="1" t="s">
        <v>64</v>
      </c>
      <c r="F7462" s="2"/>
      <c r="G7462" s="60">
        <v>24</v>
      </c>
      <c r="H7462" s="72" t="str">
        <f t="shared" si="125"/>
        <v>*</v>
      </c>
      <c r="I7462" s="21">
        <v>0</v>
      </c>
      <c r="J7462" s="3">
        <v>16.666666666666998</v>
      </c>
      <c r="K7462" s="3">
        <v>41.666666666666998</v>
      </c>
      <c r="L7462" s="3">
        <v>37.5</v>
      </c>
      <c r="M7462" s="8">
        <v>4.166666666667</v>
      </c>
    </row>
    <row r="7463" spans="3:13" x14ac:dyDescent="0.2">
      <c r="C7463" s="87"/>
      <c r="D7463" s="84"/>
      <c r="E7463" s="1" t="s">
        <v>46</v>
      </c>
      <c r="F7463" s="2"/>
      <c r="G7463" s="60">
        <v>17</v>
      </c>
      <c r="H7463" s="72" t="str">
        <f t="shared" si="125"/>
        <v>*</v>
      </c>
      <c r="I7463" s="11">
        <v>5.8823529411760003</v>
      </c>
      <c r="J7463" s="3">
        <v>29.411764705882</v>
      </c>
      <c r="K7463" s="3">
        <v>41.176470588234999</v>
      </c>
      <c r="L7463" s="3">
        <v>23.529411764706001</v>
      </c>
      <c r="M7463" s="14">
        <v>0</v>
      </c>
    </row>
    <row r="7464" spans="3:13" x14ac:dyDescent="0.2">
      <c r="C7464" s="87"/>
      <c r="D7464" s="84"/>
      <c r="E7464" s="1" t="s">
        <v>32</v>
      </c>
      <c r="F7464" s="2"/>
      <c r="G7464" s="60">
        <v>5</v>
      </c>
      <c r="H7464" s="72" t="str">
        <f t="shared" si="125"/>
        <v>*</v>
      </c>
      <c r="I7464" s="11">
        <v>20</v>
      </c>
      <c r="J7464" s="3">
        <v>40</v>
      </c>
      <c r="K7464" s="3">
        <v>40</v>
      </c>
      <c r="L7464" s="7">
        <v>0</v>
      </c>
      <c r="M7464" s="14">
        <v>0</v>
      </c>
    </row>
    <row r="7465" spans="3:13" x14ac:dyDescent="0.2">
      <c r="C7465" s="87"/>
      <c r="D7465" s="84"/>
      <c r="E7465" s="1" t="s">
        <v>65</v>
      </c>
      <c r="F7465" s="2"/>
      <c r="G7465" s="60">
        <v>2121</v>
      </c>
      <c r="H7465" s="72" t="str">
        <f t="shared" si="125"/>
        <v xml:space="preserve"> </v>
      </c>
      <c r="I7465" s="11">
        <v>18.576143328619001</v>
      </c>
      <c r="J7465" s="3">
        <v>41.442715700141001</v>
      </c>
      <c r="K7465" s="3">
        <v>29.844413012730001</v>
      </c>
      <c r="L7465" s="3">
        <v>8.3922677982079996</v>
      </c>
      <c r="M7465" s="8">
        <v>1.744460160302</v>
      </c>
    </row>
    <row r="7466" spans="3:13" x14ac:dyDescent="0.2">
      <c r="C7466" s="87"/>
      <c r="D7466" s="84"/>
      <c r="E7466" s="1" t="s">
        <v>66</v>
      </c>
      <c r="F7466" s="2"/>
      <c r="G7466" s="60">
        <v>260</v>
      </c>
      <c r="H7466" s="72" t="str">
        <f t="shared" si="125"/>
        <v xml:space="preserve"> </v>
      </c>
      <c r="I7466" s="11">
        <v>15</v>
      </c>
      <c r="J7466" s="3">
        <v>32.307692307692001</v>
      </c>
      <c r="K7466" s="3">
        <v>36.153846153845997</v>
      </c>
      <c r="L7466" s="3">
        <v>13.846153846153999</v>
      </c>
      <c r="M7466" s="8">
        <v>2.6923076923079998</v>
      </c>
    </row>
    <row r="7467" spans="3:13" ht="24" x14ac:dyDescent="0.2">
      <c r="C7467" s="88" t="s">
        <v>67</v>
      </c>
      <c r="D7467" s="83" t="s">
        <v>17</v>
      </c>
      <c r="E7467" s="6" t="s">
        <v>68</v>
      </c>
      <c r="F7467" s="5"/>
      <c r="G7467" s="59">
        <v>303</v>
      </c>
      <c r="H7467" s="71" t="str">
        <f t="shared" si="125"/>
        <v xml:space="preserve"> </v>
      </c>
      <c r="I7467" s="12">
        <v>22.772277227722999</v>
      </c>
      <c r="J7467" s="4">
        <v>41.584158415841998</v>
      </c>
      <c r="K7467" s="4">
        <v>26.732673267327002</v>
      </c>
      <c r="L7467" s="4">
        <v>7.5907590759080001</v>
      </c>
      <c r="M7467" s="13">
        <v>1.3201320132009999</v>
      </c>
    </row>
    <row r="7468" spans="3:13" ht="36" x14ac:dyDescent="0.2">
      <c r="C7468" s="87"/>
      <c r="D7468" s="84"/>
      <c r="E7468" s="1" t="s">
        <v>69</v>
      </c>
      <c r="F7468" s="2"/>
      <c r="G7468" s="60">
        <v>1347</v>
      </c>
      <c r="H7468" s="72" t="str">
        <f t="shared" si="125"/>
        <v xml:space="preserve"> </v>
      </c>
      <c r="I7468" s="11">
        <v>19.005196733481998</v>
      </c>
      <c r="J7468" s="3">
        <v>43.429844097996003</v>
      </c>
      <c r="K7468" s="3">
        <v>27.988121752042002</v>
      </c>
      <c r="L7468" s="3">
        <v>8.0178173719379995</v>
      </c>
      <c r="M7468" s="8">
        <v>1.559020044543</v>
      </c>
    </row>
    <row r="7469" spans="3:13" ht="24" x14ac:dyDescent="0.2">
      <c r="C7469" s="87"/>
      <c r="D7469" s="84"/>
      <c r="E7469" s="1" t="s">
        <v>70</v>
      </c>
      <c r="F7469" s="2"/>
      <c r="G7469" s="60">
        <v>596</v>
      </c>
      <c r="H7469" s="72" t="str">
        <f t="shared" si="125"/>
        <v xml:space="preserve"> </v>
      </c>
      <c r="I7469" s="11">
        <v>14.429530201342001</v>
      </c>
      <c r="J7469" s="3">
        <v>37.080536912752002</v>
      </c>
      <c r="K7469" s="3">
        <v>35.906040268456003</v>
      </c>
      <c r="L7469" s="3">
        <v>10.067114093960001</v>
      </c>
      <c r="M7469" s="8">
        <v>2.5167785234900002</v>
      </c>
    </row>
    <row r="7470" spans="3:13" ht="24" x14ac:dyDescent="0.2">
      <c r="C7470" s="87"/>
      <c r="D7470" s="84"/>
      <c r="E7470" s="1" t="s">
        <v>71</v>
      </c>
      <c r="F7470" s="2"/>
      <c r="G7470" s="60">
        <v>181</v>
      </c>
      <c r="H7470" s="72" t="str">
        <f t="shared" si="125"/>
        <v xml:space="preserve"> </v>
      </c>
      <c r="I7470" s="11">
        <v>12.707182320442</v>
      </c>
      <c r="J7470" s="3">
        <v>24.309392265193001</v>
      </c>
      <c r="K7470" s="3">
        <v>40.883977900551997</v>
      </c>
      <c r="L7470" s="3">
        <v>18.784530386739998</v>
      </c>
      <c r="M7470" s="8">
        <v>3.3149171270719999</v>
      </c>
    </row>
    <row r="7471" spans="3:13" x14ac:dyDescent="0.2">
      <c r="C7471" s="87"/>
      <c r="D7471" s="84"/>
      <c r="E7471" s="1" t="s">
        <v>32</v>
      </c>
      <c r="F7471" s="2"/>
      <c r="G7471" s="60">
        <v>8</v>
      </c>
      <c r="H7471" s="72" t="str">
        <f t="shared" si="125"/>
        <v>*</v>
      </c>
      <c r="I7471" s="11">
        <v>25</v>
      </c>
      <c r="J7471" s="3">
        <v>25</v>
      </c>
      <c r="K7471" s="3">
        <v>25</v>
      </c>
      <c r="L7471" s="3">
        <v>25</v>
      </c>
      <c r="M7471" s="14">
        <v>0</v>
      </c>
    </row>
    <row r="7472" spans="3:13" ht="24" x14ac:dyDescent="0.2">
      <c r="C7472" s="88" t="s">
        <v>72</v>
      </c>
      <c r="D7472" s="83" t="s">
        <v>17</v>
      </c>
      <c r="E7472" s="6" t="s">
        <v>73</v>
      </c>
      <c r="F7472" s="5"/>
      <c r="G7472" s="59">
        <v>52</v>
      </c>
      <c r="H7472" s="71" t="str">
        <f t="shared" si="125"/>
        <v xml:space="preserve"> </v>
      </c>
      <c r="I7472" s="12">
        <v>15.384615384615</v>
      </c>
      <c r="J7472" s="4">
        <v>28.846153846153999</v>
      </c>
      <c r="K7472" s="4">
        <v>42.307692307692001</v>
      </c>
      <c r="L7472" s="4">
        <v>7.6923076923079998</v>
      </c>
      <c r="M7472" s="13">
        <v>5.7692307692310001</v>
      </c>
    </row>
    <row r="7473" spans="3:13" ht="36" x14ac:dyDescent="0.2">
      <c r="C7473" s="87"/>
      <c r="D7473" s="84"/>
      <c r="E7473" s="1" t="s">
        <v>74</v>
      </c>
      <c r="F7473" s="2"/>
      <c r="G7473" s="60">
        <v>186</v>
      </c>
      <c r="H7473" s="72" t="str">
        <f t="shared" si="125"/>
        <v xml:space="preserve"> </v>
      </c>
      <c r="I7473" s="11">
        <v>13.978494623655999</v>
      </c>
      <c r="J7473" s="3">
        <v>32.795698924730999</v>
      </c>
      <c r="K7473" s="3">
        <v>30.645161290322999</v>
      </c>
      <c r="L7473" s="3">
        <v>16.666666666666998</v>
      </c>
      <c r="M7473" s="8">
        <v>5.9139784946239997</v>
      </c>
    </row>
    <row r="7474" spans="3:13" ht="36" x14ac:dyDescent="0.2">
      <c r="C7474" s="87"/>
      <c r="D7474" s="84"/>
      <c r="E7474" s="1" t="s">
        <v>75</v>
      </c>
      <c r="F7474" s="2"/>
      <c r="G7474" s="60">
        <v>336</v>
      </c>
      <c r="H7474" s="72" t="str">
        <f t="shared" si="125"/>
        <v xml:space="preserve"> </v>
      </c>
      <c r="I7474" s="11">
        <v>20.535714285714</v>
      </c>
      <c r="J7474" s="3">
        <v>30.654761904762001</v>
      </c>
      <c r="K7474" s="3">
        <v>34.226190476189998</v>
      </c>
      <c r="L7474" s="3">
        <v>12.797619047618999</v>
      </c>
      <c r="M7474" s="8">
        <v>1.785714285714</v>
      </c>
    </row>
    <row r="7475" spans="3:13" ht="36" x14ac:dyDescent="0.2">
      <c r="C7475" s="87"/>
      <c r="D7475" s="84"/>
      <c r="E7475" s="1" t="s">
        <v>76</v>
      </c>
      <c r="F7475" s="2"/>
      <c r="G7475" s="60">
        <v>411</v>
      </c>
      <c r="H7475" s="72" t="str">
        <f t="shared" si="125"/>
        <v xml:space="preserve"> </v>
      </c>
      <c r="I7475" s="11">
        <v>16.058394160584001</v>
      </c>
      <c r="J7475" s="3">
        <v>39.902676399027001</v>
      </c>
      <c r="K7475" s="3">
        <v>32.116788321168002</v>
      </c>
      <c r="L7475" s="3">
        <v>10.462287104623</v>
      </c>
      <c r="M7475" s="8">
        <v>1.459854014599</v>
      </c>
    </row>
    <row r="7476" spans="3:13" ht="36" x14ac:dyDescent="0.2">
      <c r="C7476" s="87"/>
      <c r="D7476" s="84"/>
      <c r="E7476" s="1" t="s">
        <v>77</v>
      </c>
      <c r="F7476" s="2"/>
      <c r="G7476" s="60">
        <v>425</v>
      </c>
      <c r="H7476" s="72" t="str">
        <f t="shared" si="125"/>
        <v xml:space="preserve"> </v>
      </c>
      <c r="I7476" s="11">
        <v>19.058823529411999</v>
      </c>
      <c r="J7476" s="3">
        <v>42.823529411765001</v>
      </c>
      <c r="K7476" s="3">
        <v>29.647058823529001</v>
      </c>
      <c r="L7476" s="3">
        <v>7.7647058823529997</v>
      </c>
      <c r="M7476" s="8">
        <v>0.70588235294099999</v>
      </c>
    </row>
    <row r="7477" spans="3:13" ht="36" x14ac:dyDescent="0.2">
      <c r="C7477" s="87"/>
      <c r="D7477" s="84"/>
      <c r="E7477" s="1" t="s">
        <v>78</v>
      </c>
      <c r="F7477" s="2"/>
      <c r="G7477" s="60">
        <v>328</v>
      </c>
      <c r="H7477" s="72" t="str">
        <f t="shared" si="125"/>
        <v xml:space="preserve"> </v>
      </c>
      <c r="I7477" s="11">
        <v>16.768292682927001</v>
      </c>
      <c r="J7477" s="3">
        <v>48.780487804878</v>
      </c>
      <c r="K7477" s="3">
        <v>26.829268292683</v>
      </c>
      <c r="L7477" s="3">
        <v>6.0975609756100004</v>
      </c>
      <c r="M7477" s="8">
        <v>1.5243902439020001</v>
      </c>
    </row>
    <row r="7478" spans="3:13" ht="36" x14ac:dyDescent="0.2">
      <c r="C7478" s="87"/>
      <c r="D7478" s="84"/>
      <c r="E7478" s="1" t="s">
        <v>79</v>
      </c>
      <c r="F7478" s="2"/>
      <c r="G7478" s="60">
        <v>294</v>
      </c>
      <c r="H7478" s="72" t="str">
        <f t="shared" si="125"/>
        <v xml:space="preserve"> </v>
      </c>
      <c r="I7478" s="11">
        <v>20.748299319728002</v>
      </c>
      <c r="J7478" s="3">
        <v>43.877551020407999</v>
      </c>
      <c r="K7478" s="3">
        <v>28.231292517006999</v>
      </c>
      <c r="L7478" s="3">
        <v>6.4625850340140003</v>
      </c>
      <c r="M7478" s="8">
        <v>0.68027210884400002</v>
      </c>
    </row>
    <row r="7479" spans="3:13" ht="36" x14ac:dyDescent="0.2">
      <c r="C7479" s="87"/>
      <c r="D7479" s="84"/>
      <c r="E7479" s="1" t="s">
        <v>80</v>
      </c>
      <c r="F7479" s="2"/>
      <c r="G7479" s="60">
        <v>194</v>
      </c>
      <c r="H7479" s="72" t="str">
        <f t="shared" si="125"/>
        <v xml:space="preserve"> </v>
      </c>
      <c r="I7479" s="11">
        <v>16.494845360825</v>
      </c>
      <c r="J7479" s="3">
        <v>46.391752577319998</v>
      </c>
      <c r="K7479" s="3">
        <v>29.381443298969</v>
      </c>
      <c r="L7479" s="3">
        <v>7.2164948453609998</v>
      </c>
      <c r="M7479" s="8">
        <v>0.51546391752599996</v>
      </c>
    </row>
    <row r="7480" spans="3:13" ht="36" x14ac:dyDescent="0.2">
      <c r="C7480" s="87"/>
      <c r="D7480" s="84"/>
      <c r="E7480" s="1" t="s">
        <v>81</v>
      </c>
      <c r="F7480" s="2"/>
      <c r="G7480" s="60">
        <v>50</v>
      </c>
      <c r="H7480" s="72" t="str">
        <f t="shared" si="125"/>
        <v xml:space="preserve"> </v>
      </c>
      <c r="I7480" s="11">
        <v>8</v>
      </c>
      <c r="J7480" s="3">
        <v>62</v>
      </c>
      <c r="K7480" s="3">
        <v>28</v>
      </c>
      <c r="L7480" s="3">
        <v>2</v>
      </c>
      <c r="M7480" s="14">
        <v>0</v>
      </c>
    </row>
    <row r="7481" spans="3:13" ht="24" x14ac:dyDescent="0.2">
      <c r="C7481" s="87"/>
      <c r="D7481" s="84"/>
      <c r="E7481" s="1" t="s">
        <v>82</v>
      </c>
      <c r="F7481" s="2"/>
      <c r="G7481" s="60">
        <v>48</v>
      </c>
      <c r="H7481" s="72" t="str">
        <f t="shared" si="125"/>
        <v>*</v>
      </c>
      <c r="I7481" s="11">
        <v>27.083333333333002</v>
      </c>
      <c r="J7481" s="3">
        <v>31.25</v>
      </c>
      <c r="K7481" s="3">
        <v>33.333333333333002</v>
      </c>
      <c r="L7481" s="3">
        <v>8.333333333333</v>
      </c>
      <c r="M7481" s="14">
        <v>0</v>
      </c>
    </row>
    <row r="7482" spans="3:13" x14ac:dyDescent="0.2">
      <c r="C7482" s="87"/>
      <c r="D7482" s="84"/>
      <c r="E7482" s="1" t="s">
        <v>83</v>
      </c>
      <c r="F7482" s="2"/>
      <c r="G7482" s="60">
        <v>46</v>
      </c>
      <c r="H7482" s="72" t="str">
        <f t="shared" si="125"/>
        <v>*</v>
      </c>
      <c r="I7482" s="11">
        <v>15.217391304348</v>
      </c>
      <c r="J7482" s="3">
        <v>21.739130434783</v>
      </c>
      <c r="K7482" s="3">
        <v>41.304347826087003</v>
      </c>
      <c r="L7482" s="3">
        <v>13.04347826087</v>
      </c>
      <c r="M7482" s="8">
        <v>8.6956521739130004</v>
      </c>
    </row>
    <row r="7483" spans="3:13" x14ac:dyDescent="0.2">
      <c r="C7483" s="87"/>
      <c r="D7483" s="84"/>
      <c r="E7483" s="1" t="s">
        <v>32</v>
      </c>
      <c r="F7483" s="2"/>
      <c r="G7483" s="60">
        <v>65</v>
      </c>
      <c r="H7483" s="72" t="str">
        <f t="shared" si="125"/>
        <v xml:space="preserve"> </v>
      </c>
      <c r="I7483" s="11">
        <v>21.538461538461998</v>
      </c>
      <c r="J7483" s="3">
        <v>27.692307692307999</v>
      </c>
      <c r="K7483" s="3">
        <v>29.230769230768999</v>
      </c>
      <c r="L7483" s="3">
        <v>13.846153846153999</v>
      </c>
      <c r="M7483" s="8">
        <v>7.6923076923079998</v>
      </c>
    </row>
    <row r="7484" spans="3:13" x14ac:dyDescent="0.2">
      <c r="C7484" s="88" t="s">
        <v>84</v>
      </c>
      <c r="D7484" s="83" t="s">
        <v>17</v>
      </c>
      <c r="E7484" s="6" t="s">
        <v>85</v>
      </c>
      <c r="F7484" s="5"/>
      <c r="G7484" s="59">
        <v>315</v>
      </c>
      <c r="H7484" s="71" t="str">
        <f t="shared" si="125"/>
        <v xml:space="preserve"> </v>
      </c>
      <c r="I7484" s="12">
        <v>27.936507936508001</v>
      </c>
      <c r="J7484" s="4">
        <v>46.666666666666998</v>
      </c>
      <c r="K7484" s="4">
        <v>21.269841269840999</v>
      </c>
      <c r="L7484" s="4">
        <v>3.1746031746029999</v>
      </c>
      <c r="M7484" s="13">
        <v>0.95238095238099996</v>
      </c>
    </row>
    <row r="7485" spans="3:13" x14ac:dyDescent="0.2">
      <c r="C7485" s="87"/>
      <c r="D7485" s="84"/>
      <c r="E7485" s="1" t="s">
        <v>86</v>
      </c>
      <c r="F7485" s="2"/>
      <c r="G7485" s="60">
        <v>493</v>
      </c>
      <c r="H7485" s="72" t="str">
        <f t="shared" si="125"/>
        <v xml:space="preserve"> </v>
      </c>
      <c r="I7485" s="11">
        <v>21.095334685598001</v>
      </c>
      <c r="J7485" s="3">
        <v>46.450304259634997</v>
      </c>
      <c r="K7485" s="3">
        <v>25.760649087221001</v>
      </c>
      <c r="L7485" s="3">
        <v>5.8823529411760003</v>
      </c>
      <c r="M7485" s="8">
        <v>0.81135902636900004</v>
      </c>
    </row>
    <row r="7486" spans="3:13" x14ac:dyDescent="0.2">
      <c r="C7486" s="87"/>
      <c r="D7486" s="84"/>
      <c r="E7486" s="1" t="s">
        <v>87</v>
      </c>
      <c r="F7486" s="2"/>
      <c r="G7486" s="60">
        <v>981</v>
      </c>
      <c r="H7486" s="72" t="str">
        <f t="shared" si="125"/>
        <v xml:space="preserve"> </v>
      </c>
      <c r="I7486" s="11">
        <v>16.615698267073999</v>
      </c>
      <c r="J7486" s="3">
        <v>40.978593272170997</v>
      </c>
      <c r="K7486" s="3">
        <v>31.804281345566</v>
      </c>
      <c r="L7486" s="3">
        <v>8.6646279306830003</v>
      </c>
      <c r="M7486" s="8">
        <v>1.936799184506</v>
      </c>
    </row>
    <row r="7487" spans="3:13" x14ac:dyDescent="0.2">
      <c r="C7487" s="87"/>
      <c r="D7487" s="84"/>
      <c r="E7487" s="1" t="s">
        <v>88</v>
      </c>
      <c r="F7487" s="2"/>
      <c r="G7487" s="60">
        <v>525</v>
      </c>
      <c r="H7487" s="72" t="str">
        <f t="shared" si="125"/>
        <v xml:space="preserve"> </v>
      </c>
      <c r="I7487" s="11">
        <v>13.714285714286</v>
      </c>
      <c r="J7487" s="3">
        <v>32.380952380952003</v>
      </c>
      <c r="K7487" s="3">
        <v>37.142857142856997</v>
      </c>
      <c r="L7487" s="3">
        <v>13.904761904761999</v>
      </c>
      <c r="M7487" s="8">
        <v>2.8571428571430002</v>
      </c>
    </row>
    <row r="7488" spans="3:13" x14ac:dyDescent="0.2">
      <c r="C7488" s="87"/>
      <c r="D7488" s="84"/>
      <c r="E7488" s="1" t="s">
        <v>89</v>
      </c>
      <c r="F7488" s="2"/>
      <c r="G7488" s="60">
        <v>113</v>
      </c>
      <c r="H7488" s="72" t="str">
        <f t="shared" si="125"/>
        <v xml:space="preserve"> </v>
      </c>
      <c r="I7488" s="11">
        <v>7.0796460176989999</v>
      </c>
      <c r="J7488" s="3">
        <v>24.778761061947002</v>
      </c>
      <c r="K7488" s="3">
        <v>40.707964601770001</v>
      </c>
      <c r="L7488" s="3">
        <v>23.893805309735001</v>
      </c>
      <c r="M7488" s="8">
        <v>3.53982300885</v>
      </c>
    </row>
    <row r="7489" spans="2:13" x14ac:dyDescent="0.2">
      <c r="C7489" s="87"/>
      <c r="D7489" s="84"/>
      <c r="E7489" s="1" t="s">
        <v>32</v>
      </c>
      <c r="F7489" s="2"/>
      <c r="G7489" s="60">
        <v>8</v>
      </c>
      <c r="H7489" s="72" t="str">
        <f t="shared" si="125"/>
        <v>*</v>
      </c>
      <c r="I7489" s="11">
        <v>12.5</v>
      </c>
      <c r="J7489" s="3">
        <v>25</v>
      </c>
      <c r="K7489" s="3">
        <v>12.5</v>
      </c>
      <c r="L7489" s="3">
        <v>37.5</v>
      </c>
      <c r="M7489" s="8">
        <v>12.5</v>
      </c>
    </row>
    <row r="7490" spans="2:13" ht="24" x14ac:dyDescent="0.2">
      <c r="C7490" s="88" t="s">
        <v>90</v>
      </c>
      <c r="D7490" s="83" t="s">
        <v>17</v>
      </c>
      <c r="E7490" s="6" t="s">
        <v>91</v>
      </c>
      <c r="F7490" s="5"/>
      <c r="G7490" s="59">
        <v>608</v>
      </c>
      <c r="H7490" s="71" t="str">
        <f t="shared" si="125"/>
        <v xml:space="preserve"> </v>
      </c>
      <c r="I7490" s="12">
        <v>15.789473684211</v>
      </c>
      <c r="J7490" s="4">
        <v>41.118421052632002</v>
      </c>
      <c r="K7490" s="4">
        <v>32.401315789473998</v>
      </c>
      <c r="L7490" s="4">
        <v>9.0460526315790002</v>
      </c>
      <c r="M7490" s="13">
        <v>1.6447368421049999</v>
      </c>
    </row>
    <row r="7491" spans="2:13" ht="24" x14ac:dyDescent="0.2">
      <c r="C7491" s="87"/>
      <c r="D7491" s="84"/>
      <c r="E7491" s="1" t="s">
        <v>92</v>
      </c>
      <c r="F7491" s="2"/>
      <c r="G7491" s="60">
        <v>1036</v>
      </c>
      <c r="H7491" s="72" t="str">
        <f t="shared" si="125"/>
        <v xml:space="preserve"> </v>
      </c>
      <c r="I7491" s="11">
        <v>18.918918918919001</v>
      </c>
      <c r="J7491" s="3">
        <v>38.706563706563998</v>
      </c>
      <c r="K7491" s="3">
        <v>30.791505791506001</v>
      </c>
      <c r="L7491" s="3">
        <v>9.65250965251</v>
      </c>
      <c r="M7491" s="8">
        <v>1.9305019305019999</v>
      </c>
    </row>
    <row r="7492" spans="2:13" ht="24" x14ac:dyDescent="0.2">
      <c r="C7492" s="87"/>
      <c r="D7492" s="84"/>
      <c r="E7492" s="1" t="s">
        <v>93</v>
      </c>
      <c r="F7492" s="2"/>
      <c r="G7492" s="60">
        <v>567</v>
      </c>
      <c r="H7492" s="72" t="str">
        <f t="shared" si="125"/>
        <v xml:space="preserve"> </v>
      </c>
      <c r="I7492" s="11">
        <v>17.989417989418001</v>
      </c>
      <c r="J7492" s="3">
        <v>43.033509700175998</v>
      </c>
      <c r="K7492" s="3">
        <v>28.218694885362002</v>
      </c>
      <c r="L7492" s="3">
        <v>8.8183421516749991</v>
      </c>
      <c r="M7492" s="8">
        <v>1.9400352733690001</v>
      </c>
    </row>
    <row r="7493" spans="2:13" x14ac:dyDescent="0.2">
      <c r="C7493" s="87"/>
      <c r="D7493" s="84"/>
      <c r="E7493" s="1" t="s">
        <v>94</v>
      </c>
      <c r="F7493" s="2"/>
      <c r="G7493" s="60">
        <v>224</v>
      </c>
      <c r="H7493" s="72" t="str">
        <f t="shared" si="125"/>
        <v xml:space="preserve"> </v>
      </c>
      <c r="I7493" s="11">
        <v>18.75</v>
      </c>
      <c r="J7493" s="3">
        <v>37.053571428570997</v>
      </c>
      <c r="K7493" s="3">
        <v>32.142857142856997</v>
      </c>
      <c r="L7493" s="3">
        <v>9.8214285714289993</v>
      </c>
      <c r="M7493" s="8">
        <v>2.2321428571430002</v>
      </c>
    </row>
    <row r="7494" spans="2:13" x14ac:dyDescent="0.2">
      <c r="C7494" s="88" t="s">
        <v>95</v>
      </c>
      <c r="D7494" s="83" t="s">
        <v>17</v>
      </c>
      <c r="E7494" s="6" t="s">
        <v>96</v>
      </c>
      <c r="F7494" s="5"/>
      <c r="G7494" s="59">
        <v>308</v>
      </c>
      <c r="H7494" s="71" t="str">
        <f t="shared" si="125"/>
        <v xml:space="preserve"> </v>
      </c>
      <c r="I7494" s="12">
        <v>17.532467532468001</v>
      </c>
      <c r="J7494" s="4">
        <v>39.610389610390001</v>
      </c>
      <c r="K7494" s="4">
        <v>31.818181818182001</v>
      </c>
      <c r="L7494" s="4">
        <v>10.064935064935</v>
      </c>
      <c r="M7494" s="13">
        <v>0.974025974026</v>
      </c>
    </row>
    <row r="7495" spans="2:13" x14ac:dyDescent="0.2">
      <c r="C7495" s="89"/>
      <c r="D7495" s="84"/>
      <c r="E7495" s="1" t="s">
        <v>97</v>
      </c>
      <c r="F7495" s="2"/>
      <c r="G7495" s="60">
        <v>728</v>
      </c>
      <c r="H7495" s="72" t="str">
        <f t="shared" si="125"/>
        <v xml:space="preserve"> </v>
      </c>
      <c r="I7495" s="11">
        <v>18.818681318681001</v>
      </c>
      <c r="J7495" s="3">
        <v>40.659340659340998</v>
      </c>
      <c r="K7495" s="3">
        <v>29.945054945054999</v>
      </c>
      <c r="L7495" s="3">
        <v>8.9285714285710007</v>
      </c>
      <c r="M7495" s="8">
        <v>1.648351648352</v>
      </c>
    </row>
    <row r="7496" spans="2:13" ht="24" x14ac:dyDescent="0.2">
      <c r="C7496" s="89"/>
      <c r="D7496" s="84"/>
      <c r="E7496" s="1" t="s">
        <v>98</v>
      </c>
      <c r="F7496" s="2"/>
      <c r="G7496" s="60">
        <v>474</v>
      </c>
      <c r="H7496" s="72" t="str">
        <f t="shared" si="125"/>
        <v xml:space="preserve"> </v>
      </c>
      <c r="I7496" s="11">
        <v>17.299578059072001</v>
      </c>
      <c r="J7496" s="3">
        <v>39.451476793249</v>
      </c>
      <c r="K7496" s="3">
        <v>32.489451476793</v>
      </c>
      <c r="L7496" s="3">
        <v>8.2278481012659999</v>
      </c>
      <c r="M7496" s="8">
        <v>2.5316455696200002</v>
      </c>
    </row>
    <row r="7497" spans="2:13" x14ac:dyDescent="0.2">
      <c r="C7497" s="89"/>
      <c r="D7497" s="84"/>
      <c r="E7497" s="1" t="s">
        <v>99</v>
      </c>
      <c r="F7497" s="2"/>
      <c r="G7497" s="60">
        <v>402</v>
      </c>
      <c r="H7497" s="72" t="str">
        <f t="shared" si="125"/>
        <v xml:space="preserve"> </v>
      </c>
      <c r="I7497" s="11">
        <v>17.412935323383</v>
      </c>
      <c r="J7497" s="3">
        <v>39.303482587064998</v>
      </c>
      <c r="K7497" s="3">
        <v>30.348258706467998</v>
      </c>
      <c r="L7497" s="3">
        <v>10.945273631840999</v>
      </c>
      <c r="M7497" s="8">
        <v>1.9900497512440001</v>
      </c>
    </row>
    <row r="7498" spans="2:13" x14ac:dyDescent="0.2">
      <c r="C7498" s="89"/>
      <c r="D7498" s="84"/>
      <c r="E7498" s="1" t="s">
        <v>100</v>
      </c>
      <c r="F7498" s="2"/>
      <c r="G7498" s="60">
        <v>231</v>
      </c>
      <c r="H7498" s="72" t="str">
        <f t="shared" si="125"/>
        <v xml:space="preserve"> </v>
      </c>
      <c r="I7498" s="11">
        <v>17.748917748918</v>
      </c>
      <c r="J7498" s="3">
        <v>40.259740259739999</v>
      </c>
      <c r="K7498" s="3">
        <v>29.87012987013</v>
      </c>
      <c r="L7498" s="3">
        <v>10.38961038961</v>
      </c>
      <c r="M7498" s="8">
        <v>1.731601731602</v>
      </c>
    </row>
    <row r="7499" spans="2:13" x14ac:dyDescent="0.2">
      <c r="C7499" s="90"/>
      <c r="D7499" s="85"/>
      <c r="E7499" s="29" t="s">
        <v>101</v>
      </c>
      <c r="F7499" s="28"/>
      <c r="G7499" s="61">
        <v>292</v>
      </c>
      <c r="H7499" s="73" t="str">
        <f t="shared" si="125"/>
        <v xml:space="preserve"> </v>
      </c>
      <c r="I7499" s="35">
        <v>17.808219178081998</v>
      </c>
      <c r="J7499" s="16">
        <v>41.780821917807998</v>
      </c>
      <c r="K7499" s="16">
        <v>29.794520547945002</v>
      </c>
      <c r="L7499" s="16">
        <v>8.2191780821920002</v>
      </c>
      <c r="M7499" s="36">
        <v>2.397260273973</v>
      </c>
    </row>
    <row r="7500" spans="2:13" x14ac:dyDescent="0.2">
      <c r="G7500" s="62"/>
      <c r="H7500" s="74"/>
    </row>
    <row r="7501" spans="2:13" x14ac:dyDescent="0.2">
      <c r="B7501" s="25" t="str">
        <f xml:space="preserve"> HYPERLINK("#'目次'!B70", "[64]")</f>
        <v>[64]</v>
      </c>
      <c r="C7501" s="17" t="s">
        <v>616</v>
      </c>
      <c r="G7501" s="62"/>
      <c r="H7501" s="74"/>
    </row>
    <row r="7502" spans="2:13" x14ac:dyDescent="0.2">
      <c r="G7502" s="62"/>
      <c r="H7502" s="74"/>
    </row>
    <row r="7503" spans="2:13" x14ac:dyDescent="0.2">
      <c r="G7503" s="62"/>
      <c r="H7503" s="74"/>
    </row>
    <row r="7504" spans="2:13" x14ac:dyDescent="0.2">
      <c r="C7504" s="17" t="s">
        <v>12</v>
      </c>
      <c r="G7504" s="62"/>
      <c r="H7504" s="74"/>
    </row>
    <row r="7505" spans="3:13" ht="24" x14ac:dyDescent="0.2">
      <c r="C7505" s="91"/>
      <c r="D7505" s="92"/>
      <c r="E7505" s="92"/>
      <c r="F7505" s="92"/>
      <c r="G7505" s="56" t="s">
        <v>13</v>
      </c>
      <c r="H7505" s="68"/>
      <c r="I7505" s="22" t="s">
        <v>610</v>
      </c>
      <c r="J7505" s="10" t="s">
        <v>611</v>
      </c>
      <c r="K7505" s="10" t="s">
        <v>612</v>
      </c>
      <c r="L7505" s="10" t="s">
        <v>613</v>
      </c>
      <c r="M7505" s="23" t="s">
        <v>32</v>
      </c>
    </row>
    <row r="7506" spans="3:13" x14ac:dyDescent="0.2">
      <c r="C7506" s="93"/>
      <c r="D7506" s="94"/>
      <c r="E7506" s="94"/>
      <c r="F7506" s="94"/>
      <c r="G7506" s="57"/>
      <c r="H7506" s="69"/>
      <c r="I7506" s="26"/>
      <c r="J7506" s="9"/>
      <c r="K7506" s="9"/>
      <c r="L7506" s="9"/>
      <c r="M7506" s="24"/>
    </row>
    <row r="7507" spans="3:13" x14ac:dyDescent="0.2">
      <c r="C7507" s="31"/>
      <c r="D7507" s="33"/>
      <c r="E7507" s="32" t="s">
        <v>13</v>
      </c>
      <c r="F7507" s="30"/>
      <c r="G7507" s="58">
        <v>2435</v>
      </c>
      <c r="H7507" s="70" t="str">
        <f t="shared" ref="H7507:H7570" si="126">IF(G7507&lt;49,"*"," ")</f>
        <v xml:space="preserve"> </v>
      </c>
      <c r="I7507" s="15">
        <v>23.080082135523998</v>
      </c>
      <c r="J7507" s="15">
        <v>51.581108829568997</v>
      </c>
      <c r="K7507" s="15">
        <v>18.973305954825001</v>
      </c>
      <c r="L7507" s="15">
        <v>3.3675564681719998</v>
      </c>
      <c r="M7507" s="34">
        <v>2.9979466119099998</v>
      </c>
    </row>
    <row r="7508" spans="3:13" x14ac:dyDescent="0.2">
      <c r="C7508" s="86" t="s">
        <v>16</v>
      </c>
      <c r="D7508" s="83" t="s">
        <v>17</v>
      </c>
      <c r="E7508" s="6" t="s">
        <v>14</v>
      </c>
      <c r="F7508" s="5"/>
      <c r="G7508" s="59">
        <v>1188</v>
      </c>
      <c r="H7508" s="71" t="str">
        <f t="shared" si="126"/>
        <v xml:space="preserve"> </v>
      </c>
      <c r="I7508" s="12">
        <v>21.043771043770999</v>
      </c>
      <c r="J7508" s="4">
        <v>54.377104377103997</v>
      </c>
      <c r="K7508" s="4">
        <v>18.602693602694</v>
      </c>
      <c r="L7508" s="4">
        <v>3.198653198653</v>
      </c>
      <c r="M7508" s="13">
        <v>2.7777777777780002</v>
      </c>
    </row>
    <row r="7509" spans="3:13" x14ac:dyDescent="0.2">
      <c r="C7509" s="87"/>
      <c r="D7509" s="84"/>
      <c r="E7509" s="1" t="s">
        <v>15</v>
      </c>
      <c r="F7509" s="2"/>
      <c r="G7509" s="60">
        <v>1247</v>
      </c>
      <c r="H7509" s="72" t="str">
        <f t="shared" si="126"/>
        <v xml:space="preserve"> </v>
      </c>
      <c r="I7509" s="11">
        <v>25.020048115477</v>
      </c>
      <c r="J7509" s="3">
        <v>48.917401764234</v>
      </c>
      <c r="K7509" s="3">
        <v>19.326383319967999</v>
      </c>
      <c r="L7509" s="3">
        <v>3.5284683239780001</v>
      </c>
      <c r="M7509" s="8">
        <v>3.2076984763429999</v>
      </c>
    </row>
    <row r="7510" spans="3:13" x14ac:dyDescent="0.2">
      <c r="C7510" s="88" t="s">
        <v>18</v>
      </c>
      <c r="D7510" s="88" t="s">
        <v>19</v>
      </c>
      <c r="E7510" s="6" t="s">
        <v>20</v>
      </c>
      <c r="F7510" s="5"/>
      <c r="G7510" s="59">
        <v>386</v>
      </c>
      <c r="H7510" s="71" t="str">
        <f t="shared" si="126"/>
        <v xml:space="preserve"> </v>
      </c>
      <c r="I7510" s="12">
        <v>20.466321243523002</v>
      </c>
      <c r="J7510" s="4">
        <v>52.072538860103997</v>
      </c>
      <c r="K7510" s="4">
        <v>24.611398963730998</v>
      </c>
      <c r="L7510" s="4">
        <v>2.3316062176169998</v>
      </c>
      <c r="M7510" s="13">
        <v>0.51813471502599995</v>
      </c>
    </row>
    <row r="7511" spans="3:13" x14ac:dyDescent="0.2">
      <c r="C7511" s="87"/>
      <c r="D7511" s="89"/>
      <c r="E7511" s="1" t="s">
        <v>21</v>
      </c>
      <c r="F7511" s="2"/>
      <c r="G7511" s="60">
        <v>484</v>
      </c>
      <c r="H7511" s="72" t="str">
        <f t="shared" si="126"/>
        <v xml:space="preserve"> </v>
      </c>
      <c r="I7511" s="11">
        <v>21.074380165289</v>
      </c>
      <c r="J7511" s="3">
        <v>57.438016528925999</v>
      </c>
      <c r="K7511" s="3">
        <v>18.595041322314</v>
      </c>
      <c r="L7511" s="3">
        <v>1.6528925619829999</v>
      </c>
      <c r="M7511" s="8">
        <v>1.239669421488</v>
      </c>
    </row>
    <row r="7512" spans="3:13" x14ac:dyDescent="0.2">
      <c r="C7512" s="87"/>
      <c r="D7512" s="89"/>
      <c r="E7512" s="1" t="s">
        <v>22</v>
      </c>
      <c r="F7512" s="2"/>
      <c r="G7512" s="60">
        <v>626</v>
      </c>
      <c r="H7512" s="72" t="str">
        <f t="shared" si="126"/>
        <v xml:space="preserve"> </v>
      </c>
      <c r="I7512" s="11">
        <v>22.204472843449999</v>
      </c>
      <c r="J7512" s="3">
        <v>54.632587859425001</v>
      </c>
      <c r="K7512" s="3">
        <v>19.009584664537002</v>
      </c>
      <c r="L7512" s="3">
        <v>2.396166134185</v>
      </c>
      <c r="M7512" s="8">
        <v>1.757188498403</v>
      </c>
    </row>
    <row r="7513" spans="3:13" x14ac:dyDescent="0.2">
      <c r="C7513" s="87"/>
      <c r="D7513" s="89"/>
      <c r="E7513" s="1" t="s">
        <v>23</v>
      </c>
      <c r="F7513" s="2"/>
      <c r="G7513" s="60">
        <v>400</v>
      </c>
      <c r="H7513" s="72" t="str">
        <f t="shared" si="126"/>
        <v xml:space="preserve"> </v>
      </c>
      <c r="I7513" s="11">
        <v>28</v>
      </c>
      <c r="J7513" s="3">
        <v>51</v>
      </c>
      <c r="K7513" s="3">
        <v>15.25</v>
      </c>
      <c r="L7513" s="3">
        <v>2.5</v>
      </c>
      <c r="M7513" s="8">
        <v>3.25</v>
      </c>
    </row>
    <row r="7514" spans="3:13" x14ac:dyDescent="0.2">
      <c r="C7514" s="87"/>
      <c r="D7514" s="89"/>
      <c r="E7514" s="1" t="s">
        <v>24</v>
      </c>
      <c r="F7514" s="2"/>
      <c r="G7514" s="60">
        <v>539</v>
      </c>
      <c r="H7514" s="72" t="str">
        <f t="shared" si="126"/>
        <v xml:space="preserve"> </v>
      </c>
      <c r="I7514" s="11">
        <v>24.118738404453001</v>
      </c>
      <c r="J7514" s="3">
        <v>42.857142857143003</v>
      </c>
      <c r="K7514" s="3">
        <v>17.996289424861001</v>
      </c>
      <c r="L7514" s="3">
        <v>7.4211502782930001</v>
      </c>
      <c r="M7514" s="8">
        <v>7.60667903525</v>
      </c>
    </row>
    <row r="7515" spans="3:13" x14ac:dyDescent="0.2">
      <c r="C7515" s="87"/>
      <c r="D7515" s="89"/>
      <c r="E7515" s="1" t="s">
        <v>25</v>
      </c>
      <c r="F7515" s="2"/>
      <c r="G7515" s="60">
        <v>2049</v>
      </c>
      <c r="H7515" s="72" t="str">
        <f t="shared" si="126"/>
        <v xml:space="preserve"> </v>
      </c>
      <c r="I7515" s="11">
        <v>23.572474377744999</v>
      </c>
      <c r="J7515" s="3">
        <v>51.488530990727</v>
      </c>
      <c r="K7515" s="3">
        <v>17.911176183504001</v>
      </c>
      <c r="L7515" s="3">
        <v>3.5627135187899999</v>
      </c>
      <c r="M7515" s="8">
        <v>3.4651049292340002</v>
      </c>
    </row>
    <row r="7516" spans="3:13" x14ac:dyDescent="0.2">
      <c r="C7516" s="87"/>
      <c r="D7516" s="89"/>
      <c r="E7516" s="1" t="s">
        <v>26</v>
      </c>
      <c r="F7516" s="2"/>
      <c r="G7516" s="60">
        <v>939</v>
      </c>
      <c r="H7516" s="72" t="str">
        <f t="shared" si="126"/>
        <v xml:space="preserve"> </v>
      </c>
      <c r="I7516" s="11">
        <v>25.772097976571001</v>
      </c>
      <c r="J7516" s="3">
        <v>46.325878594248998</v>
      </c>
      <c r="K7516" s="3">
        <v>16.826411075612</v>
      </c>
      <c r="L7516" s="3">
        <v>5.3248136315229999</v>
      </c>
      <c r="M7516" s="8">
        <v>5.7507987220450003</v>
      </c>
    </row>
    <row r="7517" spans="3:13" x14ac:dyDescent="0.2">
      <c r="C7517" s="87"/>
      <c r="D7517" s="88" t="s">
        <v>14</v>
      </c>
      <c r="E7517" s="6" t="s">
        <v>20</v>
      </c>
      <c r="F7517" s="5"/>
      <c r="G7517" s="59">
        <v>204</v>
      </c>
      <c r="H7517" s="71" t="str">
        <f t="shared" si="126"/>
        <v xml:space="preserve"> </v>
      </c>
      <c r="I7517" s="12">
        <v>18.137254901961001</v>
      </c>
      <c r="J7517" s="4">
        <v>53.431372549019997</v>
      </c>
      <c r="K7517" s="4">
        <v>25</v>
      </c>
      <c r="L7517" s="4">
        <v>2.9411764705880001</v>
      </c>
      <c r="M7517" s="13">
        <v>0.49019607843099999</v>
      </c>
    </row>
    <row r="7518" spans="3:13" x14ac:dyDescent="0.2">
      <c r="C7518" s="87"/>
      <c r="D7518" s="89"/>
      <c r="E7518" s="1" t="s">
        <v>21</v>
      </c>
      <c r="F7518" s="2"/>
      <c r="G7518" s="60">
        <v>254</v>
      </c>
      <c r="H7518" s="72" t="str">
        <f t="shared" si="126"/>
        <v xml:space="preserve"> </v>
      </c>
      <c r="I7518" s="11">
        <v>19.291338582677</v>
      </c>
      <c r="J7518" s="3">
        <v>58.661417322835</v>
      </c>
      <c r="K7518" s="3">
        <v>19.685039370079</v>
      </c>
      <c r="L7518" s="3">
        <v>1.1811023622050001</v>
      </c>
      <c r="M7518" s="8">
        <v>1.1811023622050001</v>
      </c>
    </row>
    <row r="7519" spans="3:13" x14ac:dyDescent="0.2">
      <c r="C7519" s="87"/>
      <c r="D7519" s="89"/>
      <c r="E7519" s="1" t="s">
        <v>22</v>
      </c>
      <c r="F7519" s="2"/>
      <c r="G7519" s="60">
        <v>311</v>
      </c>
      <c r="H7519" s="72" t="str">
        <f t="shared" si="126"/>
        <v xml:space="preserve"> </v>
      </c>
      <c r="I7519" s="11">
        <v>20.257234726688001</v>
      </c>
      <c r="J7519" s="3">
        <v>57.234726688103002</v>
      </c>
      <c r="K7519" s="3">
        <v>18.006430868167001</v>
      </c>
      <c r="L7519" s="3">
        <v>2.8938906752409999</v>
      </c>
      <c r="M7519" s="8">
        <v>1.6077170418010001</v>
      </c>
    </row>
    <row r="7520" spans="3:13" x14ac:dyDescent="0.2">
      <c r="C7520" s="87"/>
      <c r="D7520" s="89"/>
      <c r="E7520" s="1" t="s">
        <v>23</v>
      </c>
      <c r="F7520" s="2"/>
      <c r="G7520" s="60">
        <v>202</v>
      </c>
      <c r="H7520" s="72" t="str">
        <f t="shared" si="126"/>
        <v xml:space="preserve"> </v>
      </c>
      <c r="I7520" s="11">
        <v>24.257425742574</v>
      </c>
      <c r="J7520" s="3">
        <v>54.455445544554003</v>
      </c>
      <c r="K7520" s="3">
        <v>14.356435643564</v>
      </c>
      <c r="L7520" s="3">
        <v>2.970297029703</v>
      </c>
      <c r="M7520" s="8">
        <v>3.9603960396039999</v>
      </c>
    </row>
    <row r="7521" spans="3:13" x14ac:dyDescent="0.2">
      <c r="C7521" s="87"/>
      <c r="D7521" s="89"/>
      <c r="E7521" s="1" t="s">
        <v>24</v>
      </c>
      <c r="F7521" s="2"/>
      <c r="G7521" s="60">
        <v>217</v>
      </c>
      <c r="H7521" s="72" t="str">
        <f t="shared" si="126"/>
        <v xml:space="preserve"> </v>
      </c>
      <c r="I7521" s="11">
        <v>23.963133640553</v>
      </c>
      <c r="J7521" s="3">
        <v>46.082949308756</v>
      </c>
      <c r="K7521" s="3">
        <v>16.129032258064999</v>
      </c>
      <c r="L7521" s="3">
        <v>6.4516129032259997</v>
      </c>
      <c r="M7521" s="8">
        <v>7.3732718894009999</v>
      </c>
    </row>
    <row r="7522" spans="3:13" x14ac:dyDescent="0.2">
      <c r="C7522" s="87"/>
      <c r="D7522" s="89"/>
      <c r="E7522" s="1" t="s">
        <v>25</v>
      </c>
      <c r="F7522" s="2"/>
      <c r="G7522" s="60">
        <v>984</v>
      </c>
      <c r="H7522" s="72" t="str">
        <f t="shared" si="126"/>
        <v xml:space="preserve"> </v>
      </c>
      <c r="I7522" s="11">
        <v>21.646341463414998</v>
      </c>
      <c r="J7522" s="3">
        <v>54.573170731707002</v>
      </c>
      <c r="K7522" s="3">
        <v>17.276422764227998</v>
      </c>
      <c r="L7522" s="3">
        <v>3.2520325203249998</v>
      </c>
      <c r="M7522" s="8">
        <v>3.2520325203249998</v>
      </c>
    </row>
    <row r="7523" spans="3:13" x14ac:dyDescent="0.2">
      <c r="C7523" s="87"/>
      <c r="D7523" s="89"/>
      <c r="E7523" s="1" t="s">
        <v>26</v>
      </c>
      <c r="F7523" s="2"/>
      <c r="G7523" s="60">
        <v>419</v>
      </c>
      <c r="H7523" s="72" t="str">
        <f t="shared" si="126"/>
        <v xml:space="preserve"> </v>
      </c>
      <c r="I7523" s="11">
        <v>24.105011933174001</v>
      </c>
      <c r="J7523" s="3">
        <v>50.119331742242998</v>
      </c>
      <c r="K7523" s="3">
        <v>15.27446300716</v>
      </c>
      <c r="L7523" s="3">
        <v>4.7732696897369999</v>
      </c>
      <c r="M7523" s="8">
        <v>5.7279236276849996</v>
      </c>
    </row>
    <row r="7524" spans="3:13" x14ac:dyDescent="0.2">
      <c r="C7524" s="87"/>
      <c r="D7524" s="88" t="s">
        <v>15</v>
      </c>
      <c r="E7524" s="6" t="s">
        <v>20</v>
      </c>
      <c r="F7524" s="5"/>
      <c r="G7524" s="59">
        <v>182</v>
      </c>
      <c r="H7524" s="71" t="str">
        <f t="shared" si="126"/>
        <v xml:space="preserve"> </v>
      </c>
      <c r="I7524" s="12">
        <v>23.076923076922998</v>
      </c>
      <c r="J7524" s="4">
        <v>50.549450549451002</v>
      </c>
      <c r="K7524" s="4">
        <v>24.175824175824001</v>
      </c>
      <c r="L7524" s="4">
        <v>1.648351648352</v>
      </c>
      <c r="M7524" s="13">
        <v>0.54945054945100003</v>
      </c>
    </row>
    <row r="7525" spans="3:13" x14ac:dyDescent="0.2">
      <c r="C7525" s="87"/>
      <c r="D7525" s="89"/>
      <c r="E7525" s="1" t="s">
        <v>21</v>
      </c>
      <c r="F7525" s="2"/>
      <c r="G7525" s="60">
        <v>230</v>
      </c>
      <c r="H7525" s="72" t="str">
        <f t="shared" si="126"/>
        <v xml:space="preserve"> </v>
      </c>
      <c r="I7525" s="11">
        <v>23.04347826087</v>
      </c>
      <c r="J7525" s="3">
        <v>56.086956521738998</v>
      </c>
      <c r="K7525" s="3">
        <v>17.391304347826001</v>
      </c>
      <c r="L7525" s="3">
        <v>2.1739130434780001</v>
      </c>
      <c r="M7525" s="8">
        <v>1.3043478260870001</v>
      </c>
    </row>
    <row r="7526" spans="3:13" x14ac:dyDescent="0.2">
      <c r="C7526" s="87"/>
      <c r="D7526" s="89"/>
      <c r="E7526" s="1" t="s">
        <v>22</v>
      </c>
      <c r="F7526" s="2"/>
      <c r="G7526" s="60">
        <v>315</v>
      </c>
      <c r="H7526" s="72" t="str">
        <f t="shared" si="126"/>
        <v xml:space="preserve"> </v>
      </c>
      <c r="I7526" s="11">
        <v>24.126984126983999</v>
      </c>
      <c r="J7526" s="3">
        <v>52.063492063491999</v>
      </c>
      <c r="K7526" s="3">
        <v>20</v>
      </c>
      <c r="L7526" s="3">
        <v>1.9047619047619999</v>
      </c>
      <c r="M7526" s="8">
        <v>1.9047619047619999</v>
      </c>
    </row>
    <row r="7527" spans="3:13" x14ac:dyDescent="0.2">
      <c r="C7527" s="87"/>
      <c r="D7527" s="89"/>
      <c r="E7527" s="1" t="s">
        <v>23</v>
      </c>
      <c r="F7527" s="2"/>
      <c r="G7527" s="60">
        <v>198</v>
      </c>
      <c r="H7527" s="72" t="str">
        <f t="shared" si="126"/>
        <v xml:space="preserve"> </v>
      </c>
      <c r="I7527" s="11">
        <v>31.818181818182001</v>
      </c>
      <c r="J7527" s="3">
        <v>47.474747474746998</v>
      </c>
      <c r="K7527" s="3">
        <v>16.161616161615999</v>
      </c>
      <c r="L7527" s="3">
        <v>2.0202020202019999</v>
      </c>
      <c r="M7527" s="8">
        <v>2.5252525252529998</v>
      </c>
    </row>
    <row r="7528" spans="3:13" x14ac:dyDescent="0.2">
      <c r="C7528" s="87"/>
      <c r="D7528" s="89"/>
      <c r="E7528" s="1" t="s">
        <v>24</v>
      </c>
      <c r="F7528" s="2"/>
      <c r="G7528" s="60">
        <v>322</v>
      </c>
      <c r="H7528" s="72" t="str">
        <f t="shared" si="126"/>
        <v xml:space="preserve"> </v>
      </c>
      <c r="I7528" s="11">
        <v>24.223602484472</v>
      </c>
      <c r="J7528" s="3">
        <v>40.683229813665001</v>
      </c>
      <c r="K7528" s="3">
        <v>19.254658385092998</v>
      </c>
      <c r="L7528" s="3">
        <v>8.074534161491</v>
      </c>
      <c r="M7528" s="8">
        <v>7.7639751552799998</v>
      </c>
    </row>
    <row r="7529" spans="3:13" x14ac:dyDescent="0.2">
      <c r="C7529" s="87"/>
      <c r="D7529" s="89"/>
      <c r="E7529" s="1" t="s">
        <v>25</v>
      </c>
      <c r="F7529" s="2"/>
      <c r="G7529" s="60">
        <v>1065</v>
      </c>
      <c r="H7529" s="72" t="str">
        <f t="shared" si="126"/>
        <v xml:space="preserve"> </v>
      </c>
      <c r="I7529" s="11">
        <v>25.352112676055999</v>
      </c>
      <c r="J7529" s="3">
        <v>48.638497652581997</v>
      </c>
      <c r="K7529" s="3">
        <v>18.497652582160001</v>
      </c>
      <c r="L7529" s="3">
        <v>3.8497652582159998</v>
      </c>
      <c r="M7529" s="8">
        <v>3.6619718309859999</v>
      </c>
    </row>
    <row r="7530" spans="3:13" x14ac:dyDescent="0.2">
      <c r="C7530" s="87"/>
      <c r="D7530" s="89"/>
      <c r="E7530" s="1" t="s">
        <v>26</v>
      </c>
      <c r="F7530" s="2"/>
      <c r="G7530" s="60">
        <v>520</v>
      </c>
      <c r="H7530" s="72" t="str">
        <f t="shared" si="126"/>
        <v xml:space="preserve"> </v>
      </c>
      <c r="I7530" s="11">
        <v>27.115384615385</v>
      </c>
      <c r="J7530" s="3">
        <v>43.269230769231001</v>
      </c>
      <c r="K7530" s="3">
        <v>18.076923076922998</v>
      </c>
      <c r="L7530" s="3">
        <v>5.7692307692310001</v>
      </c>
      <c r="M7530" s="8">
        <v>5.7692307692310001</v>
      </c>
    </row>
    <row r="7531" spans="3:13" x14ac:dyDescent="0.2">
      <c r="C7531" s="88" t="s">
        <v>27</v>
      </c>
      <c r="D7531" s="88" t="s">
        <v>19</v>
      </c>
      <c r="E7531" s="6" t="s">
        <v>28</v>
      </c>
      <c r="F7531" s="5"/>
      <c r="G7531" s="59">
        <v>147</v>
      </c>
      <c r="H7531" s="71" t="str">
        <f t="shared" si="126"/>
        <v xml:space="preserve"> </v>
      </c>
      <c r="I7531" s="12">
        <v>12.925170068027001</v>
      </c>
      <c r="J7531" s="4">
        <v>42.176870748299002</v>
      </c>
      <c r="K7531" s="4">
        <v>31.972789115645998</v>
      </c>
      <c r="L7531" s="4">
        <v>8.1632653061219997</v>
      </c>
      <c r="M7531" s="13">
        <v>4.7619047619049999</v>
      </c>
    </row>
    <row r="7532" spans="3:13" ht="24" x14ac:dyDescent="0.2">
      <c r="C7532" s="87"/>
      <c r="D7532" s="89"/>
      <c r="E7532" s="1" t="s">
        <v>29</v>
      </c>
      <c r="F7532" s="2"/>
      <c r="G7532" s="60">
        <v>1706</v>
      </c>
      <c r="H7532" s="72" t="str">
        <f t="shared" si="126"/>
        <v xml:space="preserve"> </v>
      </c>
      <c r="I7532" s="11">
        <v>23.212192262603001</v>
      </c>
      <c r="J7532" s="3">
        <v>55.334114888628001</v>
      </c>
      <c r="K7532" s="3">
        <v>16.94021101993</v>
      </c>
      <c r="L7532" s="3">
        <v>2.344665885111</v>
      </c>
      <c r="M7532" s="8">
        <v>2.1688159437280001</v>
      </c>
    </row>
    <row r="7533" spans="3:13" ht="24" x14ac:dyDescent="0.2">
      <c r="C7533" s="87"/>
      <c r="D7533" s="89"/>
      <c r="E7533" s="1" t="s">
        <v>30</v>
      </c>
      <c r="F7533" s="2"/>
      <c r="G7533" s="60">
        <v>137</v>
      </c>
      <c r="H7533" s="72" t="str">
        <f t="shared" si="126"/>
        <v xml:space="preserve"> </v>
      </c>
      <c r="I7533" s="11">
        <v>23.357664233577001</v>
      </c>
      <c r="J7533" s="3">
        <v>43.065693430656999</v>
      </c>
      <c r="K7533" s="3">
        <v>28.467153284672001</v>
      </c>
      <c r="L7533" s="3">
        <v>2.1897810218979998</v>
      </c>
      <c r="M7533" s="8">
        <v>2.9197080291969999</v>
      </c>
    </row>
    <row r="7534" spans="3:13" ht="24" x14ac:dyDescent="0.2">
      <c r="C7534" s="87"/>
      <c r="D7534" s="89"/>
      <c r="E7534" s="1" t="s">
        <v>31</v>
      </c>
      <c r="F7534" s="2"/>
      <c r="G7534" s="60">
        <v>440</v>
      </c>
      <c r="H7534" s="72" t="str">
        <f t="shared" si="126"/>
        <v xml:space="preserve"> </v>
      </c>
      <c r="I7534" s="11">
        <v>25.681818181817999</v>
      </c>
      <c r="J7534" s="3">
        <v>42.954545454544999</v>
      </c>
      <c r="K7534" s="3">
        <v>19.772727272727</v>
      </c>
      <c r="L7534" s="3">
        <v>6.136363636364</v>
      </c>
      <c r="M7534" s="8">
        <v>5.4545454545450003</v>
      </c>
    </row>
    <row r="7535" spans="3:13" x14ac:dyDescent="0.2">
      <c r="C7535" s="87"/>
      <c r="D7535" s="89"/>
      <c r="E7535" s="1" t="s">
        <v>32</v>
      </c>
      <c r="F7535" s="2"/>
      <c r="G7535" s="60">
        <v>5</v>
      </c>
      <c r="H7535" s="72" t="str">
        <f t="shared" si="126"/>
        <v>*</v>
      </c>
      <c r="I7535" s="11">
        <v>40</v>
      </c>
      <c r="J7535" s="3">
        <v>40</v>
      </c>
      <c r="K7535" s="7">
        <v>0</v>
      </c>
      <c r="L7535" s="7">
        <v>0</v>
      </c>
      <c r="M7535" s="8">
        <v>20</v>
      </c>
    </row>
    <row r="7536" spans="3:13" x14ac:dyDescent="0.2">
      <c r="C7536" s="87"/>
      <c r="D7536" s="88" t="s">
        <v>14</v>
      </c>
      <c r="E7536" s="6" t="s">
        <v>28</v>
      </c>
      <c r="F7536" s="5"/>
      <c r="G7536" s="59">
        <v>95</v>
      </c>
      <c r="H7536" s="71" t="str">
        <f t="shared" si="126"/>
        <v xml:space="preserve"> </v>
      </c>
      <c r="I7536" s="12">
        <v>10.526315789473999</v>
      </c>
      <c r="J7536" s="4">
        <v>40</v>
      </c>
      <c r="K7536" s="4">
        <v>33.684210526316001</v>
      </c>
      <c r="L7536" s="4">
        <v>9.4736842105260006</v>
      </c>
      <c r="M7536" s="13">
        <v>6.3157894736840001</v>
      </c>
    </row>
    <row r="7537" spans="3:13" ht="24" x14ac:dyDescent="0.2">
      <c r="C7537" s="87"/>
      <c r="D7537" s="89"/>
      <c r="E7537" s="1" t="s">
        <v>29</v>
      </c>
      <c r="F7537" s="2"/>
      <c r="G7537" s="60">
        <v>953</v>
      </c>
      <c r="H7537" s="72" t="str">
        <f t="shared" si="126"/>
        <v xml:space="preserve"> </v>
      </c>
      <c r="I7537" s="11">
        <v>21.825813221406001</v>
      </c>
      <c r="J7537" s="3">
        <v>56.558237145855003</v>
      </c>
      <c r="K7537" s="3">
        <v>16.998950682057</v>
      </c>
      <c r="L7537" s="3">
        <v>2.6232948583420002</v>
      </c>
      <c r="M7537" s="8">
        <v>1.99370409234</v>
      </c>
    </row>
    <row r="7538" spans="3:13" ht="24" x14ac:dyDescent="0.2">
      <c r="C7538" s="87"/>
      <c r="D7538" s="89"/>
      <c r="E7538" s="1" t="s">
        <v>30</v>
      </c>
      <c r="F7538" s="2"/>
      <c r="G7538" s="60">
        <v>60</v>
      </c>
      <c r="H7538" s="72" t="str">
        <f t="shared" si="126"/>
        <v xml:space="preserve"> </v>
      </c>
      <c r="I7538" s="11">
        <v>16.666666666666998</v>
      </c>
      <c r="J7538" s="3">
        <v>51.666666666666998</v>
      </c>
      <c r="K7538" s="3">
        <v>23.333333333333002</v>
      </c>
      <c r="L7538" s="3">
        <v>3.333333333333</v>
      </c>
      <c r="M7538" s="8">
        <v>5</v>
      </c>
    </row>
    <row r="7539" spans="3:13" ht="24" x14ac:dyDescent="0.2">
      <c r="C7539" s="87"/>
      <c r="D7539" s="89"/>
      <c r="E7539" s="1" t="s">
        <v>31</v>
      </c>
      <c r="F7539" s="2"/>
      <c r="G7539" s="60">
        <v>77</v>
      </c>
      <c r="H7539" s="72" t="str">
        <f t="shared" si="126"/>
        <v xml:space="preserve"> </v>
      </c>
      <c r="I7539" s="11">
        <v>25.974025974025999</v>
      </c>
      <c r="J7539" s="3">
        <v>48.051948051948003</v>
      </c>
      <c r="K7539" s="3">
        <v>16.883116883117001</v>
      </c>
      <c r="L7539" s="3">
        <v>2.5974025974030002</v>
      </c>
      <c r="M7539" s="8">
        <v>6.4935064935059996</v>
      </c>
    </row>
    <row r="7540" spans="3:13" x14ac:dyDescent="0.2">
      <c r="C7540" s="87"/>
      <c r="D7540" s="89"/>
      <c r="E7540" s="1" t="s">
        <v>32</v>
      </c>
      <c r="F7540" s="2"/>
      <c r="G7540" s="60">
        <v>3</v>
      </c>
      <c r="H7540" s="72" t="str">
        <f t="shared" si="126"/>
        <v>*</v>
      </c>
      <c r="I7540" s="11">
        <v>66.666666666666998</v>
      </c>
      <c r="J7540" s="3">
        <v>33.333333333333002</v>
      </c>
      <c r="K7540" s="7">
        <v>0</v>
      </c>
      <c r="L7540" s="7">
        <v>0</v>
      </c>
      <c r="M7540" s="14">
        <v>0</v>
      </c>
    </row>
    <row r="7541" spans="3:13" x14ac:dyDescent="0.2">
      <c r="C7541" s="87"/>
      <c r="D7541" s="88" t="s">
        <v>15</v>
      </c>
      <c r="E7541" s="6" t="s">
        <v>28</v>
      </c>
      <c r="F7541" s="5"/>
      <c r="G7541" s="59">
        <v>52</v>
      </c>
      <c r="H7541" s="71" t="str">
        <f t="shared" si="126"/>
        <v xml:space="preserve"> </v>
      </c>
      <c r="I7541" s="12">
        <v>17.307692307692001</v>
      </c>
      <c r="J7541" s="4">
        <v>46.153846153845997</v>
      </c>
      <c r="K7541" s="4">
        <v>28.846153846153999</v>
      </c>
      <c r="L7541" s="4">
        <v>5.7692307692310001</v>
      </c>
      <c r="M7541" s="13">
        <v>1.923076923077</v>
      </c>
    </row>
    <row r="7542" spans="3:13" ht="24" x14ac:dyDescent="0.2">
      <c r="C7542" s="87"/>
      <c r="D7542" s="89"/>
      <c r="E7542" s="1" t="s">
        <v>29</v>
      </c>
      <c r="F7542" s="2"/>
      <c r="G7542" s="60">
        <v>753</v>
      </c>
      <c r="H7542" s="72" t="str">
        <f t="shared" si="126"/>
        <v xml:space="preserve"> </v>
      </c>
      <c r="I7542" s="11">
        <v>24.966799468792001</v>
      </c>
      <c r="J7542" s="3">
        <v>53.784860557769001</v>
      </c>
      <c r="K7542" s="3">
        <v>16.865869853917999</v>
      </c>
      <c r="L7542" s="3">
        <v>1.9920318725099999</v>
      </c>
      <c r="M7542" s="8">
        <v>2.3904382470119998</v>
      </c>
    </row>
    <row r="7543" spans="3:13" ht="24" x14ac:dyDescent="0.2">
      <c r="C7543" s="87"/>
      <c r="D7543" s="89"/>
      <c r="E7543" s="1" t="s">
        <v>30</v>
      </c>
      <c r="F7543" s="2"/>
      <c r="G7543" s="60">
        <v>77</v>
      </c>
      <c r="H7543" s="72" t="str">
        <f t="shared" si="126"/>
        <v xml:space="preserve"> </v>
      </c>
      <c r="I7543" s="11">
        <v>28.571428571428999</v>
      </c>
      <c r="J7543" s="3">
        <v>36.363636363635997</v>
      </c>
      <c r="K7543" s="3">
        <v>32.467532467532003</v>
      </c>
      <c r="L7543" s="3">
        <v>1.298701298701</v>
      </c>
      <c r="M7543" s="8">
        <v>1.298701298701</v>
      </c>
    </row>
    <row r="7544" spans="3:13" ht="24" x14ac:dyDescent="0.2">
      <c r="C7544" s="87"/>
      <c r="D7544" s="89"/>
      <c r="E7544" s="1" t="s">
        <v>31</v>
      </c>
      <c r="F7544" s="2"/>
      <c r="G7544" s="60">
        <v>363</v>
      </c>
      <c r="H7544" s="72" t="str">
        <f t="shared" si="126"/>
        <v xml:space="preserve"> </v>
      </c>
      <c r="I7544" s="11">
        <v>25.619834710744001</v>
      </c>
      <c r="J7544" s="3">
        <v>41.873278236914999</v>
      </c>
      <c r="K7544" s="3">
        <v>20.385674931129</v>
      </c>
      <c r="L7544" s="3">
        <v>6.8870523415980003</v>
      </c>
      <c r="M7544" s="8">
        <v>5.234159779614</v>
      </c>
    </row>
    <row r="7545" spans="3:13" x14ac:dyDescent="0.2">
      <c r="C7545" s="87"/>
      <c r="D7545" s="89"/>
      <c r="E7545" s="1" t="s">
        <v>32</v>
      </c>
      <c r="F7545" s="2"/>
      <c r="G7545" s="60">
        <v>2</v>
      </c>
      <c r="H7545" s="72" t="str">
        <f t="shared" si="126"/>
        <v>*</v>
      </c>
      <c r="I7545" s="21">
        <v>0</v>
      </c>
      <c r="J7545" s="3">
        <v>50</v>
      </c>
      <c r="K7545" s="7">
        <v>0</v>
      </c>
      <c r="L7545" s="7">
        <v>0</v>
      </c>
      <c r="M7545" s="8">
        <v>50</v>
      </c>
    </row>
    <row r="7546" spans="3:13" x14ac:dyDescent="0.2">
      <c r="C7546" s="88" t="s">
        <v>33</v>
      </c>
      <c r="D7546" s="83" t="s">
        <v>17</v>
      </c>
      <c r="E7546" s="6" t="s">
        <v>34</v>
      </c>
      <c r="F7546" s="5"/>
      <c r="G7546" s="59">
        <v>341</v>
      </c>
      <c r="H7546" s="71" t="str">
        <f t="shared" si="126"/>
        <v xml:space="preserve"> </v>
      </c>
      <c r="I7546" s="12">
        <v>24.926686217008999</v>
      </c>
      <c r="J7546" s="4">
        <v>42.228739002932997</v>
      </c>
      <c r="K7546" s="4">
        <v>22.287390029326001</v>
      </c>
      <c r="L7546" s="4">
        <v>4.3988269794720001</v>
      </c>
      <c r="M7546" s="13">
        <v>6.1583577712609996</v>
      </c>
    </row>
    <row r="7547" spans="3:13" x14ac:dyDescent="0.2">
      <c r="C7547" s="87"/>
      <c r="D7547" s="84"/>
      <c r="E7547" s="1" t="s">
        <v>35</v>
      </c>
      <c r="F7547" s="2"/>
      <c r="G7547" s="60">
        <v>1149</v>
      </c>
      <c r="H7547" s="72" t="str">
        <f t="shared" si="126"/>
        <v xml:space="preserve"> </v>
      </c>
      <c r="I7547" s="11">
        <v>23.063533507397999</v>
      </c>
      <c r="J7547" s="3">
        <v>54.830287206266</v>
      </c>
      <c r="K7547" s="3">
        <v>17.493472584856001</v>
      </c>
      <c r="L7547" s="3">
        <v>2.3498694516969998</v>
      </c>
      <c r="M7547" s="8">
        <v>2.2628372497820002</v>
      </c>
    </row>
    <row r="7548" spans="3:13" ht="24" x14ac:dyDescent="0.2">
      <c r="C7548" s="87"/>
      <c r="D7548" s="84"/>
      <c r="E7548" s="1" t="s">
        <v>36</v>
      </c>
      <c r="F7548" s="2"/>
      <c r="G7548" s="60">
        <v>659</v>
      </c>
      <c r="H7548" s="72" t="str">
        <f t="shared" si="126"/>
        <v xml:space="preserve"> </v>
      </c>
      <c r="I7548" s="11">
        <v>24.886191198786001</v>
      </c>
      <c r="J7548" s="3">
        <v>54.172989377844999</v>
      </c>
      <c r="K7548" s="3">
        <v>15.781487101669001</v>
      </c>
      <c r="L7548" s="3">
        <v>3.4901365705609999</v>
      </c>
      <c r="M7548" s="8">
        <v>1.669195751138</v>
      </c>
    </row>
    <row r="7549" spans="3:13" x14ac:dyDescent="0.2">
      <c r="C7549" s="87"/>
      <c r="D7549" s="84"/>
      <c r="E7549" s="1" t="s">
        <v>37</v>
      </c>
      <c r="F7549" s="2"/>
      <c r="G7549" s="60">
        <v>274</v>
      </c>
      <c r="H7549" s="72" t="str">
        <f t="shared" si="126"/>
        <v xml:space="preserve"> </v>
      </c>
      <c r="I7549" s="11">
        <v>17.153284671533001</v>
      </c>
      <c r="J7549" s="3">
        <v>43.065693430656999</v>
      </c>
      <c r="K7549" s="3">
        <v>28.832116788320999</v>
      </c>
      <c r="L7549" s="3">
        <v>6.2043795620440001</v>
      </c>
      <c r="M7549" s="8">
        <v>4.7445255474449999</v>
      </c>
    </row>
    <row r="7550" spans="3:13" x14ac:dyDescent="0.2">
      <c r="C7550" s="87"/>
      <c r="D7550" s="84"/>
      <c r="E7550" s="1" t="s">
        <v>32</v>
      </c>
      <c r="F7550" s="2"/>
      <c r="G7550" s="60">
        <v>12</v>
      </c>
      <c r="H7550" s="72" t="str">
        <f t="shared" si="126"/>
        <v>*</v>
      </c>
      <c r="I7550" s="11">
        <v>8.333333333333</v>
      </c>
      <c r="J7550" s="3">
        <v>58.333333333333002</v>
      </c>
      <c r="K7550" s="3">
        <v>16.666666666666998</v>
      </c>
      <c r="L7550" s="7">
        <v>0</v>
      </c>
      <c r="M7550" s="8">
        <v>16.666666666666998</v>
      </c>
    </row>
    <row r="7551" spans="3:13" x14ac:dyDescent="0.2">
      <c r="C7551" s="88" t="s">
        <v>38</v>
      </c>
      <c r="D7551" s="83" t="s">
        <v>17</v>
      </c>
      <c r="E7551" s="6" t="s">
        <v>39</v>
      </c>
      <c r="F7551" s="5"/>
      <c r="G7551" s="59">
        <v>368</v>
      </c>
      <c r="H7551" s="71" t="str">
        <f t="shared" si="126"/>
        <v xml:space="preserve"> </v>
      </c>
      <c r="I7551" s="12">
        <v>21.467391304347998</v>
      </c>
      <c r="J7551" s="4">
        <v>42.391304347826001</v>
      </c>
      <c r="K7551" s="4">
        <v>25.815217391304</v>
      </c>
      <c r="L7551" s="4">
        <v>5.4347826086959996</v>
      </c>
      <c r="M7551" s="13">
        <v>4.8913043478259999</v>
      </c>
    </row>
    <row r="7552" spans="3:13" x14ac:dyDescent="0.2">
      <c r="C7552" s="87"/>
      <c r="D7552" s="84"/>
      <c r="E7552" s="1" t="s">
        <v>40</v>
      </c>
      <c r="F7552" s="2"/>
      <c r="G7552" s="60">
        <v>1591</v>
      </c>
      <c r="H7552" s="72" t="str">
        <f t="shared" si="126"/>
        <v xml:space="preserve"> </v>
      </c>
      <c r="I7552" s="11">
        <v>23.004399748586</v>
      </c>
      <c r="J7552" s="3">
        <v>55.876807039597999</v>
      </c>
      <c r="K7552" s="3">
        <v>16.844751728473</v>
      </c>
      <c r="L7552" s="3">
        <v>2.137020741672</v>
      </c>
      <c r="M7552" s="8">
        <v>2.137020741672</v>
      </c>
    </row>
    <row r="7553" spans="3:13" x14ac:dyDescent="0.2">
      <c r="C7553" s="87"/>
      <c r="D7553" s="84"/>
      <c r="E7553" s="1" t="s">
        <v>41</v>
      </c>
      <c r="F7553" s="2"/>
      <c r="G7553" s="60">
        <v>151</v>
      </c>
      <c r="H7553" s="72" t="str">
        <f t="shared" si="126"/>
        <v xml:space="preserve"> </v>
      </c>
      <c r="I7553" s="11">
        <v>21.192052980132001</v>
      </c>
      <c r="J7553" s="3">
        <v>56.953642384105997</v>
      </c>
      <c r="K7553" s="3">
        <v>18.543046357615999</v>
      </c>
      <c r="L7553" s="3">
        <v>2.6490066225170001</v>
      </c>
      <c r="M7553" s="8">
        <v>0.66225165562900001</v>
      </c>
    </row>
    <row r="7554" spans="3:13" x14ac:dyDescent="0.2">
      <c r="C7554" s="87"/>
      <c r="D7554" s="84"/>
      <c r="E7554" s="1" t="s">
        <v>42</v>
      </c>
      <c r="F7554" s="2"/>
      <c r="G7554" s="60">
        <v>884</v>
      </c>
      <c r="H7554" s="72" t="str">
        <f t="shared" si="126"/>
        <v xml:space="preserve"> </v>
      </c>
      <c r="I7554" s="11">
        <v>25.226244343891</v>
      </c>
      <c r="J7554" s="3">
        <v>51.809954751131002</v>
      </c>
      <c r="K7554" s="3">
        <v>17.194570135747</v>
      </c>
      <c r="L7554" s="3">
        <v>3.3936651583709998</v>
      </c>
      <c r="M7554" s="8">
        <v>2.3755656108599998</v>
      </c>
    </row>
    <row r="7555" spans="3:13" x14ac:dyDescent="0.2">
      <c r="C7555" s="87"/>
      <c r="D7555" s="84"/>
      <c r="E7555" s="1" t="s">
        <v>43</v>
      </c>
      <c r="F7555" s="2"/>
      <c r="G7555" s="60">
        <v>191</v>
      </c>
      <c r="H7555" s="72" t="str">
        <f t="shared" si="126"/>
        <v xml:space="preserve"> </v>
      </c>
      <c r="I7555" s="11">
        <v>25.130890052356001</v>
      </c>
      <c r="J7555" s="3">
        <v>49.214659685864</v>
      </c>
      <c r="K7555" s="3">
        <v>16.753926701571</v>
      </c>
      <c r="L7555" s="3">
        <v>4.1884816753929996</v>
      </c>
      <c r="M7555" s="8">
        <v>4.7120418848170003</v>
      </c>
    </row>
    <row r="7556" spans="3:13" x14ac:dyDescent="0.2">
      <c r="C7556" s="87"/>
      <c r="D7556" s="84"/>
      <c r="E7556" s="1" t="s">
        <v>44</v>
      </c>
      <c r="F7556" s="2"/>
      <c r="G7556" s="60">
        <v>239</v>
      </c>
      <c r="H7556" s="72" t="str">
        <f t="shared" si="126"/>
        <v xml:space="preserve"> </v>
      </c>
      <c r="I7556" s="11">
        <v>26.778242677824</v>
      </c>
      <c r="J7556" s="3">
        <v>52.719665271967003</v>
      </c>
      <c r="K7556" s="3">
        <v>14.225941422594</v>
      </c>
      <c r="L7556" s="3">
        <v>2.092050209205</v>
      </c>
      <c r="M7556" s="8">
        <v>4.1841004184099999</v>
      </c>
    </row>
    <row r="7557" spans="3:13" x14ac:dyDescent="0.2">
      <c r="C7557" s="87"/>
      <c r="D7557" s="84"/>
      <c r="E7557" s="1" t="s">
        <v>45</v>
      </c>
      <c r="F7557" s="2"/>
      <c r="G7557" s="60">
        <v>58</v>
      </c>
      <c r="H7557" s="72" t="str">
        <f t="shared" si="126"/>
        <v xml:space="preserve"> </v>
      </c>
      <c r="I7557" s="11">
        <v>24.137931034483</v>
      </c>
      <c r="J7557" s="3">
        <v>41.379310344827999</v>
      </c>
      <c r="K7557" s="3">
        <v>25.862068965517</v>
      </c>
      <c r="L7557" s="3">
        <v>3.4482758620689999</v>
      </c>
      <c r="M7557" s="8">
        <v>5.1724137931029999</v>
      </c>
    </row>
    <row r="7558" spans="3:13" x14ac:dyDescent="0.2">
      <c r="C7558" s="87"/>
      <c r="D7558" s="84"/>
      <c r="E7558" s="1" t="s">
        <v>46</v>
      </c>
      <c r="F7558" s="2"/>
      <c r="G7558" s="60">
        <v>32</v>
      </c>
      <c r="H7558" s="72" t="str">
        <f t="shared" si="126"/>
        <v>*</v>
      </c>
      <c r="I7558" s="11">
        <v>12.5</v>
      </c>
      <c r="J7558" s="3">
        <v>31.25</v>
      </c>
      <c r="K7558" s="3">
        <v>34.375</v>
      </c>
      <c r="L7558" s="3">
        <v>18.75</v>
      </c>
      <c r="M7558" s="8">
        <v>3.125</v>
      </c>
    </row>
    <row r="7559" spans="3:13" x14ac:dyDescent="0.2">
      <c r="C7559" s="87"/>
      <c r="D7559" s="84"/>
      <c r="E7559" s="1" t="s">
        <v>32</v>
      </c>
      <c r="F7559" s="2"/>
      <c r="G7559" s="60">
        <v>50</v>
      </c>
      <c r="H7559" s="72" t="str">
        <f t="shared" si="126"/>
        <v xml:space="preserve"> </v>
      </c>
      <c r="I7559" s="11">
        <v>22</v>
      </c>
      <c r="J7559" s="3">
        <v>58</v>
      </c>
      <c r="K7559" s="3">
        <v>14</v>
      </c>
      <c r="L7559" s="3">
        <v>2</v>
      </c>
      <c r="M7559" s="8">
        <v>4</v>
      </c>
    </row>
    <row r="7560" spans="3:13" ht="24" x14ac:dyDescent="0.2">
      <c r="C7560" s="88" t="s">
        <v>47</v>
      </c>
      <c r="D7560" s="83" t="s">
        <v>17</v>
      </c>
      <c r="E7560" s="6" t="s">
        <v>48</v>
      </c>
      <c r="F7560" s="5"/>
      <c r="G7560" s="59">
        <v>93</v>
      </c>
      <c r="H7560" s="71" t="str">
        <f t="shared" si="126"/>
        <v xml:space="preserve"> </v>
      </c>
      <c r="I7560" s="12">
        <v>21.505376344085999</v>
      </c>
      <c r="J7560" s="4">
        <v>54.838709677418997</v>
      </c>
      <c r="K7560" s="4">
        <v>17.204301075269001</v>
      </c>
      <c r="L7560" s="4">
        <v>5.3763440860219998</v>
      </c>
      <c r="M7560" s="13">
        <v>1.0752688172039999</v>
      </c>
    </row>
    <row r="7561" spans="3:13" ht="24" x14ac:dyDescent="0.2">
      <c r="C7561" s="87"/>
      <c r="D7561" s="84"/>
      <c r="E7561" s="1" t="s">
        <v>49</v>
      </c>
      <c r="F7561" s="2"/>
      <c r="G7561" s="60">
        <v>143</v>
      </c>
      <c r="H7561" s="72" t="str">
        <f t="shared" si="126"/>
        <v xml:space="preserve"> </v>
      </c>
      <c r="I7561" s="11">
        <v>20.979020979021001</v>
      </c>
      <c r="J7561" s="3">
        <v>55.244755244754998</v>
      </c>
      <c r="K7561" s="3">
        <v>18.881118881119001</v>
      </c>
      <c r="L7561" s="3">
        <v>2.797202797203</v>
      </c>
      <c r="M7561" s="8">
        <v>2.0979020979020002</v>
      </c>
    </row>
    <row r="7562" spans="3:13" x14ac:dyDescent="0.2">
      <c r="C7562" s="87"/>
      <c r="D7562" s="84"/>
      <c r="E7562" s="1" t="s">
        <v>50</v>
      </c>
      <c r="F7562" s="2"/>
      <c r="G7562" s="60">
        <v>148</v>
      </c>
      <c r="H7562" s="72" t="str">
        <f t="shared" si="126"/>
        <v xml:space="preserve"> </v>
      </c>
      <c r="I7562" s="11">
        <v>22.972972972973</v>
      </c>
      <c r="J7562" s="3">
        <v>58.108108108107999</v>
      </c>
      <c r="K7562" s="3">
        <v>17.567567567567998</v>
      </c>
      <c r="L7562" s="3">
        <v>1.351351351351</v>
      </c>
      <c r="M7562" s="14">
        <v>0</v>
      </c>
    </row>
    <row r="7563" spans="3:13" x14ac:dyDescent="0.2">
      <c r="C7563" s="87"/>
      <c r="D7563" s="84"/>
      <c r="E7563" s="1" t="s">
        <v>51</v>
      </c>
      <c r="F7563" s="2"/>
      <c r="G7563" s="60">
        <v>198</v>
      </c>
      <c r="H7563" s="72" t="str">
        <f t="shared" si="126"/>
        <v xml:space="preserve"> </v>
      </c>
      <c r="I7563" s="11">
        <v>26.262626262626</v>
      </c>
      <c r="J7563" s="3">
        <v>52.020202020201999</v>
      </c>
      <c r="K7563" s="3">
        <v>17.676767676768002</v>
      </c>
      <c r="L7563" s="3">
        <v>3.0303030303030001</v>
      </c>
      <c r="M7563" s="8">
        <v>1.010101010101</v>
      </c>
    </row>
    <row r="7564" spans="3:13" ht="24" x14ac:dyDescent="0.2">
      <c r="C7564" s="87"/>
      <c r="D7564" s="84"/>
      <c r="E7564" s="1" t="s">
        <v>52</v>
      </c>
      <c r="F7564" s="2"/>
      <c r="G7564" s="60">
        <v>318</v>
      </c>
      <c r="H7564" s="72" t="str">
        <f t="shared" si="126"/>
        <v xml:space="preserve"> </v>
      </c>
      <c r="I7564" s="11">
        <v>26.100628930818001</v>
      </c>
      <c r="J7564" s="3">
        <v>51.257861635220003</v>
      </c>
      <c r="K7564" s="3">
        <v>19.182389937107001</v>
      </c>
      <c r="L7564" s="3">
        <v>1.88679245283</v>
      </c>
      <c r="M7564" s="8">
        <v>1.5723270440249999</v>
      </c>
    </row>
    <row r="7565" spans="3:13" ht="24" x14ac:dyDescent="0.2">
      <c r="C7565" s="87"/>
      <c r="D7565" s="84"/>
      <c r="E7565" s="1" t="s">
        <v>53</v>
      </c>
      <c r="F7565" s="2"/>
      <c r="G7565" s="60">
        <v>900</v>
      </c>
      <c r="H7565" s="72" t="str">
        <f t="shared" si="126"/>
        <v xml:space="preserve"> </v>
      </c>
      <c r="I7565" s="11">
        <v>24.333333333333002</v>
      </c>
      <c r="J7565" s="3">
        <v>53.555555555555998</v>
      </c>
      <c r="K7565" s="3">
        <v>18.333333333333002</v>
      </c>
      <c r="L7565" s="3">
        <v>2.5555555555559999</v>
      </c>
      <c r="M7565" s="8">
        <v>1.2222222222220001</v>
      </c>
    </row>
    <row r="7566" spans="3:13" ht="24" x14ac:dyDescent="0.2">
      <c r="C7566" s="87"/>
      <c r="D7566" s="84"/>
      <c r="E7566" s="1" t="s">
        <v>54</v>
      </c>
      <c r="F7566" s="2"/>
      <c r="G7566" s="60">
        <v>1493</v>
      </c>
      <c r="H7566" s="72" t="str">
        <f t="shared" si="126"/>
        <v xml:space="preserve"> </v>
      </c>
      <c r="I7566" s="11">
        <v>22.237106496986002</v>
      </c>
      <c r="J7566" s="3">
        <v>50.636302746148999</v>
      </c>
      <c r="K7566" s="3">
        <v>19.423978566643999</v>
      </c>
      <c r="L7566" s="3">
        <v>3.951774949766</v>
      </c>
      <c r="M7566" s="8">
        <v>3.7508372404550001</v>
      </c>
    </row>
    <row r="7567" spans="3:13" x14ac:dyDescent="0.2">
      <c r="C7567" s="87"/>
      <c r="D7567" s="84"/>
      <c r="E7567" s="1" t="s">
        <v>32</v>
      </c>
      <c r="F7567" s="2"/>
      <c r="G7567" s="60">
        <v>42</v>
      </c>
      <c r="H7567" s="72" t="str">
        <f t="shared" si="126"/>
        <v>*</v>
      </c>
      <c r="I7567" s="11">
        <v>26.190476190476002</v>
      </c>
      <c r="J7567" s="3">
        <v>42.857142857143003</v>
      </c>
      <c r="K7567" s="3">
        <v>16.666666666666998</v>
      </c>
      <c r="L7567" s="7">
        <v>0</v>
      </c>
      <c r="M7567" s="8">
        <v>14.285714285714</v>
      </c>
    </row>
    <row r="7568" spans="3:13" ht="24" x14ac:dyDescent="0.2">
      <c r="C7568" s="88" t="s">
        <v>55</v>
      </c>
      <c r="D7568" s="83" t="s">
        <v>17</v>
      </c>
      <c r="E7568" s="6" t="s">
        <v>48</v>
      </c>
      <c r="F7568" s="5"/>
      <c r="G7568" s="59">
        <v>118</v>
      </c>
      <c r="H7568" s="71" t="str">
        <f t="shared" si="126"/>
        <v xml:space="preserve"> </v>
      </c>
      <c r="I7568" s="12">
        <v>24.576271186441002</v>
      </c>
      <c r="J7568" s="4">
        <v>47.457627118643998</v>
      </c>
      <c r="K7568" s="4">
        <v>16.101694915254001</v>
      </c>
      <c r="L7568" s="4">
        <v>8.4745762711860007</v>
      </c>
      <c r="M7568" s="13">
        <v>3.3898305084749998</v>
      </c>
    </row>
    <row r="7569" spans="3:13" ht="24" x14ac:dyDescent="0.2">
      <c r="C7569" s="87"/>
      <c r="D7569" s="84"/>
      <c r="E7569" s="1" t="s">
        <v>49</v>
      </c>
      <c r="F7569" s="2"/>
      <c r="G7569" s="60">
        <v>262</v>
      </c>
      <c r="H7569" s="72" t="str">
        <f t="shared" si="126"/>
        <v xml:space="preserve"> </v>
      </c>
      <c r="I7569" s="11">
        <v>21.374045801527</v>
      </c>
      <c r="J7569" s="3">
        <v>51.526717557251999</v>
      </c>
      <c r="K7569" s="3">
        <v>18.702290076335998</v>
      </c>
      <c r="L7569" s="3">
        <v>3.053435114504</v>
      </c>
      <c r="M7569" s="8">
        <v>5.3435114503819996</v>
      </c>
    </row>
    <row r="7570" spans="3:13" x14ac:dyDescent="0.2">
      <c r="C7570" s="87"/>
      <c r="D7570" s="84"/>
      <c r="E7570" s="1" t="s">
        <v>50</v>
      </c>
      <c r="F7570" s="2"/>
      <c r="G7570" s="60">
        <v>486</v>
      </c>
      <c r="H7570" s="72" t="str">
        <f t="shared" si="126"/>
        <v xml:space="preserve"> </v>
      </c>
      <c r="I7570" s="11">
        <v>22.83950617284</v>
      </c>
      <c r="J7570" s="3">
        <v>53.703703703704001</v>
      </c>
      <c r="K7570" s="3">
        <v>18.724279835390998</v>
      </c>
      <c r="L7570" s="3">
        <v>1.851851851852</v>
      </c>
      <c r="M7570" s="8">
        <v>2.880658436214</v>
      </c>
    </row>
    <row r="7571" spans="3:13" x14ac:dyDescent="0.2">
      <c r="C7571" s="87"/>
      <c r="D7571" s="84"/>
      <c r="E7571" s="1" t="s">
        <v>51</v>
      </c>
      <c r="F7571" s="2"/>
      <c r="G7571" s="60">
        <v>888</v>
      </c>
      <c r="H7571" s="72" t="str">
        <f t="shared" ref="H7571:H7618" si="127">IF(G7571&lt;49,"*"," ")</f>
        <v xml:space="preserve"> </v>
      </c>
      <c r="I7571" s="11">
        <v>22.635135135134998</v>
      </c>
      <c r="J7571" s="3">
        <v>54.954954954954999</v>
      </c>
      <c r="K7571" s="3">
        <v>18.130630630631</v>
      </c>
      <c r="L7571" s="3">
        <v>2.9279279279280002</v>
      </c>
      <c r="M7571" s="8">
        <v>1.351351351351</v>
      </c>
    </row>
    <row r="7572" spans="3:13" ht="24" x14ac:dyDescent="0.2">
      <c r="C7572" s="87"/>
      <c r="D7572" s="84"/>
      <c r="E7572" s="1" t="s">
        <v>52</v>
      </c>
      <c r="F7572" s="2"/>
      <c r="G7572" s="60">
        <v>323</v>
      </c>
      <c r="H7572" s="72" t="str">
        <f t="shared" si="127"/>
        <v xml:space="preserve"> </v>
      </c>
      <c r="I7572" s="11">
        <v>22.910216718266</v>
      </c>
      <c r="J7572" s="3">
        <v>46.749226006192004</v>
      </c>
      <c r="K7572" s="3">
        <v>24.767801857584999</v>
      </c>
      <c r="L7572" s="3">
        <v>4.0247678018580002</v>
      </c>
      <c r="M7572" s="8">
        <v>1.547987616099</v>
      </c>
    </row>
    <row r="7573" spans="3:13" x14ac:dyDescent="0.2">
      <c r="C7573" s="87"/>
      <c r="D7573" s="84"/>
      <c r="E7573" s="1" t="s">
        <v>56</v>
      </c>
      <c r="F7573" s="2"/>
      <c r="G7573" s="60">
        <v>275</v>
      </c>
      <c r="H7573" s="72" t="str">
        <f t="shared" si="127"/>
        <v xml:space="preserve"> </v>
      </c>
      <c r="I7573" s="11">
        <v>24.363636363636001</v>
      </c>
      <c r="J7573" s="3">
        <v>50.181818181818002</v>
      </c>
      <c r="K7573" s="3">
        <v>17.818181818182001</v>
      </c>
      <c r="L7573" s="3">
        <v>3.2727272727269998</v>
      </c>
      <c r="M7573" s="8">
        <v>4.363636363636</v>
      </c>
    </row>
    <row r="7574" spans="3:13" x14ac:dyDescent="0.2">
      <c r="C7574" s="87"/>
      <c r="D7574" s="84"/>
      <c r="E7574" s="1" t="s">
        <v>57</v>
      </c>
      <c r="F7574" s="2"/>
      <c r="G7574" s="60">
        <v>32</v>
      </c>
      <c r="H7574" s="72" t="str">
        <f t="shared" si="127"/>
        <v>*</v>
      </c>
      <c r="I7574" s="11">
        <v>31.25</v>
      </c>
      <c r="J7574" s="3">
        <v>15.625</v>
      </c>
      <c r="K7574" s="3">
        <v>21.875</v>
      </c>
      <c r="L7574" s="3">
        <v>15.625</v>
      </c>
      <c r="M7574" s="8">
        <v>15.625</v>
      </c>
    </row>
    <row r="7575" spans="3:13" x14ac:dyDescent="0.2">
      <c r="C7575" s="87"/>
      <c r="D7575" s="84"/>
      <c r="E7575" s="1" t="s">
        <v>32</v>
      </c>
      <c r="F7575" s="2"/>
      <c r="G7575" s="60">
        <v>51</v>
      </c>
      <c r="H7575" s="72" t="str">
        <f t="shared" si="127"/>
        <v xml:space="preserve"> </v>
      </c>
      <c r="I7575" s="11">
        <v>27.450980392157</v>
      </c>
      <c r="J7575" s="3">
        <v>43.137254901961001</v>
      </c>
      <c r="K7575" s="3">
        <v>11.764705882353001</v>
      </c>
      <c r="L7575" s="3">
        <v>3.9215686274510002</v>
      </c>
      <c r="M7575" s="8">
        <v>13.725490196078001</v>
      </c>
    </row>
    <row r="7576" spans="3:13" x14ac:dyDescent="0.2">
      <c r="C7576" s="88" t="s">
        <v>58</v>
      </c>
      <c r="D7576" s="83" t="s">
        <v>17</v>
      </c>
      <c r="E7576" s="6" t="s">
        <v>59</v>
      </c>
      <c r="F7576" s="5"/>
      <c r="G7576" s="59">
        <v>1814</v>
      </c>
      <c r="H7576" s="71" t="str">
        <f t="shared" si="127"/>
        <v xml:space="preserve"> </v>
      </c>
      <c r="I7576" s="12">
        <v>23.208379272325999</v>
      </c>
      <c r="J7576" s="4">
        <v>52.701212789415997</v>
      </c>
      <c r="K7576" s="4">
        <v>18.246968026461001</v>
      </c>
      <c r="L7576" s="4">
        <v>2.7012127894160001</v>
      </c>
      <c r="M7576" s="13">
        <v>3.1422271223810001</v>
      </c>
    </row>
    <row r="7577" spans="3:13" ht="24" x14ac:dyDescent="0.2">
      <c r="C7577" s="87"/>
      <c r="D7577" s="84"/>
      <c r="E7577" s="1" t="s">
        <v>60</v>
      </c>
      <c r="F7577" s="2"/>
      <c r="G7577" s="60">
        <v>307</v>
      </c>
      <c r="H7577" s="72" t="str">
        <f t="shared" si="127"/>
        <v xml:space="preserve"> </v>
      </c>
      <c r="I7577" s="11">
        <v>25.081433224756001</v>
      </c>
      <c r="J7577" s="3">
        <v>55.700325732899003</v>
      </c>
      <c r="K7577" s="3">
        <v>14.983713355049</v>
      </c>
      <c r="L7577" s="3">
        <v>2.6058631921819999</v>
      </c>
      <c r="M7577" s="8">
        <v>1.6286644951139999</v>
      </c>
    </row>
    <row r="7578" spans="3:13" x14ac:dyDescent="0.2">
      <c r="C7578" s="87"/>
      <c r="D7578" s="84"/>
      <c r="E7578" s="1" t="s">
        <v>61</v>
      </c>
      <c r="F7578" s="2"/>
      <c r="G7578" s="60">
        <v>49</v>
      </c>
      <c r="H7578" s="72" t="s">
        <v>680</v>
      </c>
      <c r="I7578" s="11">
        <v>20.408163265306001</v>
      </c>
      <c r="J7578" s="3">
        <v>40.816326530612002</v>
      </c>
      <c r="K7578" s="3">
        <v>20.408163265306001</v>
      </c>
      <c r="L7578" s="3">
        <v>10.204081632653001</v>
      </c>
      <c r="M7578" s="8">
        <v>8.1632653061219997</v>
      </c>
    </row>
    <row r="7579" spans="3:13" ht="36" x14ac:dyDescent="0.2">
      <c r="C7579" s="87"/>
      <c r="D7579" s="84"/>
      <c r="E7579" s="1" t="s">
        <v>62</v>
      </c>
      <c r="F7579" s="2"/>
      <c r="G7579" s="60">
        <v>211</v>
      </c>
      <c r="H7579" s="72" t="str">
        <f t="shared" si="127"/>
        <v xml:space="preserve"> </v>
      </c>
      <c r="I7579" s="11">
        <v>22.274881516588</v>
      </c>
      <c r="J7579" s="3">
        <v>42.180094786730002</v>
      </c>
      <c r="K7579" s="3">
        <v>29.383886255924001</v>
      </c>
      <c r="L7579" s="3">
        <v>3.7914691943130001</v>
      </c>
      <c r="M7579" s="8">
        <v>2.3696682464449998</v>
      </c>
    </row>
    <row r="7580" spans="3:13" ht="24" x14ac:dyDescent="0.2">
      <c r="C7580" s="87"/>
      <c r="D7580" s="84"/>
      <c r="E7580" s="1" t="s">
        <v>63</v>
      </c>
      <c r="F7580" s="2"/>
      <c r="G7580" s="60">
        <v>8</v>
      </c>
      <c r="H7580" s="72" t="str">
        <f t="shared" si="127"/>
        <v>*</v>
      </c>
      <c r="I7580" s="11">
        <v>37.5</v>
      </c>
      <c r="J7580" s="3">
        <v>25</v>
      </c>
      <c r="K7580" s="3">
        <v>25</v>
      </c>
      <c r="L7580" s="7">
        <v>0</v>
      </c>
      <c r="M7580" s="8">
        <v>12.5</v>
      </c>
    </row>
    <row r="7581" spans="3:13" x14ac:dyDescent="0.2">
      <c r="C7581" s="87"/>
      <c r="D7581" s="84"/>
      <c r="E7581" s="1" t="s">
        <v>64</v>
      </c>
      <c r="F7581" s="2"/>
      <c r="G7581" s="60">
        <v>24</v>
      </c>
      <c r="H7581" s="72" t="str">
        <f t="shared" si="127"/>
        <v>*</v>
      </c>
      <c r="I7581" s="21">
        <v>0</v>
      </c>
      <c r="J7581" s="3">
        <v>33.333333333333002</v>
      </c>
      <c r="K7581" s="3">
        <v>29.166666666666998</v>
      </c>
      <c r="L7581" s="3">
        <v>33.333333333333002</v>
      </c>
      <c r="M7581" s="8">
        <v>4.166666666667</v>
      </c>
    </row>
    <row r="7582" spans="3:13" x14ac:dyDescent="0.2">
      <c r="C7582" s="87"/>
      <c r="D7582" s="84"/>
      <c r="E7582" s="1" t="s">
        <v>46</v>
      </c>
      <c r="F7582" s="2"/>
      <c r="G7582" s="60">
        <v>17</v>
      </c>
      <c r="H7582" s="72" t="str">
        <f t="shared" si="127"/>
        <v>*</v>
      </c>
      <c r="I7582" s="11">
        <v>11.764705882353001</v>
      </c>
      <c r="J7582" s="3">
        <v>41.176470588234999</v>
      </c>
      <c r="K7582" s="3">
        <v>23.529411764706001</v>
      </c>
      <c r="L7582" s="3">
        <v>23.529411764706001</v>
      </c>
      <c r="M7582" s="14">
        <v>0</v>
      </c>
    </row>
    <row r="7583" spans="3:13" x14ac:dyDescent="0.2">
      <c r="C7583" s="87"/>
      <c r="D7583" s="84"/>
      <c r="E7583" s="1" t="s">
        <v>32</v>
      </c>
      <c r="F7583" s="2"/>
      <c r="G7583" s="60">
        <v>5</v>
      </c>
      <c r="H7583" s="72" t="str">
        <f t="shared" si="127"/>
        <v>*</v>
      </c>
      <c r="I7583" s="11">
        <v>40</v>
      </c>
      <c r="J7583" s="3">
        <v>60</v>
      </c>
      <c r="K7583" s="7">
        <v>0</v>
      </c>
      <c r="L7583" s="7">
        <v>0</v>
      </c>
      <c r="M7583" s="14">
        <v>0</v>
      </c>
    </row>
    <row r="7584" spans="3:13" x14ac:dyDescent="0.2">
      <c r="C7584" s="87"/>
      <c r="D7584" s="84"/>
      <c r="E7584" s="1" t="s">
        <v>65</v>
      </c>
      <c r="F7584" s="2"/>
      <c r="G7584" s="60">
        <v>2121</v>
      </c>
      <c r="H7584" s="72" t="str">
        <f t="shared" si="127"/>
        <v xml:space="preserve"> </v>
      </c>
      <c r="I7584" s="11">
        <v>23.479490806223001</v>
      </c>
      <c r="J7584" s="3">
        <v>53.135313531352999</v>
      </c>
      <c r="K7584" s="3">
        <v>17.774634606317999</v>
      </c>
      <c r="L7584" s="3">
        <v>2.687411598303</v>
      </c>
      <c r="M7584" s="8">
        <v>2.923149457803</v>
      </c>
    </row>
    <row r="7585" spans="3:13" x14ac:dyDescent="0.2">
      <c r="C7585" s="87"/>
      <c r="D7585" s="84"/>
      <c r="E7585" s="1" t="s">
        <v>66</v>
      </c>
      <c r="F7585" s="2"/>
      <c r="G7585" s="60">
        <v>260</v>
      </c>
      <c r="H7585" s="72" t="str">
        <f t="shared" si="127"/>
        <v xml:space="preserve"> </v>
      </c>
      <c r="I7585" s="11">
        <v>21.923076923077002</v>
      </c>
      <c r="J7585" s="3">
        <v>41.923076923076998</v>
      </c>
      <c r="K7585" s="3">
        <v>27.692307692307999</v>
      </c>
      <c r="L7585" s="3">
        <v>5</v>
      </c>
      <c r="M7585" s="8">
        <v>3.4615384615379998</v>
      </c>
    </row>
    <row r="7586" spans="3:13" ht="24" x14ac:dyDescent="0.2">
      <c r="C7586" s="88" t="s">
        <v>67</v>
      </c>
      <c r="D7586" s="83" t="s">
        <v>17</v>
      </c>
      <c r="E7586" s="6" t="s">
        <v>68</v>
      </c>
      <c r="F7586" s="5"/>
      <c r="G7586" s="59">
        <v>303</v>
      </c>
      <c r="H7586" s="71" t="str">
        <f t="shared" si="127"/>
        <v xml:space="preserve"> </v>
      </c>
      <c r="I7586" s="12">
        <v>33.663366336633999</v>
      </c>
      <c r="J7586" s="4">
        <v>49.834983498349999</v>
      </c>
      <c r="K7586" s="4">
        <v>12.541254125412999</v>
      </c>
      <c r="L7586" s="4">
        <v>1.6501650165020001</v>
      </c>
      <c r="M7586" s="13">
        <v>2.3102310231019998</v>
      </c>
    </row>
    <row r="7587" spans="3:13" ht="36" x14ac:dyDescent="0.2">
      <c r="C7587" s="87"/>
      <c r="D7587" s="84"/>
      <c r="E7587" s="1" t="s">
        <v>69</v>
      </c>
      <c r="F7587" s="2"/>
      <c r="G7587" s="60">
        <v>1347</v>
      </c>
      <c r="H7587" s="72" t="str">
        <f t="shared" si="127"/>
        <v xml:space="preserve"> </v>
      </c>
      <c r="I7587" s="11">
        <v>23.014105419450999</v>
      </c>
      <c r="J7587" s="3">
        <v>55.530809205642001</v>
      </c>
      <c r="K7587" s="3">
        <v>16.184112843356001</v>
      </c>
      <c r="L7587" s="3">
        <v>2.4498886414249998</v>
      </c>
      <c r="M7587" s="8">
        <v>2.8210838901259998</v>
      </c>
    </row>
    <row r="7588" spans="3:13" ht="24" x14ac:dyDescent="0.2">
      <c r="C7588" s="87"/>
      <c r="D7588" s="84"/>
      <c r="E7588" s="1" t="s">
        <v>70</v>
      </c>
      <c r="F7588" s="2"/>
      <c r="G7588" s="60">
        <v>596</v>
      </c>
      <c r="H7588" s="72" t="str">
        <f t="shared" si="127"/>
        <v xml:space="preserve"> </v>
      </c>
      <c r="I7588" s="11">
        <v>18.456375838926</v>
      </c>
      <c r="J7588" s="3">
        <v>49.496644295301998</v>
      </c>
      <c r="K7588" s="3">
        <v>24.832214765101</v>
      </c>
      <c r="L7588" s="3">
        <v>3.6912751677850002</v>
      </c>
      <c r="M7588" s="8">
        <v>3.5234899328860001</v>
      </c>
    </row>
    <row r="7589" spans="3:13" ht="24" x14ac:dyDescent="0.2">
      <c r="C7589" s="87"/>
      <c r="D7589" s="84"/>
      <c r="E7589" s="1" t="s">
        <v>71</v>
      </c>
      <c r="F7589" s="2"/>
      <c r="G7589" s="60">
        <v>181</v>
      </c>
      <c r="H7589" s="72" t="str">
        <f t="shared" si="127"/>
        <v xml:space="preserve"> </v>
      </c>
      <c r="I7589" s="11">
        <v>19.889502762431</v>
      </c>
      <c r="J7589" s="3">
        <v>33.149171270718</v>
      </c>
      <c r="K7589" s="3">
        <v>31.491712707182</v>
      </c>
      <c r="L7589" s="3">
        <v>11.602209944750999</v>
      </c>
      <c r="M7589" s="8">
        <v>3.867403314917</v>
      </c>
    </row>
    <row r="7590" spans="3:13" x14ac:dyDescent="0.2">
      <c r="C7590" s="87"/>
      <c r="D7590" s="84"/>
      <c r="E7590" s="1" t="s">
        <v>32</v>
      </c>
      <c r="F7590" s="2"/>
      <c r="G7590" s="60">
        <v>8</v>
      </c>
      <c r="H7590" s="72" t="str">
        <f t="shared" si="127"/>
        <v>*</v>
      </c>
      <c r="I7590" s="11">
        <v>50</v>
      </c>
      <c r="J7590" s="3">
        <v>25</v>
      </c>
      <c r="K7590" s="3">
        <v>12.5</v>
      </c>
      <c r="L7590" s="3">
        <v>12.5</v>
      </c>
      <c r="M7590" s="14">
        <v>0</v>
      </c>
    </row>
    <row r="7591" spans="3:13" ht="24" x14ac:dyDescent="0.2">
      <c r="C7591" s="88" t="s">
        <v>72</v>
      </c>
      <c r="D7591" s="83" t="s">
        <v>17</v>
      </c>
      <c r="E7591" s="6" t="s">
        <v>73</v>
      </c>
      <c r="F7591" s="5"/>
      <c r="G7591" s="59">
        <v>52</v>
      </c>
      <c r="H7591" s="71" t="str">
        <f t="shared" si="127"/>
        <v xml:space="preserve"> </v>
      </c>
      <c r="I7591" s="12">
        <v>19.230769230768999</v>
      </c>
      <c r="J7591" s="4">
        <v>36.538461538462002</v>
      </c>
      <c r="K7591" s="4">
        <v>30.769230769231001</v>
      </c>
      <c r="L7591" s="4">
        <v>3.8461538461539999</v>
      </c>
      <c r="M7591" s="13">
        <v>9.6153846153850004</v>
      </c>
    </row>
    <row r="7592" spans="3:13" ht="36" x14ac:dyDescent="0.2">
      <c r="C7592" s="87"/>
      <c r="D7592" s="84"/>
      <c r="E7592" s="1" t="s">
        <v>74</v>
      </c>
      <c r="F7592" s="2"/>
      <c r="G7592" s="60">
        <v>186</v>
      </c>
      <c r="H7592" s="72" t="str">
        <f t="shared" si="127"/>
        <v xml:space="preserve"> </v>
      </c>
      <c r="I7592" s="11">
        <v>22.580645161290001</v>
      </c>
      <c r="J7592" s="3">
        <v>31.720430107527001</v>
      </c>
      <c r="K7592" s="3">
        <v>26.881720430108</v>
      </c>
      <c r="L7592" s="3">
        <v>10.752688172042999</v>
      </c>
      <c r="M7592" s="8">
        <v>8.0645161290320004</v>
      </c>
    </row>
    <row r="7593" spans="3:13" ht="36" x14ac:dyDescent="0.2">
      <c r="C7593" s="87"/>
      <c r="D7593" s="84"/>
      <c r="E7593" s="1" t="s">
        <v>75</v>
      </c>
      <c r="F7593" s="2"/>
      <c r="G7593" s="60">
        <v>336</v>
      </c>
      <c r="H7593" s="72" t="str">
        <f t="shared" si="127"/>
        <v xml:space="preserve"> </v>
      </c>
      <c r="I7593" s="11">
        <v>23.214285714286</v>
      </c>
      <c r="J7593" s="3">
        <v>45.833333333333002</v>
      </c>
      <c r="K7593" s="3">
        <v>23.214285714286</v>
      </c>
      <c r="L7593" s="3">
        <v>5.3571428571429998</v>
      </c>
      <c r="M7593" s="8">
        <v>2.3809523809519999</v>
      </c>
    </row>
    <row r="7594" spans="3:13" ht="36" x14ac:dyDescent="0.2">
      <c r="C7594" s="87"/>
      <c r="D7594" s="84"/>
      <c r="E7594" s="1" t="s">
        <v>76</v>
      </c>
      <c r="F7594" s="2"/>
      <c r="G7594" s="60">
        <v>411</v>
      </c>
      <c r="H7594" s="72" t="str">
        <f t="shared" si="127"/>
        <v xml:space="preserve"> </v>
      </c>
      <c r="I7594" s="11">
        <v>20.681265206812999</v>
      </c>
      <c r="J7594" s="3">
        <v>51.094890510949</v>
      </c>
      <c r="K7594" s="3">
        <v>21.411192214111999</v>
      </c>
      <c r="L7594" s="3">
        <v>3.649635036496</v>
      </c>
      <c r="M7594" s="8">
        <v>3.1630170316299999</v>
      </c>
    </row>
    <row r="7595" spans="3:13" ht="36" x14ac:dyDescent="0.2">
      <c r="C7595" s="87"/>
      <c r="D7595" s="84"/>
      <c r="E7595" s="1" t="s">
        <v>77</v>
      </c>
      <c r="F7595" s="2"/>
      <c r="G7595" s="60">
        <v>425</v>
      </c>
      <c r="H7595" s="72" t="str">
        <f t="shared" si="127"/>
        <v xml:space="preserve"> </v>
      </c>
      <c r="I7595" s="11">
        <v>22.588235294118</v>
      </c>
      <c r="J7595" s="3">
        <v>56.470588235294002</v>
      </c>
      <c r="K7595" s="3">
        <v>18.352941176470999</v>
      </c>
      <c r="L7595" s="3">
        <v>1.1764705882349999</v>
      </c>
      <c r="M7595" s="8">
        <v>1.411764705882</v>
      </c>
    </row>
    <row r="7596" spans="3:13" ht="36" x14ac:dyDescent="0.2">
      <c r="C7596" s="87"/>
      <c r="D7596" s="84"/>
      <c r="E7596" s="1" t="s">
        <v>78</v>
      </c>
      <c r="F7596" s="2"/>
      <c r="G7596" s="60">
        <v>328</v>
      </c>
      <c r="H7596" s="72" t="str">
        <f t="shared" si="127"/>
        <v xml:space="preserve"> </v>
      </c>
      <c r="I7596" s="11">
        <v>24.085365853658999</v>
      </c>
      <c r="J7596" s="3">
        <v>55.792682926829002</v>
      </c>
      <c r="K7596" s="3">
        <v>16.463414634146002</v>
      </c>
      <c r="L7596" s="3">
        <v>1.5243902439020001</v>
      </c>
      <c r="M7596" s="8">
        <v>2.134146341463</v>
      </c>
    </row>
    <row r="7597" spans="3:13" ht="36" x14ac:dyDescent="0.2">
      <c r="C7597" s="87"/>
      <c r="D7597" s="84"/>
      <c r="E7597" s="1" t="s">
        <v>79</v>
      </c>
      <c r="F7597" s="2"/>
      <c r="G7597" s="60">
        <v>294</v>
      </c>
      <c r="H7597" s="72" t="str">
        <f t="shared" si="127"/>
        <v xml:space="preserve"> </v>
      </c>
      <c r="I7597" s="11">
        <v>25.510204081632999</v>
      </c>
      <c r="J7597" s="3">
        <v>62.244897959184001</v>
      </c>
      <c r="K7597" s="3">
        <v>9.8639455782310002</v>
      </c>
      <c r="L7597" s="3">
        <v>1.700680272109</v>
      </c>
      <c r="M7597" s="8">
        <v>0.68027210884400002</v>
      </c>
    </row>
    <row r="7598" spans="3:13" ht="36" x14ac:dyDescent="0.2">
      <c r="C7598" s="87"/>
      <c r="D7598" s="84"/>
      <c r="E7598" s="1" t="s">
        <v>80</v>
      </c>
      <c r="F7598" s="2"/>
      <c r="G7598" s="60">
        <v>194</v>
      </c>
      <c r="H7598" s="72" t="str">
        <f t="shared" si="127"/>
        <v xml:space="preserve"> </v>
      </c>
      <c r="I7598" s="11">
        <v>20.618556701031</v>
      </c>
      <c r="J7598" s="3">
        <v>61.340206185566998</v>
      </c>
      <c r="K7598" s="3">
        <v>15.979381443298999</v>
      </c>
      <c r="L7598" s="3">
        <v>1.0309278350519999</v>
      </c>
      <c r="M7598" s="8">
        <v>1.0309278350519999</v>
      </c>
    </row>
    <row r="7599" spans="3:13" ht="36" x14ac:dyDescent="0.2">
      <c r="C7599" s="87"/>
      <c r="D7599" s="84"/>
      <c r="E7599" s="1" t="s">
        <v>81</v>
      </c>
      <c r="F7599" s="2"/>
      <c r="G7599" s="60">
        <v>50</v>
      </c>
      <c r="H7599" s="72" t="str">
        <f t="shared" si="127"/>
        <v xml:space="preserve"> </v>
      </c>
      <c r="I7599" s="11">
        <v>18</v>
      </c>
      <c r="J7599" s="3">
        <v>62</v>
      </c>
      <c r="K7599" s="3">
        <v>16</v>
      </c>
      <c r="L7599" s="3">
        <v>2</v>
      </c>
      <c r="M7599" s="8">
        <v>2</v>
      </c>
    </row>
    <row r="7600" spans="3:13" ht="24" x14ac:dyDescent="0.2">
      <c r="C7600" s="87"/>
      <c r="D7600" s="84"/>
      <c r="E7600" s="1" t="s">
        <v>82</v>
      </c>
      <c r="F7600" s="2"/>
      <c r="G7600" s="60">
        <v>48</v>
      </c>
      <c r="H7600" s="72" t="str">
        <f t="shared" si="127"/>
        <v>*</v>
      </c>
      <c r="I7600" s="11">
        <v>37.5</v>
      </c>
      <c r="J7600" s="3">
        <v>39.583333333333002</v>
      </c>
      <c r="K7600" s="3">
        <v>22.916666666666998</v>
      </c>
      <c r="L7600" s="7">
        <v>0</v>
      </c>
      <c r="M7600" s="14">
        <v>0</v>
      </c>
    </row>
    <row r="7601" spans="3:13" x14ac:dyDescent="0.2">
      <c r="C7601" s="87"/>
      <c r="D7601" s="84"/>
      <c r="E7601" s="1" t="s">
        <v>83</v>
      </c>
      <c r="F7601" s="2"/>
      <c r="G7601" s="60">
        <v>46</v>
      </c>
      <c r="H7601" s="72" t="str">
        <f t="shared" si="127"/>
        <v>*</v>
      </c>
      <c r="I7601" s="11">
        <v>19.565217391304</v>
      </c>
      <c r="J7601" s="3">
        <v>34.782608695652002</v>
      </c>
      <c r="K7601" s="3">
        <v>23.913043478260999</v>
      </c>
      <c r="L7601" s="3">
        <v>8.6956521739130004</v>
      </c>
      <c r="M7601" s="8">
        <v>13.04347826087</v>
      </c>
    </row>
    <row r="7602" spans="3:13" x14ac:dyDescent="0.2">
      <c r="C7602" s="87"/>
      <c r="D7602" s="84"/>
      <c r="E7602" s="1" t="s">
        <v>32</v>
      </c>
      <c r="F7602" s="2"/>
      <c r="G7602" s="60">
        <v>65</v>
      </c>
      <c r="H7602" s="72" t="str">
        <f t="shared" si="127"/>
        <v xml:space="preserve"> </v>
      </c>
      <c r="I7602" s="11">
        <v>32.307692307692001</v>
      </c>
      <c r="J7602" s="3">
        <v>35.384615384615003</v>
      </c>
      <c r="K7602" s="3">
        <v>12.307692307691999</v>
      </c>
      <c r="L7602" s="3">
        <v>7.6923076923079998</v>
      </c>
      <c r="M7602" s="8">
        <v>12.307692307691999</v>
      </c>
    </row>
    <row r="7603" spans="3:13" x14ac:dyDescent="0.2">
      <c r="C7603" s="88" t="s">
        <v>84</v>
      </c>
      <c r="D7603" s="83" t="s">
        <v>17</v>
      </c>
      <c r="E7603" s="6" t="s">
        <v>85</v>
      </c>
      <c r="F7603" s="5"/>
      <c r="G7603" s="59">
        <v>315</v>
      </c>
      <c r="H7603" s="71" t="str">
        <f t="shared" si="127"/>
        <v xml:space="preserve"> </v>
      </c>
      <c r="I7603" s="12">
        <v>38.730158730158998</v>
      </c>
      <c r="J7603" s="4">
        <v>53.015873015872998</v>
      </c>
      <c r="K7603" s="4">
        <v>7.3015873015870003</v>
      </c>
      <c r="L7603" s="20">
        <v>0</v>
      </c>
      <c r="M7603" s="13">
        <v>0.95238095238099996</v>
      </c>
    </row>
    <row r="7604" spans="3:13" x14ac:dyDescent="0.2">
      <c r="C7604" s="87"/>
      <c r="D7604" s="84"/>
      <c r="E7604" s="1" t="s">
        <v>86</v>
      </c>
      <c r="F7604" s="2"/>
      <c r="G7604" s="60">
        <v>493</v>
      </c>
      <c r="H7604" s="72" t="str">
        <f t="shared" si="127"/>
        <v xml:space="preserve"> </v>
      </c>
      <c r="I7604" s="11">
        <v>24.949290060852</v>
      </c>
      <c r="J7604" s="3">
        <v>56.592292089249</v>
      </c>
      <c r="K7604" s="3">
        <v>15.821501014199001</v>
      </c>
      <c r="L7604" s="3">
        <v>1.4198782961459999</v>
      </c>
      <c r="M7604" s="8">
        <v>1.217038539554</v>
      </c>
    </row>
    <row r="7605" spans="3:13" x14ac:dyDescent="0.2">
      <c r="C7605" s="87"/>
      <c r="D7605" s="84"/>
      <c r="E7605" s="1" t="s">
        <v>87</v>
      </c>
      <c r="F7605" s="2"/>
      <c r="G7605" s="60">
        <v>981</v>
      </c>
      <c r="H7605" s="72" t="str">
        <f t="shared" si="127"/>
        <v xml:space="preserve"> </v>
      </c>
      <c r="I7605" s="11">
        <v>21.712538226300001</v>
      </c>
      <c r="J7605" s="3">
        <v>53.516819571865</v>
      </c>
      <c r="K7605" s="3">
        <v>19.673802242610002</v>
      </c>
      <c r="L7605" s="3">
        <v>2.1406727828749998</v>
      </c>
      <c r="M7605" s="8">
        <v>2.9561671763509998</v>
      </c>
    </row>
    <row r="7606" spans="3:13" x14ac:dyDescent="0.2">
      <c r="C7606" s="87"/>
      <c r="D7606" s="84"/>
      <c r="E7606" s="1" t="s">
        <v>88</v>
      </c>
      <c r="F7606" s="2"/>
      <c r="G7606" s="60">
        <v>525</v>
      </c>
      <c r="H7606" s="72" t="str">
        <f t="shared" si="127"/>
        <v xml:space="preserve"> </v>
      </c>
      <c r="I7606" s="11">
        <v>16.952380952380999</v>
      </c>
      <c r="J7606" s="3">
        <v>44.761904761905001</v>
      </c>
      <c r="K7606" s="3">
        <v>26.666666666666998</v>
      </c>
      <c r="L7606" s="3">
        <v>6.4761904761900002</v>
      </c>
      <c r="M7606" s="8">
        <v>5.1428571428570002</v>
      </c>
    </row>
    <row r="7607" spans="3:13" x14ac:dyDescent="0.2">
      <c r="C7607" s="87"/>
      <c r="D7607" s="84"/>
      <c r="E7607" s="1" t="s">
        <v>89</v>
      </c>
      <c r="F7607" s="2"/>
      <c r="G7607" s="60">
        <v>113</v>
      </c>
      <c r="H7607" s="72" t="str">
        <f t="shared" si="127"/>
        <v xml:space="preserve"> </v>
      </c>
      <c r="I7607" s="11">
        <v>11.504424778761001</v>
      </c>
      <c r="J7607" s="3">
        <v>43.362831858406999</v>
      </c>
      <c r="K7607" s="3">
        <v>23.893805309735001</v>
      </c>
      <c r="L7607" s="3">
        <v>15.929203539823</v>
      </c>
      <c r="M7607" s="8">
        <v>5.3097345132739999</v>
      </c>
    </row>
    <row r="7608" spans="3:13" x14ac:dyDescent="0.2">
      <c r="C7608" s="87"/>
      <c r="D7608" s="84"/>
      <c r="E7608" s="1" t="s">
        <v>32</v>
      </c>
      <c r="F7608" s="2"/>
      <c r="G7608" s="60">
        <v>8</v>
      </c>
      <c r="H7608" s="72" t="str">
        <f t="shared" si="127"/>
        <v>*</v>
      </c>
      <c r="I7608" s="11">
        <v>25</v>
      </c>
      <c r="J7608" s="3">
        <v>12.5</v>
      </c>
      <c r="K7608" s="3">
        <v>12.5</v>
      </c>
      <c r="L7608" s="3">
        <v>25</v>
      </c>
      <c r="M7608" s="8">
        <v>25</v>
      </c>
    </row>
    <row r="7609" spans="3:13" ht="24" x14ac:dyDescent="0.2">
      <c r="C7609" s="88" t="s">
        <v>90</v>
      </c>
      <c r="D7609" s="83" t="s">
        <v>17</v>
      </c>
      <c r="E7609" s="6" t="s">
        <v>91</v>
      </c>
      <c r="F7609" s="5"/>
      <c r="G7609" s="59">
        <v>608</v>
      </c>
      <c r="H7609" s="71" t="str">
        <f t="shared" si="127"/>
        <v xml:space="preserve"> </v>
      </c>
      <c r="I7609" s="12">
        <v>24.506578947367998</v>
      </c>
      <c r="J7609" s="4">
        <v>51.809210526316001</v>
      </c>
      <c r="K7609" s="4">
        <v>17.927631578947</v>
      </c>
      <c r="L7609" s="4">
        <v>2.9605263157890001</v>
      </c>
      <c r="M7609" s="13">
        <v>2.7960526315790002</v>
      </c>
    </row>
    <row r="7610" spans="3:13" ht="24" x14ac:dyDescent="0.2">
      <c r="C7610" s="87"/>
      <c r="D7610" s="84"/>
      <c r="E7610" s="1" t="s">
        <v>92</v>
      </c>
      <c r="F7610" s="2"/>
      <c r="G7610" s="60">
        <v>1036</v>
      </c>
      <c r="H7610" s="72" t="str">
        <f t="shared" si="127"/>
        <v xml:space="preserve"> </v>
      </c>
      <c r="I7610" s="11">
        <v>23.552123552124002</v>
      </c>
      <c r="J7610" s="3">
        <v>51.158301158301001</v>
      </c>
      <c r="K7610" s="3">
        <v>19.401544401544001</v>
      </c>
      <c r="L7610" s="3">
        <v>2.7992277992279999</v>
      </c>
      <c r="M7610" s="8">
        <v>3.088803088803</v>
      </c>
    </row>
    <row r="7611" spans="3:13" ht="24" x14ac:dyDescent="0.2">
      <c r="C7611" s="87"/>
      <c r="D7611" s="84"/>
      <c r="E7611" s="1" t="s">
        <v>93</v>
      </c>
      <c r="F7611" s="2"/>
      <c r="G7611" s="60">
        <v>567</v>
      </c>
      <c r="H7611" s="72" t="str">
        <f t="shared" si="127"/>
        <v xml:space="preserve"> </v>
      </c>
      <c r="I7611" s="11">
        <v>22.045855379189</v>
      </c>
      <c r="J7611" s="3">
        <v>52.028218694884998</v>
      </c>
      <c r="K7611" s="3">
        <v>18.694885361552</v>
      </c>
      <c r="L7611" s="3">
        <v>4.2328042328039999</v>
      </c>
      <c r="M7611" s="8">
        <v>2.9982363315699998</v>
      </c>
    </row>
    <row r="7612" spans="3:13" x14ac:dyDescent="0.2">
      <c r="C7612" s="87"/>
      <c r="D7612" s="84"/>
      <c r="E7612" s="1" t="s">
        <v>94</v>
      </c>
      <c r="F7612" s="2"/>
      <c r="G7612" s="60">
        <v>224</v>
      </c>
      <c r="H7612" s="72" t="str">
        <f t="shared" si="127"/>
        <v xml:space="preserve"> </v>
      </c>
      <c r="I7612" s="11">
        <v>19.642857142857</v>
      </c>
      <c r="J7612" s="3">
        <v>51.785714285714</v>
      </c>
      <c r="K7612" s="3">
        <v>20.535714285714</v>
      </c>
      <c r="L7612" s="3">
        <v>4.9107142857139996</v>
      </c>
      <c r="M7612" s="8">
        <v>3.125</v>
      </c>
    </row>
    <row r="7613" spans="3:13" x14ac:dyDescent="0.2">
      <c r="C7613" s="88" t="s">
        <v>95</v>
      </c>
      <c r="D7613" s="83" t="s">
        <v>17</v>
      </c>
      <c r="E7613" s="6" t="s">
        <v>96</v>
      </c>
      <c r="F7613" s="5"/>
      <c r="G7613" s="59">
        <v>308</v>
      </c>
      <c r="H7613" s="71" t="str">
        <f t="shared" si="127"/>
        <v xml:space="preserve"> </v>
      </c>
      <c r="I7613" s="12">
        <v>25</v>
      </c>
      <c r="J7613" s="4">
        <v>50.324675324674999</v>
      </c>
      <c r="K7613" s="4">
        <v>18.181818181817999</v>
      </c>
      <c r="L7613" s="4">
        <v>4.2207792207789998</v>
      </c>
      <c r="M7613" s="13">
        <v>2.2727272727269998</v>
      </c>
    </row>
    <row r="7614" spans="3:13" x14ac:dyDescent="0.2">
      <c r="C7614" s="89"/>
      <c r="D7614" s="84"/>
      <c r="E7614" s="1" t="s">
        <v>97</v>
      </c>
      <c r="F7614" s="2"/>
      <c r="G7614" s="60">
        <v>728</v>
      </c>
      <c r="H7614" s="72" t="str">
        <f t="shared" si="127"/>
        <v xml:space="preserve"> </v>
      </c>
      <c r="I7614" s="11">
        <v>24.175824175824001</v>
      </c>
      <c r="J7614" s="3">
        <v>53.021978021978001</v>
      </c>
      <c r="K7614" s="3">
        <v>17.307692307692001</v>
      </c>
      <c r="L7614" s="3">
        <v>2.0604395604399999</v>
      </c>
      <c r="M7614" s="8">
        <v>3.434065934066</v>
      </c>
    </row>
    <row r="7615" spans="3:13" ht="24" x14ac:dyDescent="0.2">
      <c r="C7615" s="89"/>
      <c r="D7615" s="84"/>
      <c r="E7615" s="1" t="s">
        <v>98</v>
      </c>
      <c r="F7615" s="2"/>
      <c r="G7615" s="60">
        <v>474</v>
      </c>
      <c r="H7615" s="72" t="str">
        <f t="shared" si="127"/>
        <v xml:space="preserve"> </v>
      </c>
      <c r="I7615" s="11">
        <v>21.097046413501999</v>
      </c>
      <c r="J7615" s="3">
        <v>51.265822784809998</v>
      </c>
      <c r="K7615" s="3">
        <v>20.886075949367001</v>
      </c>
      <c r="L7615" s="3">
        <v>3.1645569620249998</v>
      </c>
      <c r="M7615" s="8">
        <v>3.586497890295</v>
      </c>
    </row>
    <row r="7616" spans="3:13" x14ac:dyDescent="0.2">
      <c r="C7616" s="89"/>
      <c r="D7616" s="84"/>
      <c r="E7616" s="1" t="s">
        <v>99</v>
      </c>
      <c r="F7616" s="2"/>
      <c r="G7616" s="60">
        <v>402</v>
      </c>
      <c r="H7616" s="72" t="str">
        <f t="shared" si="127"/>
        <v xml:space="preserve"> </v>
      </c>
      <c r="I7616" s="11">
        <v>22.388059701492999</v>
      </c>
      <c r="J7616" s="3">
        <v>50.995024875622001</v>
      </c>
      <c r="K7616" s="3">
        <v>20.149253731342998</v>
      </c>
      <c r="L7616" s="3">
        <v>4.2288557213929998</v>
      </c>
      <c r="M7616" s="8">
        <v>2.238805970149</v>
      </c>
    </row>
    <row r="7617" spans="2:13" x14ac:dyDescent="0.2">
      <c r="C7617" s="89"/>
      <c r="D7617" s="84"/>
      <c r="E7617" s="1" t="s">
        <v>100</v>
      </c>
      <c r="F7617" s="2"/>
      <c r="G7617" s="60">
        <v>231</v>
      </c>
      <c r="H7617" s="72" t="str">
        <f t="shared" si="127"/>
        <v xml:space="preserve"> </v>
      </c>
      <c r="I7617" s="11">
        <v>22.077922077922</v>
      </c>
      <c r="J7617" s="3">
        <v>49.350649350649</v>
      </c>
      <c r="K7617" s="3">
        <v>21.645021645021998</v>
      </c>
      <c r="L7617" s="3">
        <v>4.3290043290040003</v>
      </c>
      <c r="M7617" s="8">
        <v>2.5974025974030002</v>
      </c>
    </row>
    <row r="7618" spans="2:13" x14ac:dyDescent="0.2">
      <c r="C7618" s="90"/>
      <c r="D7618" s="85"/>
      <c r="E7618" s="29" t="s">
        <v>101</v>
      </c>
      <c r="F7618" s="28"/>
      <c r="G7618" s="61">
        <v>292</v>
      </c>
      <c r="H7618" s="73" t="str">
        <f t="shared" si="127"/>
        <v xml:space="preserve"> </v>
      </c>
      <c r="I7618" s="35">
        <v>23.287671232876999</v>
      </c>
      <c r="J7618" s="16">
        <v>52.397260273972996</v>
      </c>
      <c r="K7618" s="16">
        <v>17.123287671233001</v>
      </c>
      <c r="L7618" s="16">
        <v>4.1095890410960001</v>
      </c>
      <c r="M7618" s="36">
        <v>3.0821917808219998</v>
      </c>
    </row>
    <row r="7619" spans="2:13" x14ac:dyDescent="0.2">
      <c r="G7619" s="62"/>
      <c r="H7619" s="74"/>
    </row>
    <row r="7620" spans="2:13" x14ac:dyDescent="0.2">
      <c r="B7620" s="25" t="str">
        <f xml:space="preserve"> HYPERLINK("#'目次'!B71", "[65]")</f>
        <v>[65]</v>
      </c>
      <c r="C7620" s="17" t="s">
        <v>619</v>
      </c>
      <c r="G7620" s="62"/>
      <c r="H7620" s="74"/>
    </row>
    <row r="7621" spans="2:13" x14ac:dyDescent="0.2">
      <c r="G7621" s="62"/>
      <c r="H7621" s="74"/>
    </row>
    <row r="7622" spans="2:13" x14ac:dyDescent="0.2">
      <c r="G7622" s="62"/>
      <c r="H7622" s="74"/>
    </row>
    <row r="7623" spans="2:13" x14ac:dyDescent="0.2">
      <c r="C7623" s="17" t="s">
        <v>12</v>
      </c>
      <c r="G7623" s="62"/>
      <c r="H7623" s="74"/>
    </row>
    <row r="7624" spans="2:13" ht="24" x14ac:dyDescent="0.2">
      <c r="C7624" s="91"/>
      <c r="D7624" s="92"/>
      <c r="E7624" s="92"/>
      <c r="F7624" s="92"/>
      <c r="G7624" s="56" t="s">
        <v>13</v>
      </c>
      <c r="H7624" s="68"/>
      <c r="I7624" s="22" t="s">
        <v>610</v>
      </c>
      <c r="J7624" s="10" t="s">
        <v>611</v>
      </c>
      <c r="K7624" s="10" t="s">
        <v>612</v>
      </c>
      <c r="L7624" s="10" t="s">
        <v>613</v>
      </c>
      <c r="M7624" s="23" t="s">
        <v>32</v>
      </c>
    </row>
    <row r="7625" spans="2:13" x14ac:dyDescent="0.2">
      <c r="C7625" s="93"/>
      <c r="D7625" s="94"/>
      <c r="E7625" s="94"/>
      <c r="F7625" s="94"/>
      <c r="G7625" s="57"/>
      <c r="H7625" s="69"/>
      <c r="I7625" s="26"/>
      <c r="J7625" s="9"/>
      <c r="K7625" s="9"/>
      <c r="L7625" s="9"/>
      <c r="M7625" s="24"/>
    </row>
    <row r="7626" spans="2:13" x14ac:dyDescent="0.2">
      <c r="C7626" s="31"/>
      <c r="D7626" s="33"/>
      <c r="E7626" s="32" t="s">
        <v>13</v>
      </c>
      <c r="F7626" s="30"/>
      <c r="G7626" s="58">
        <v>2435</v>
      </c>
      <c r="H7626" s="70" t="str">
        <f t="shared" ref="H7626:H7689" si="128">IF(G7626&lt;49,"*"," ")</f>
        <v xml:space="preserve"> </v>
      </c>
      <c r="I7626" s="15">
        <v>24.476386036960999</v>
      </c>
      <c r="J7626" s="15">
        <v>51.375770020533999</v>
      </c>
      <c r="K7626" s="15">
        <v>17.700205338808999</v>
      </c>
      <c r="L7626" s="15">
        <v>3.5318275153999998</v>
      </c>
      <c r="M7626" s="34">
        <v>2.915811088296</v>
      </c>
    </row>
    <row r="7627" spans="2:13" x14ac:dyDescent="0.2">
      <c r="C7627" s="86" t="s">
        <v>16</v>
      </c>
      <c r="D7627" s="83" t="s">
        <v>17</v>
      </c>
      <c r="E7627" s="6" t="s">
        <v>14</v>
      </c>
      <c r="F7627" s="5"/>
      <c r="G7627" s="59">
        <v>1188</v>
      </c>
      <c r="H7627" s="71" t="str">
        <f t="shared" si="128"/>
        <v xml:space="preserve"> </v>
      </c>
      <c r="I7627" s="12">
        <v>21.717171717172</v>
      </c>
      <c r="J7627" s="4">
        <v>53.703703703704001</v>
      </c>
      <c r="K7627" s="4">
        <v>18.518518518518999</v>
      </c>
      <c r="L7627" s="4">
        <v>3.367003367003</v>
      </c>
      <c r="M7627" s="13">
        <v>2.6936026936030002</v>
      </c>
    </row>
    <row r="7628" spans="2:13" x14ac:dyDescent="0.2">
      <c r="C7628" s="87"/>
      <c r="D7628" s="84"/>
      <c r="E7628" s="1" t="s">
        <v>15</v>
      </c>
      <c r="F7628" s="2"/>
      <c r="G7628" s="60">
        <v>1247</v>
      </c>
      <c r="H7628" s="72" t="str">
        <f t="shared" si="128"/>
        <v xml:space="preserve"> </v>
      </c>
      <c r="I7628" s="11">
        <v>27.105052125099999</v>
      </c>
      <c r="J7628" s="3">
        <v>49.157979149959999</v>
      </c>
      <c r="K7628" s="3">
        <v>16.920609462710999</v>
      </c>
      <c r="L7628" s="3">
        <v>3.688853247795</v>
      </c>
      <c r="M7628" s="8">
        <v>3.1275060144350002</v>
      </c>
    </row>
    <row r="7629" spans="2:13" x14ac:dyDescent="0.2">
      <c r="C7629" s="88" t="s">
        <v>18</v>
      </c>
      <c r="D7629" s="88" t="s">
        <v>19</v>
      </c>
      <c r="E7629" s="6" t="s">
        <v>20</v>
      </c>
      <c r="F7629" s="5"/>
      <c r="G7629" s="59">
        <v>386</v>
      </c>
      <c r="H7629" s="71" t="str">
        <f t="shared" si="128"/>
        <v xml:space="preserve"> </v>
      </c>
      <c r="I7629" s="12">
        <v>21.502590673575</v>
      </c>
      <c r="J7629" s="4">
        <v>53.886010362694002</v>
      </c>
      <c r="K7629" s="4">
        <v>20.725388601035998</v>
      </c>
      <c r="L7629" s="4">
        <v>3.1088082901549998</v>
      </c>
      <c r="M7629" s="13">
        <v>0.77720207253899998</v>
      </c>
    </row>
    <row r="7630" spans="2:13" x14ac:dyDescent="0.2">
      <c r="C7630" s="87"/>
      <c r="D7630" s="89"/>
      <c r="E7630" s="1" t="s">
        <v>21</v>
      </c>
      <c r="F7630" s="2"/>
      <c r="G7630" s="60">
        <v>484</v>
      </c>
      <c r="H7630" s="72" t="str">
        <f t="shared" si="128"/>
        <v xml:space="preserve"> </v>
      </c>
      <c r="I7630" s="11">
        <v>24.173553719008002</v>
      </c>
      <c r="J7630" s="3">
        <v>54.338842975207001</v>
      </c>
      <c r="K7630" s="3">
        <v>17.561983471074001</v>
      </c>
      <c r="L7630" s="3">
        <v>2.4793388429749998</v>
      </c>
      <c r="M7630" s="8">
        <v>1.446280991736</v>
      </c>
    </row>
    <row r="7631" spans="2:13" x14ac:dyDescent="0.2">
      <c r="C7631" s="87"/>
      <c r="D7631" s="89"/>
      <c r="E7631" s="1" t="s">
        <v>22</v>
      </c>
      <c r="F7631" s="2"/>
      <c r="G7631" s="60">
        <v>626</v>
      </c>
      <c r="H7631" s="72" t="str">
        <f t="shared" si="128"/>
        <v xml:space="preserve"> </v>
      </c>
      <c r="I7631" s="11">
        <v>23.482428115015999</v>
      </c>
      <c r="J7631" s="3">
        <v>55.750798722044998</v>
      </c>
      <c r="K7631" s="3">
        <v>15.974440894569</v>
      </c>
      <c r="L7631" s="3">
        <v>3.0351437699680002</v>
      </c>
      <c r="M7631" s="8">
        <v>1.757188498403</v>
      </c>
    </row>
    <row r="7632" spans="2:13" x14ac:dyDescent="0.2">
      <c r="C7632" s="87"/>
      <c r="D7632" s="89"/>
      <c r="E7632" s="1" t="s">
        <v>23</v>
      </c>
      <c r="F7632" s="2"/>
      <c r="G7632" s="60">
        <v>400</v>
      </c>
      <c r="H7632" s="72" t="str">
        <f t="shared" si="128"/>
        <v xml:space="preserve"> </v>
      </c>
      <c r="I7632" s="11">
        <v>29.75</v>
      </c>
      <c r="J7632" s="3">
        <v>50.5</v>
      </c>
      <c r="K7632" s="3">
        <v>14.25</v>
      </c>
      <c r="L7632" s="3">
        <v>2.75</v>
      </c>
      <c r="M7632" s="8">
        <v>2.75</v>
      </c>
    </row>
    <row r="7633" spans="3:13" x14ac:dyDescent="0.2">
      <c r="C7633" s="87"/>
      <c r="D7633" s="89"/>
      <c r="E7633" s="1" t="s">
        <v>24</v>
      </c>
      <c r="F7633" s="2"/>
      <c r="G7633" s="60">
        <v>539</v>
      </c>
      <c r="H7633" s="72" t="str">
        <f t="shared" si="128"/>
        <v xml:space="preserve"> </v>
      </c>
      <c r="I7633" s="11">
        <v>24.118738404453001</v>
      </c>
      <c r="J7633" s="3">
        <v>42.486085343227998</v>
      </c>
      <c r="K7633" s="3">
        <v>20.222634508349</v>
      </c>
      <c r="L7633" s="3">
        <v>5.936920222635</v>
      </c>
      <c r="M7633" s="8">
        <v>7.2356215213360002</v>
      </c>
    </row>
    <row r="7634" spans="3:13" x14ac:dyDescent="0.2">
      <c r="C7634" s="87"/>
      <c r="D7634" s="89"/>
      <c r="E7634" s="1" t="s">
        <v>25</v>
      </c>
      <c r="F7634" s="2"/>
      <c r="G7634" s="60">
        <v>2049</v>
      </c>
      <c r="H7634" s="72" t="str">
        <f t="shared" si="128"/>
        <v xml:space="preserve"> </v>
      </c>
      <c r="I7634" s="11">
        <v>25.036603221082999</v>
      </c>
      <c r="J7634" s="3">
        <v>50.902879453392003</v>
      </c>
      <c r="K7634" s="3">
        <v>17.130307467057001</v>
      </c>
      <c r="L7634" s="3">
        <v>3.6115178135680002</v>
      </c>
      <c r="M7634" s="8">
        <v>3.3186920449000001</v>
      </c>
    </row>
    <row r="7635" spans="3:13" x14ac:dyDescent="0.2">
      <c r="C7635" s="87"/>
      <c r="D7635" s="89"/>
      <c r="E7635" s="1" t="s">
        <v>26</v>
      </c>
      <c r="F7635" s="2"/>
      <c r="G7635" s="60">
        <v>939</v>
      </c>
      <c r="H7635" s="72" t="str">
        <f t="shared" si="128"/>
        <v xml:space="preserve"> </v>
      </c>
      <c r="I7635" s="11">
        <v>26.517571884984001</v>
      </c>
      <c r="J7635" s="3">
        <v>45.899893503727</v>
      </c>
      <c r="K7635" s="3">
        <v>17.678381256655999</v>
      </c>
      <c r="L7635" s="3">
        <v>4.5793397231100004</v>
      </c>
      <c r="M7635" s="8">
        <v>5.3248136315229999</v>
      </c>
    </row>
    <row r="7636" spans="3:13" x14ac:dyDescent="0.2">
      <c r="C7636" s="87"/>
      <c r="D7636" s="88" t="s">
        <v>14</v>
      </c>
      <c r="E7636" s="6" t="s">
        <v>20</v>
      </c>
      <c r="F7636" s="5"/>
      <c r="G7636" s="59">
        <v>204</v>
      </c>
      <c r="H7636" s="71" t="str">
        <f t="shared" si="128"/>
        <v xml:space="preserve"> </v>
      </c>
      <c r="I7636" s="12">
        <v>16.666666666666998</v>
      </c>
      <c r="J7636" s="4">
        <v>53.921568627451002</v>
      </c>
      <c r="K7636" s="4">
        <v>24.019607843136999</v>
      </c>
      <c r="L7636" s="4">
        <v>4.4117647058819998</v>
      </c>
      <c r="M7636" s="13">
        <v>0.98039215686299996</v>
      </c>
    </row>
    <row r="7637" spans="3:13" x14ac:dyDescent="0.2">
      <c r="C7637" s="87"/>
      <c r="D7637" s="89"/>
      <c r="E7637" s="1" t="s">
        <v>21</v>
      </c>
      <c r="F7637" s="2"/>
      <c r="G7637" s="60">
        <v>254</v>
      </c>
      <c r="H7637" s="72" t="str">
        <f t="shared" si="128"/>
        <v xml:space="preserve"> </v>
      </c>
      <c r="I7637" s="11">
        <v>22.440944881890001</v>
      </c>
      <c r="J7637" s="3">
        <v>55.118110236219998</v>
      </c>
      <c r="K7637" s="3">
        <v>18.503937007874001</v>
      </c>
      <c r="L7637" s="3">
        <v>2.3622047244090001</v>
      </c>
      <c r="M7637" s="8">
        <v>1.574803149606</v>
      </c>
    </row>
    <row r="7638" spans="3:13" x14ac:dyDescent="0.2">
      <c r="C7638" s="87"/>
      <c r="D7638" s="89"/>
      <c r="E7638" s="1" t="s">
        <v>22</v>
      </c>
      <c r="F7638" s="2"/>
      <c r="G7638" s="60">
        <v>311</v>
      </c>
      <c r="H7638" s="72" t="str">
        <f t="shared" si="128"/>
        <v xml:space="preserve"> </v>
      </c>
      <c r="I7638" s="11">
        <v>21.221864951768001</v>
      </c>
      <c r="J7638" s="3">
        <v>57.556270096463003</v>
      </c>
      <c r="K7638" s="3">
        <v>15.755627009646</v>
      </c>
      <c r="L7638" s="3">
        <v>3.858520900322</v>
      </c>
      <c r="M7638" s="8">
        <v>1.6077170418010001</v>
      </c>
    </row>
    <row r="7639" spans="3:13" x14ac:dyDescent="0.2">
      <c r="C7639" s="87"/>
      <c r="D7639" s="89"/>
      <c r="E7639" s="1" t="s">
        <v>23</v>
      </c>
      <c r="F7639" s="2"/>
      <c r="G7639" s="60">
        <v>202</v>
      </c>
      <c r="H7639" s="72" t="str">
        <f t="shared" si="128"/>
        <v xml:space="preserve"> </v>
      </c>
      <c r="I7639" s="11">
        <v>27.722772277228</v>
      </c>
      <c r="J7639" s="3">
        <v>51.485148514850998</v>
      </c>
      <c r="K7639" s="3">
        <v>15.841584158416</v>
      </c>
      <c r="L7639" s="3">
        <v>2.4752475247520001</v>
      </c>
      <c r="M7639" s="8">
        <v>2.4752475247520001</v>
      </c>
    </row>
    <row r="7640" spans="3:13" x14ac:dyDescent="0.2">
      <c r="C7640" s="87"/>
      <c r="D7640" s="89"/>
      <c r="E7640" s="1" t="s">
        <v>24</v>
      </c>
      <c r="F7640" s="2"/>
      <c r="G7640" s="60">
        <v>217</v>
      </c>
      <c r="H7640" s="72" t="str">
        <f t="shared" si="128"/>
        <v xml:space="preserve"> </v>
      </c>
      <c r="I7640" s="11">
        <v>20.73732718894</v>
      </c>
      <c r="J7640" s="3">
        <v>48.387096774193999</v>
      </c>
      <c r="K7640" s="3">
        <v>19.815668202765</v>
      </c>
      <c r="L7640" s="3">
        <v>3.6866359446999999</v>
      </c>
      <c r="M7640" s="8">
        <v>7.3732718894009999</v>
      </c>
    </row>
    <row r="7641" spans="3:13" x14ac:dyDescent="0.2">
      <c r="C7641" s="87"/>
      <c r="D7641" s="89"/>
      <c r="E7641" s="1" t="s">
        <v>25</v>
      </c>
      <c r="F7641" s="2"/>
      <c r="G7641" s="60">
        <v>984</v>
      </c>
      <c r="H7641" s="72" t="str">
        <f t="shared" si="128"/>
        <v xml:space="preserve"> </v>
      </c>
      <c r="I7641" s="11">
        <v>22.764227642276001</v>
      </c>
      <c r="J7641" s="3">
        <v>53.658536585366001</v>
      </c>
      <c r="K7641" s="3">
        <v>17.378048780488001</v>
      </c>
      <c r="L7641" s="3">
        <v>3.1504065040649998</v>
      </c>
      <c r="M7641" s="8">
        <v>3.0487804878050002</v>
      </c>
    </row>
    <row r="7642" spans="3:13" x14ac:dyDescent="0.2">
      <c r="C7642" s="87"/>
      <c r="D7642" s="89"/>
      <c r="E7642" s="1" t="s">
        <v>26</v>
      </c>
      <c r="F7642" s="2"/>
      <c r="G7642" s="60">
        <v>419</v>
      </c>
      <c r="H7642" s="72" t="str">
        <f t="shared" si="128"/>
        <v xml:space="preserve"> </v>
      </c>
      <c r="I7642" s="11">
        <v>24.105011933174001</v>
      </c>
      <c r="J7642" s="3">
        <v>49.880668257757002</v>
      </c>
      <c r="K7642" s="3">
        <v>17.899761336516001</v>
      </c>
      <c r="L7642" s="3">
        <v>3.1026252983289999</v>
      </c>
      <c r="M7642" s="8">
        <v>5.0119331742239996</v>
      </c>
    </row>
    <row r="7643" spans="3:13" x14ac:dyDescent="0.2">
      <c r="C7643" s="87"/>
      <c r="D7643" s="88" t="s">
        <v>15</v>
      </c>
      <c r="E7643" s="6" t="s">
        <v>20</v>
      </c>
      <c r="F7643" s="5"/>
      <c r="G7643" s="59">
        <v>182</v>
      </c>
      <c r="H7643" s="71" t="str">
        <f t="shared" si="128"/>
        <v xml:space="preserve"> </v>
      </c>
      <c r="I7643" s="12">
        <v>26.923076923077002</v>
      </c>
      <c r="J7643" s="4">
        <v>53.846153846154003</v>
      </c>
      <c r="K7643" s="4">
        <v>17.032967032967001</v>
      </c>
      <c r="L7643" s="4">
        <v>1.648351648352</v>
      </c>
      <c r="M7643" s="13">
        <v>0.54945054945100003</v>
      </c>
    </row>
    <row r="7644" spans="3:13" x14ac:dyDescent="0.2">
      <c r="C7644" s="87"/>
      <c r="D7644" s="89"/>
      <c r="E7644" s="1" t="s">
        <v>21</v>
      </c>
      <c r="F7644" s="2"/>
      <c r="G7644" s="60">
        <v>230</v>
      </c>
      <c r="H7644" s="72" t="str">
        <f t="shared" si="128"/>
        <v xml:space="preserve"> </v>
      </c>
      <c r="I7644" s="11">
        <v>26.086956521739001</v>
      </c>
      <c r="J7644" s="3">
        <v>53.478260869564998</v>
      </c>
      <c r="K7644" s="3">
        <v>16.521739130435002</v>
      </c>
      <c r="L7644" s="3">
        <v>2.6086956521740001</v>
      </c>
      <c r="M7644" s="8">
        <v>1.3043478260870001</v>
      </c>
    </row>
    <row r="7645" spans="3:13" x14ac:dyDescent="0.2">
      <c r="C7645" s="87"/>
      <c r="D7645" s="89"/>
      <c r="E7645" s="1" t="s">
        <v>22</v>
      </c>
      <c r="F7645" s="2"/>
      <c r="G7645" s="60">
        <v>315</v>
      </c>
      <c r="H7645" s="72" t="str">
        <f t="shared" si="128"/>
        <v xml:space="preserve"> </v>
      </c>
      <c r="I7645" s="11">
        <v>25.714285714286</v>
      </c>
      <c r="J7645" s="3">
        <v>53.968253968253997</v>
      </c>
      <c r="K7645" s="3">
        <v>16.190476190476002</v>
      </c>
      <c r="L7645" s="3">
        <v>2.2222222222219998</v>
      </c>
      <c r="M7645" s="8">
        <v>1.9047619047619999</v>
      </c>
    </row>
    <row r="7646" spans="3:13" x14ac:dyDescent="0.2">
      <c r="C7646" s="87"/>
      <c r="D7646" s="89"/>
      <c r="E7646" s="1" t="s">
        <v>23</v>
      </c>
      <c r="F7646" s="2"/>
      <c r="G7646" s="60">
        <v>198</v>
      </c>
      <c r="H7646" s="72" t="str">
        <f t="shared" si="128"/>
        <v xml:space="preserve"> </v>
      </c>
      <c r="I7646" s="11">
        <v>31.818181818182001</v>
      </c>
      <c r="J7646" s="3">
        <v>49.494949494948997</v>
      </c>
      <c r="K7646" s="3">
        <v>12.626262626262999</v>
      </c>
      <c r="L7646" s="3">
        <v>3.0303030303030001</v>
      </c>
      <c r="M7646" s="8">
        <v>3.0303030303030001</v>
      </c>
    </row>
    <row r="7647" spans="3:13" x14ac:dyDescent="0.2">
      <c r="C7647" s="87"/>
      <c r="D7647" s="89"/>
      <c r="E7647" s="1" t="s">
        <v>24</v>
      </c>
      <c r="F7647" s="2"/>
      <c r="G7647" s="60">
        <v>322</v>
      </c>
      <c r="H7647" s="72" t="str">
        <f t="shared" si="128"/>
        <v xml:space="preserve"> </v>
      </c>
      <c r="I7647" s="11">
        <v>26.397515527949999</v>
      </c>
      <c r="J7647" s="3">
        <v>38.509316770185997</v>
      </c>
      <c r="K7647" s="3">
        <v>20.496894409938001</v>
      </c>
      <c r="L7647" s="3">
        <v>7.4534161490680004</v>
      </c>
      <c r="M7647" s="8">
        <v>7.1428571428570002</v>
      </c>
    </row>
    <row r="7648" spans="3:13" x14ac:dyDescent="0.2">
      <c r="C7648" s="87"/>
      <c r="D7648" s="89"/>
      <c r="E7648" s="1" t="s">
        <v>25</v>
      </c>
      <c r="F7648" s="2"/>
      <c r="G7648" s="60">
        <v>1065</v>
      </c>
      <c r="H7648" s="72" t="str">
        <f t="shared" si="128"/>
        <v xml:space="preserve"> </v>
      </c>
      <c r="I7648" s="11">
        <v>27.136150234742001</v>
      </c>
      <c r="J7648" s="3">
        <v>48.356807511737003</v>
      </c>
      <c r="K7648" s="3">
        <v>16.901408450704</v>
      </c>
      <c r="L7648" s="3">
        <v>4.0375586854460002</v>
      </c>
      <c r="M7648" s="8">
        <v>3.5680751173709999</v>
      </c>
    </row>
    <row r="7649" spans="3:13" x14ac:dyDescent="0.2">
      <c r="C7649" s="87"/>
      <c r="D7649" s="89"/>
      <c r="E7649" s="1" t="s">
        <v>26</v>
      </c>
      <c r="F7649" s="2"/>
      <c r="G7649" s="60">
        <v>520</v>
      </c>
      <c r="H7649" s="72" t="str">
        <f t="shared" si="128"/>
        <v xml:space="preserve"> </v>
      </c>
      <c r="I7649" s="11">
        <v>28.461538461538002</v>
      </c>
      <c r="J7649" s="3">
        <v>42.692307692307999</v>
      </c>
      <c r="K7649" s="3">
        <v>17.5</v>
      </c>
      <c r="L7649" s="3">
        <v>5.7692307692310001</v>
      </c>
      <c r="M7649" s="8">
        <v>5.5769230769230003</v>
      </c>
    </row>
    <row r="7650" spans="3:13" x14ac:dyDescent="0.2">
      <c r="C7650" s="88" t="s">
        <v>27</v>
      </c>
      <c r="D7650" s="88" t="s">
        <v>19</v>
      </c>
      <c r="E7650" s="6" t="s">
        <v>28</v>
      </c>
      <c r="F7650" s="5"/>
      <c r="G7650" s="59">
        <v>147</v>
      </c>
      <c r="H7650" s="71" t="str">
        <f t="shared" si="128"/>
        <v xml:space="preserve"> </v>
      </c>
      <c r="I7650" s="12">
        <v>12.244897959184</v>
      </c>
      <c r="J7650" s="4">
        <v>45.578231292517003</v>
      </c>
      <c r="K7650" s="4">
        <v>29.251700680271998</v>
      </c>
      <c r="L7650" s="4">
        <v>8.8435374149660007</v>
      </c>
      <c r="M7650" s="13">
        <v>4.0816326530609999</v>
      </c>
    </row>
    <row r="7651" spans="3:13" ht="24" x14ac:dyDescent="0.2">
      <c r="C7651" s="87"/>
      <c r="D7651" s="89"/>
      <c r="E7651" s="1" t="s">
        <v>29</v>
      </c>
      <c r="F7651" s="2"/>
      <c r="G7651" s="60">
        <v>1706</v>
      </c>
      <c r="H7651" s="72" t="str">
        <f t="shared" si="128"/>
        <v xml:space="preserve"> </v>
      </c>
      <c r="I7651" s="11">
        <v>25.205158264946999</v>
      </c>
      <c r="J7651" s="3">
        <v>54.806565064478001</v>
      </c>
      <c r="K7651" s="3">
        <v>15.533411488863001</v>
      </c>
      <c r="L7651" s="3">
        <v>2.344665885111</v>
      </c>
      <c r="M7651" s="8">
        <v>2.1101992965999998</v>
      </c>
    </row>
    <row r="7652" spans="3:13" ht="24" x14ac:dyDescent="0.2">
      <c r="C7652" s="87"/>
      <c r="D7652" s="89"/>
      <c r="E7652" s="1" t="s">
        <v>30</v>
      </c>
      <c r="F7652" s="2"/>
      <c r="G7652" s="60">
        <v>137</v>
      </c>
      <c r="H7652" s="72" t="str">
        <f t="shared" si="128"/>
        <v xml:space="preserve"> </v>
      </c>
      <c r="I7652" s="11">
        <v>21.897810218978002</v>
      </c>
      <c r="J7652" s="3">
        <v>48.175182481752003</v>
      </c>
      <c r="K7652" s="3">
        <v>23.357664233577001</v>
      </c>
      <c r="L7652" s="3">
        <v>4.3795620437959997</v>
      </c>
      <c r="M7652" s="8">
        <v>2.1897810218979998</v>
      </c>
    </row>
    <row r="7653" spans="3:13" ht="24" x14ac:dyDescent="0.2">
      <c r="C7653" s="87"/>
      <c r="D7653" s="89"/>
      <c r="E7653" s="1" t="s">
        <v>31</v>
      </c>
      <c r="F7653" s="2"/>
      <c r="G7653" s="60">
        <v>440</v>
      </c>
      <c r="H7653" s="72" t="str">
        <f t="shared" si="128"/>
        <v xml:space="preserve"> </v>
      </c>
      <c r="I7653" s="11">
        <v>26.136363636363999</v>
      </c>
      <c r="J7653" s="3">
        <v>41.363636363635997</v>
      </c>
      <c r="K7653" s="3">
        <v>20.681818181817999</v>
      </c>
      <c r="L7653" s="3">
        <v>6.136363636364</v>
      </c>
      <c r="M7653" s="8">
        <v>5.6818181818179996</v>
      </c>
    </row>
    <row r="7654" spans="3:13" x14ac:dyDescent="0.2">
      <c r="C7654" s="87"/>
      <c r="D7654" s="89"/>
      <c r="E7654" s="1" t="s">
        <v>32</v>
      </c>
      <c r="F7654" s="2"/>
      <c r="G7654" s="60">
        <v>5</v>
      </c>
      <c r="H7654" s="72" t="str">
        <f t="shared" si="128"/>
        <v>*</v>
      </c>
      <c r="I7654" s="11">
        <v>60</v>
      </c>
      <c r="J7654" s="3">
        <v>20</v>
      </c>
      <c r="K7654" s="7">
        <v>0</v>
      </c>
      <c r="L7654" s="7">
        <v>0</v>
      </c>
      <c r="M7654" s="8">
        <v>20</v>
      </c>
    </row>
    <row r="7655" spans="3:13" x14ac:dyDescent="0.2">
      <c r="C7655" s="87"/>
      <c r="D7655" s="88" t="s">
        <v>14</v>
      </c>
      <c r="E7655" s="6" t="s">
        <v>28</v>
      </c>
      <c r="F7655" s="5"/>
      <c r="G7655" s="59">
        <v>95</v>
      </c>
      <c r="H7655" s="71" t="str">
        <f t="shared" si="128"/>
        <v xml:space="preserve"> </v>
      </c>
      <c r="I7655" s="12">
        <v>9.4736842105260006</v>
      </c>
      <c r="J7655" s="4">
        <v>42.105263157895003</v>
      </c>
      <c r="K7655" s="4">
        <v>32.631578947367998</v>
      </c>
      <c r="L7655" s="4">
        <v>10.526315789473999</v>
      </c>
      <c r="M7655" s="13">
        <v>5.2631578947369997</v>
      </c>
    </row>
    <row r="7656" spans="3:13" ht="24" x14ac:dyDescent="0.2">
      <c r="C7656" s="87"/>
      <c r="D7656" s="89"/>
      <c r="E7656" s="1" t="s">
        <v>29</v>
      </c>
      <c r="F7656" s="2"/>
      <c r="G7656" s="60">
        <v>953</v>
      </c>
      <c r="H7656" s="72" t="str">
        <f t="shared" si="128"/>
        <v xml:space="preserve"> </v>
      </c>
      <c r="I7656" s="11">
        <v>22.770199370408999</v>
      </c>
      <c r="J7656" s="3">
        <v>55.613850996852001</v>
      </c>
      <c r="K7656" s="3">
        <v>17.208814270724002</v>
      </c>
      <c r="L7656" s="3">
        <v>2.4134312696750002</v>
      </c>
      <c r="M7656" s="8">
        <v>1.99370409234</v>
      </c>
    </row>
    <row r="7657" spans="3:13" ht="24" x14ac:dyDescent="0.2">
      <c r="C7657" s="87"/>
      <c r="D7657" s="89"/>
      <c r="E7657" s="1" t="s">
        <v>30</v>
      </c>
      <c r="F7657" s="2"/>
      <c r="G7657" s="60">
        <v>60</v>
      </c>
      <c r="H7657" s="72" t="str">
        <f t="shared" si="128"/>
        <v xml:space="preserve"> </v>
      </c>
      <c r="I7657" s="11">
        <v>18.333333333333002</v>
      </c>
      <c r="J7657" s="3">
        <v>50</v>
      </c>
      <c r="K7657" s="3">
        <v>20</v>
      </c>
      <c r="L7657" s="3">
        <v>8.333333333333</v>
      </c>
      <c r="M7657" s="8">
        <v>3.333333333333</v>
      </c>
    </row>
    <row r="7658" spans="3:13" ht="24" x14ac:dyDescent="0.2">
      <c r="C7658" s="87"/>
      <c r="D7658" s="89"/>
      <c r="E7658" s="1" t="s">
        <v>31</v>
      </c>
      <c r="F7658" s="2"/>
      <c r="G7658" s="60">
        <v>77</v>
      </c>
      <c r="H7658" s="72" t="str">
        <f t="shared" si="128"/>
        <v xml:space="preserve"> </v>
      </c>
      <c r="I7658" s="11">
        <v>23.376623376623002</v>
      </c>
      <c r="J7658" s="3">
        <v>49.350649350649</v>
      </c>
      <c r="K7658" s="3">
        <v>16.883116883117001</v>
      </c>
      <c r="L7658" s="3">
        <v>2.5974025974030002</v>
      </c>
      <c r="M7658" s="8">
        <v>7.792207792208</v>
      </c>
    </row>
    <row r="7659" spans="3:13" x14ac:dyDescent="0.2">
      <c r="C7659" s="87"/>
      <c r="D7659" s="89"/>
      <c r="E7659" s="1" t="s">
        <v>32</v>
      </c>
      <c r="F7659" s="2"/>
      <c r="G7659" s="60">
        <v>3</v>
      </c>
      <c r="H7659" s="72" t="str">
        <f t="shared" si="128"/>
        <v>*</v>
      </c>
      <c r="I7659" s="11">
        <v>100</v>
      </c>
      <c r="J7659" s="7">
        <v>0</v>
      </c>
      <c r="K7659" s="7">
        <v>0</v>
      </c>
      <c r="L7659" s="7">
        <v>0</v>
      </c>
      <c r="M7659" s="14">
        <v>0</v>
      </c>
    </row>
    <row r="7660" spans="3:13" x14ac:dyDescent="0.2">
      <c r="C7660" s="87"/>
      <c r="D7660" s="88" t="s">
        <v>15</v>
      </c>
      <c r="E7660" s="6" t="s">
        <v>28</v>
      </c>
      <c r="F7660" s="5"/>
      <c r="G7660" s="59">
        <v>52</v>
      </c>
      <c r="H7660" s="71" t="str">
        <f t="shared" si="128"/>
        <v xml:space="preserve"> </v>
      </c>
      <c r="I7660" s="12">
        <v>17.307692307692001</v>
      </c>
      <c r="J7660" s="4">
        <v>51.923076923076998</v>
      </c>
      <c r="K7660" s="4">
        <v>23.076923076922998</v>
      </c>
      <c r="L7660" s="4">
        <v>5.7692307692310001</v>
      </c>
      <c r="M7660" s="13">
        <v>1.923076923077</v>
      </c>
    </row>
    <row r="7661" spans="3:13" ht="24" x14ac:dyDescent="0.2">
      <c r="C7661" s="87"/>
      <c r="D7661" s="89"/>
      <c r="E7661" s="1" t="s">
        <v>29</v>
      </c>
      <c r="F7661" s="2"/>
      <c r="G7661" s="60">
        <v>753</v>
      </c>
      <c r="H7661" s="72" t="str">
        <f t="shared" si="128"/>
        <v xml:space="preserve"> </v>
      </c>
      <c r="I7661" s="11">
        <v>28.286852589641001</v>
      </c>
      <c r="J7661" s="3">
        <v>53.784860557769001</v>
      </c>
      <c r="K7661" s="3">
        <v>13.413014608234</v>
      </c>
      <c r="L7661" s="3">
        <v>2.2576361221779999</v>
      </c>
      <c r="M7661" s="8">
        <v>2.2576361221779999</v>
      </c>
    </row>
    <row r="7662" spans="3:13" ht="24" x14ac:dyDescent="0.2">
      <c r="C7662" s="87"/>
      <c r="D7662" s="89"/>
      <c r="E7662" s="1" t="s">
        <v>30</v>
      </c>
      <c r="F7662" s="2"/>
      <c r="G7662" s="60">
        <v>77</v>
      </c>
      <c r="H7662" s="72" t="str">
        <f t="shared" si="128"/>
        <v xml:space="preserve"> </v>
      </c>
      <c r="I7662" s="11">
        <v>24.675324675325001</v>
      </c>
      <c r="J7662" s="3">
        <v>46.753246753246998</v>
      </c>
      <c r="K7662" s="3">
        <v>25.974025974025999</v>
      </c>
      <c r="L7662" s="3">
        <v>1.298701298701</v>
      </c>
      <c r="M7662" s="8">
        <v>1.298701298701</v>
      </c>
    </row>
    <row r="7663" spans="3:13" ht="24" x14ac:dyDescent="0.2">
      <c r="C7663" s="87"/>
      <c r="D7663" s="89"/>
      <c r="E7663" s="1" t="s">
        <v>31</v>
      </c>
      <c r="F7663" s="2"/>
      <c r="G7663" s="60">
        <v>363</v>
      </c>
      <c r="H7663" s="72" t="str">
        <f t="shared" si="128"/>
        <v xml:space="preserve"> </v>
      </c>
      <c r="I7663" s="11">
        <v>26.721763085399001</v>
      </c>
      <c r="J7663" s="3">
        <v>39.669421487603003</v>
      </c>
      <c r="K7663" s="3">
        <v>21.487603305785001</v>
      </c>
      <c r="L7663" s="3">
        <v>6.8870523415980003</v>
      </c>
      <c r="M7663" s="8">
        <v>5.234159779614</v>
      </c>
    </row>
    <row r="7664" spans="3:13" x14ac:dyDescent="0.2">
      <c r="C7664" s="87"/>
      <c r="D7664" s="89"/>
      <c r="E7664" s="1" t="s">
        <v>32</v>
      </c>
      <c r="F7664" s="2"/>
      <c r="G7664" s="60">
        <v>2</v>
      </c>
      <c r="H7664" s="72" t="str">
        <f t="shared" si="128"/>
        <v>*</v>
      </c>
      <c r="I7664" s="21">
        <v>0</v>
      </c>
      <c r="J7664" s="3">
        <v>50</v>
      </c>
      <c r="K7664" s="7">
        <v>0</v>
      </c>
      <c r="L7664" s="7">
        <v>0</v>
      </c>
      <c r="M7664" s="8">
        <v>50</v>
      </c>
    </row>
    <row r="7665" spans="3:13" x14ac:dyDescent="0.2">
      <c r="C7665" s="88" t="s">
        <v>33</v>
      </c>
      <c r="D7665" s="83" t="s">
        <v>17</v>
      </c>
      <c r="E7665" s="6" t="s">
        <v>34</v>
      </c>
      <c r="F7665" s="5"/>
      <c r="G7665" s="59">
        <v>341</v>
      </c>
      <c r="H7665" s="71" t="str">
        <f t="shared" si="128"/>
        <v xml:space="preserve"> </v>
      </c>
      <c r="I7665" s="12">
        <v>26.686217008798</v>
      </c>
      <c r="J7665" s="4">
        <v>43.988269794720999</v>
      </c>
      <c r="K7665" s="4">
        <v>19.648093841642002</v>
      </c>
      <c r="L7665" s="4">
        <v>3.812316715543</v>
      </c>
      <c r="M7665" s="13">
        <v>5.8651026392960004</v>
      </c>
    </row>
    <row r="7666" spans="3:13" x14ac:dyDescent="0.2">
      <c r="C7666" s="87"/>
      <c r="D7666" s="84"/>
      <c r="E7666" s="1" t="s">
        <v>35</v>
      </c>
      <c r="F7666" s="2"/>
      <c r="G7666" s="60">
        <v>1149</v>
      </c>
      <c r="H7666" s="72" t="str">
        <f t="shared" si="128"/>
        <v xml:space="preserve"> </v>
      </c>
      <c r="I7666" s="11">
        <v>24.281984334204001</v>
      </c>
      <c r="J7666" s="3">
        <v>53.263707571802001</v>
      </c>
      <c r="K7666" s="3">
        <v>17.406440382942002</v>
      </c>
      <c r="L7666" s="3">
        <v>2.8720626631849999</v>
      </c>
      <c r="M7666" s="8">
        <v>2.1758050478680002</v>
      </c>
    </row>
    <row r="7667" spans="3:13" ht="24" x14ac:dyDescent="0.2">
      <c r="C7667" s="87"/>
      <c r="D7667" s="84"/>
      <c r="E7667" s="1" t="s">
        <v>36</v>
      </c>
      <c r="F7667" s="2"/>
      <c r="G7667" s="60">
        <v>659</v>
      </c>
      <c r="H7667" s="72" t="str">
        <f t="shared" si="128"/>
        <v xml:space="preserve"> </v>
      </c>
      <c r="I7667" s="11">
        <v>26.403641881639</v>
      </c>
      <c r="J7667" s="3">
        <v>54.476479514415999</v>
      </c>
      <c r="K7667" s="3">
        <v>13.808801213961001</v>
      </c>
      <c r="L7667" s="3">
        <v>3.6418816388469999</v>
      </c>
      <c r="M7667" s="8">
        <v>1.669195751138</v>
      </c>
    </row>
    <row r="7668" spans="3:13" x14ac:dyDescent="0.2">
      <c r="C7668" s="87"/>
      <c r="D7668" s="84"/>
      <c r="E7668" s="1" t="s">
        <v>37</v>
      </c>
      <c r="F7668" s="2"/>
      <c r="G7668" s="60">
        <v>274</v>
      </c>
      <c r="H7668" s="72" t="str">
        <f t="shared" si="128"/>
        <v xml:space="preserve"> </v>
      </c>
      <c r="I7668" s="11">
        <v>18.613138686130998</v>
      </c>
      <c r="J7668" s="3">
        <v>44.890510948905003</v>
      </c>
      <c r="K7668" s="3">
        <v>25.912408759123998</v>
      </c>
      <c r="L7668" s="3">
        <v>5.8394160583939998</v>
      </c>
      <c r="M7668" s="8">
        <v>4.7445255474449999</v>
      </c>
    </row>
    <row r="7669" spans="3:13" x14ac:dyDescent="0.2">
      <c r="C7669" s="87"/>
      <c r="D7669" s="84"/>
      <c r="E7669" s="1" t="s">
        <v>32</v>
      </c>
      <c r="F7669" s="2"/>
      <c r="G7669" s="60">
        <v>12</v>
      </c>
      <c r="H7669" s="72" t="str">
        <f t="shared" si="128"/>
        <v>*</v>
      </c>
      <c r="I7669" s="11">
        <v>8.333333333333</v>
      </c>
      <c r="J7669" s="3">
        <v>58.333333333333002</v>
      </c>
      <c r="K7669" s="3">
        <v>16.666666666666998</v>
      </c>
      <c r="L7669" s="7">
        <v>0</v>
      </c>
      <c r="M7669" s="8">
        <v>16.666666666666998</v>
      </c>
    </row>
    <row r="7670" spans="3:13" x14ac:dyDescent="0.2">
      <c r="C7670" s="88" t="s">
        <v>38</v>
      </c>
      <c r="D7670" s="83" t="s">
        <v>17</v>
      </c>
      <c r="E7670" s="6" t="s">
        <v>39</v>
      </c>
      <c r="F7670" s="5"/>
      <c r="G7670" s="59">
        <v>368</v>
      </c>
      <c r="H7670" s="71" t="str">
        <f t="shared" si="128"/>
        <v xml:space="preserve"> </v>
      </c>
      <c r="I7670" s="12">
        <v>20.108695652173999</v>
      </c>
      <c r="J7670" s="4">
        <v>42.934782608695997</v>
      </c>
      <c r="K7670" s="4">
        <v>24.728260869564998</v>
      </c>
      <c r="L7670" s="4">
        <v>7.6086956521740001</v>
      </c>
      <c r="M7670" s="13">
        <v>4.619565217391</v>
      </c>
    </row>
    <row r="7671" spans="3:13" x14ac:dyDescent="0.2">
      <c r="C7671" s="87"/>
      <c r="D7671" s="84"/>
      <c r="E7671" s="1" t="s">
        <v>40</v>
      </c>
      <c r="F7671" s="2"/>
      <c r="G7671" s="60">
        <v>1591</v>
      </c>
      <c r="H7671" s="72" t="str">
        <f t="shared" si="128"/>
        <v xml:space="preserve"> </v>
      </c>
      <c r="I7671" s="11">
        <v>25.204274041483</v>
      </c>
      <c r="J7671" s="3">
        <v>55.311125078567002</v>
      </c>
      <c r="K7671" s="3">
        <v>15.524827152734</v>
      </c>
      <c r="L7671" s="3">
        <v>2.011313639221</v>
      </c>
      <c r="M7671" s="8">
        <v>1.948460087995</v>
      </c>
    </row>
    <row r="7672" spans="3:13" x14ac:dyDescent="0.2">
      <c r="C7672" s="87"/>
      <c r="D7672" s="84"/>
      <c r="E7672" s="1" t="s">
        <v>41</v>
      </c>
      <c r="F7672" s="2"/>
      <c r="G7672" s="60">
        <v>151</v>
      </c>
      <c r="H7672" s="72" t="str">
        <f t="shared" si="128"/>
        <v xml:space="preserve"> </v>
      </c>
      <c r="I7672" s="11">
        <v>27.152317880795</v>
      </c>
      <c r="J7672" s="3">
        <v>55.629139072847998</v>
      </c>
      <c r="K7672" s="3">
        <v>13.245033112583</v>
      </c>
      <c r="L7672" s="3">
        <v>2.6490066225170001</v>
      </c>
      <c r="M7672" s="8">
        <v>1.324503311258</v>
      </c>
    </row>
    <row r="7673" spans="3:13" x14ac:dyDescent="0.2">
      <c r="C7673" s="87"/>
      <c r="D7673" s="84"/>
      <c r="E7673" s="1" t="s">
        <v>42</v>
      </c>
      <c r="F7673" s="2"/>
      <c r="G7673" s="60">
        <v>884</v>
      </c>
      <c r="H7673" s="72" t="str">
        <f t="shared" si="128"/>
        <v xml:space="preserve"> </v>
      </c>
      <c r="I7673" s="11">
        <v>26.470588235293999</v>
      </c>
      <c r="J7673" s="3">
        <v>52.601809954750998</v>
      </c>
      <c r="K7673" s="3">
        <v>15.045248868778</v>
      </c>
      <c r="L7673" s="3">
        <v>3.5067873303170001</v>
      </c>
      <c r="M7673" s="8">
        <v>2.3755656108599998</v>
      </c>
    </row>
    <row r="7674" spans="3:13" x14ac:dyDescent="0.2">
      <c r="C7674" s="87"/>
      <c r="D7674" s="84"/>
      <c r="E7674" s="1" t="s">
        <v>43</v>
      </c>
      <c r="F7674" s="2"/>
      <c r="G7674" s="60">
        <v>191</v>
      </c>
      <c r="H7674" s="72" t="str">
        <f t="shared" si="128"/>
        <v xml:space="preserve"> </v>
      </c>
      <c r="I7674" s="11">
        <v>23.560209424084</v>
      </c>
      <c r="J7674" s="3">
        <v>52.356020942408001</v>
      </c>
      <c r="K7674" s="3">
        <v>15.183246073297999</v>
      </c>
      <c r="L7674" s="3">
        <v>4.7120418848170003</v>
      </c>
      <c r="M7674" s="8">
        <v>4.1884816753929996</v>
      </c>
    </row>
    <row r="7675" spans="3:13" x14ac:dyDescent="0.2">
      <c r="C7675" s="87"/>
      <c r="D7675" s="84"/>
      <c r="E7675" s="1" t="s">
        <v>44</v>
      </c>
      <c r="F7675" s="2"/>
      <c r="G7675" s="60">
        <v>239</v>
      </c>
      <c r="H7675" s="72" t="str">
        <f t="shared" si="128"/>
        <v xml:space="preserve"> </v>
      </c>
      <c r="I7675" s="11">
        <v>27.615062761506</v>
      </c>
      <c r="J7675" s="3">
        <v>53.974895397490002</v>
      </c>
      <c r="K7675" s="3">
        <v>12.133891213388999</v>
      </c>
      <c r="L7675" s="3">
        <v>1.673640167364</v>
      </c>
      <c r="M7675" s="8">
        <v>4.6025104602509996</v>
      </c>
    </row>
    <row r="7676" spans="3:13" x14ac:dyDescent="0.2">
      <c r="C7676" s="87"/>
      <c r="D7676" s="84"/>
      <c r="E7676" s="1" t="s">
        <v>45</v>
      </c>
      <c r="F7676" s="2"/>
      <c r="G7676" s="60">
        <v>58</v>
      </c>
      <c r="H7676" s="72" t="str">
        <f t="shared" si="128"/>
        <v xml:space="preserve"> </v>
      </c>
      <c r="I7676" s="11">
        <v>20.689655172414</v>
      </c>
      <c r="J7676" s="3">
        <v>51.724137931034001</v>
      </c>
      <c r="K7676" s="3">
        <v>18.965517241379001</v>
      </c>
      <c r="L7676" s="3">
        <v>3.4482758620689999</v>
      </c>
      <c r="M7676" s="8">
        <v>5.1724137931029999</v>
      </c>
    </row>
    <row r="7677" spans="3:13" x14ac:dyDescent="0.2">
      <c r="C7677" s="87"/>
      <c r="D7677" s="84"/>
      <c r="E7677" s="1" t="s">
        <v>46</v>
      </c>
      <c r="F7677" s="2"/>
      <c r="G7677" s="60">
        <v>32</v>
      </c>
      <c r="H7677" s="72" t="str">
        <f t="shared" si="128"/>
        <v>*</v>
      </c>
      <c r="I7677" s="11">
        <v>9.375</v>
      </c>
      <c r="J7677" s="3">
        <v>37.5</v>
      </c>
      <c r="K7677" s="3">
        <v>37.5</v>
      </c>
      <c r="L7677" s="3">
        <v>12.5</v>
      </c>
      <c r="M7677" s="8">
        <v>3.125</v>
      </c>
    </row>
    <row r="7678" spans="3:13" x14ac:dyDescent="0.2">
      <c r="C7678" s="87"/>
      <c r="D7678" s="84"/>
      <c r="E7678" s="1" t="s">
        <v>32</v>
      </c>
      <c r="F7678" s="2"/>
      <c r="G7678" s="60">
        <v>50</v>
      </c>
      <c r="H7678" s="72" t="str">
        <f t="shared" si="128"/>
        <v xml:space="preserve"> </v>
      </c>
      <c r="I7678" s="11">
        <v>24</v>
      </c>
      <c r="J7678" s="3">
        <v>46</v>
      </c>
      <c r="K7678" s="3">
        <v>24</v>
      </c>
      <c r="L7678" s="3">
        <v>2</v>
      </c>
      <c r="M7678" s="8">
        <v>4</v>
      </c>
    </row>
    <row r="7679" spans="3:13" ht="24" x14ac:dyDescent="0.2">
      <c r="C7679" s="88" t="s">
        <v>47</v>
      </c>
      <c r="D7679" s="83" t="s">
        <v>17</v>
      </c>
      <c r="E7679" s="6" t="s">
        <v>48</v>
      </c>
      <c r="F7679" s="5"/>
      <c r="G7679" s="59">
        <v>93</v>
      </c>
      <c r="H7679" s="71" t="str">
        <f t="shared" si="128"/>
        <v xml:space="preserve"> </v>
      </c>
      <c r="I7679" s="12">
        <v>23.655913978495001</v>
      </c>
      <c r="J7679" s="4">
        <v>55.913978494623997</v>
      </c>
      <c r="K7679" s="4">
        <v>16.129032258064999</v>
      </c>
      <c r="L7679" s="4">
        <v>2.1505376344089999</v>
      </c>
      <c r="M7679" s="13">
        <v>2.1505376344089999</v>
      </c>
    </row>
    <row r="7680" spans="3:13" ht="24" x14ac:dyDescent="0.2">
      <c r="C7680" s="87"/>
      <c r="D7680" s="84"/>
      <c r="E7680" s="1" t="s">
        <v>49</v>
      </c>
      <c r="F7680" s="2"/>
      <c r="G7680" s="60">
        <v>143</v>
      </c>
      <c r="H7680" s="72" t="str">
        <f t="shared" si="128"/>
        <v xml:space="preserve"> </v>
      </c>
      <c r="I7680" s="11">
        <v>23.076923076922998</v>
      </c>
      <c r="J7680" s="3">
        <v>53.846153846154003</v>
      </c>
      <c r="K7680" s="3">
        <v>16.783216783217</v>
      </c>
      <c r="L7680" s="3">
        <v>4.1958041958040004</v>
      </c>
      <c r="M7680" s="8">
        <v>2.0979020979020002</v>
      </c>
    </row>
    <row r="7681" spans="3:13" x14ac:dyDescent="0.2">
      <c r="C7681" s="87"/>
      <c r="D7681" s="84"/>
      <c r="E7681" s="1" t="s">
        <v>50</v>
      </c>
      <c r="F7681" s="2"/>
      <c r="G7681" s="60">
        <v>148</v>
      </c>
      <c r="H7681" s="72" t="str">
        <f t="shared" si="128"/>
        <v xml:space="preserve"> </v>
      </c>
      <c r="I7681" s="11">
        <v>27.027027027027</v>
      </c>
      <c r="J7681" s="3">
        <v>52.702702702703</v>
      </c>
      <c r="K7681" s="3">
        <v>19.594594594595002</v>
      </c>
      <c r="L7681" s="3">
        <v>0.67567567567599995</v>
      </c>
      <c r="M7681" s="14">
        <v>0</v>
      </c>
    </row>
    <row r="7682" spans="3:13" x14ac:dyDescent="0.2">
      <c r="C7682" s="87"/>
      <c r="D7682" s="84"/>
      <c r="E7682" s="1" t="s">
        <v>51</v>
      </c>
      <c r="F7682" s="2"/>
      <c r="G7682" s="60">
        <v>198</v>
      </c>
      <c r="H7682" s="72" t="str">
        <f t="shared" si="128"/>
        <v xml:space="preserve"> </v>
      </c>
      <c r="I7682" s="11">
        <v>28.282828282828</v>
      </c>
      <c r="J7682" s="3">
        <v>51.515151515151999</v>
      </c>
      <c r="K7682" s="3">
        <v>17.676767676768002</v>
      </c>
      <c r="L7682" s="3">
        <v>1.5151515151520001</v>
      </c>
      <c r="M7682" s="8">
        <v>1.010101010101</v>
      </c>
    </row>
    <row r="7683" spans="3:13" ht="24" x14ac:dyDescent="0.2">
      <c r="C7683" s="87"/>
      <c r="D7683" s="84"/>
      <c r="E7683" s="1" t="s">
        <v>52</v>
      </c>
      <c r="F7683" s="2"/>
      <c r="G7683" s="60">
        <v>318</v>
      </c>
      <c r="H7683" s="72" t="str">
        <f t="shared" si="128"/>
        <v xml:space="preserve"> </v>
      </c>
      <c r="I7683" s="11">
        <v>24.528301886792001</v>
      </c>
      <c r="J7683" s="3">
        <v>55.345911949685998</v>
      </c>
      <c r="K7683" s="3">
        <v>16.037735849057</v>
      </c>
      <c r="L7683" s="3">
        <v>2.2012578616349998</v>
      </c>
      <c r="M7683" s="8">
        <v>1.88679245283</v>
      </c>
    </row>
    <row r="7684" spans="3:13" ht="24" x14ac:dyDescent="0.2">
      <c r="C7684" s="87"/>
      <c r="D7684" s="84"/>
      <c r="E7684" s="1" t="s">
        <v>53</v>
      </c>
      <c r="F7684" s="2"/>
      <c r="G7684" s="60">
        <v>900</v>
      </c>
      <c r="H7684" s="72" t="str">
        <f t="shared" si="128"/>
        <v xml:space="preserve"> </v>
      </c>
      <c r="I7684" s="11">
        <v>25.444444444443999</v>
      </c>
      <c r="J7684" s="3">
        <v>53.888888888888999</v>
      </c>
      <c r="K7684" s="3">
        <v>17.111111111111001</v>
      </c>
      <c r="L7684" s="3">
        <v>2.1111111111110001</v>
      </c>
      <c r="M7684" s="8">
        <v>1.4444444444440001</v>
      </c>
    </row>
    <row r="7685" spans="3:13" ht="24" x14ac:dyDescent="0.2">
      <c r="C7685" s="87"/>
      <c r="D7685" s="84"/>
      <c r="E7685" s="1" t="s">
        <v>54</v>
      </c>
      <c r="F7685" s="2"/>
      <c r="G7685" s="60">
        <v>1493</v>
      </c>
      <c r="H7685" s="72" t="str">
        <f t="shared" si="128"/>
        <v xml:space="preserve"> </v>
      </c>
      <c r="I7685" s="11">
        <v>23.777628935029998</v>
      </c>
      <c r="J7685" s="3">
        <v>49.899531145345001</v>
      </c>
      <c r="K7685" s="3">
        <v>18.28533154722</v>
      </c>
      <c r="L7685" s="3">
        <v>4.4876088412590001</v>
      </c>
      <c r="M7685" s="8">
        <v>3.5498995311449999</v>
      </c>
    </row>
    <row r="7686" spans="3:13" x14ac:dyDescent="0.2">
      <c r="C7686" s="87"/>
      <c r="D7686" s="84"/>
      <c r="E7686" s="1" t="s">
        <v>32</v>
      </c>
      <c r="F7686" s="2"/>
      <c r="G7686" s="60">
        <v>42</v>
      </c>
      <c r="H7686" s="72" t="str">
        <f t="shared" si="128"/>
        <v>*</v>
      </c>
      <c r="I7686" s="11">
        <v>28.571428571428999</v>
      </c>
      <c r="J7686" s="3">
        <v>50</v>
      </c>
      <c r="K7686" s="3">
        <v>9.5238095238099998</v>
      </c>
      <c r="L7686" s="7">
        <v>0</v>
      </c>
      <c r="M7686" s="8">
        <v>11.904761904761999</v>
      </c>
    </row>
    <row r="7687" spans="3:13" ht="24" x14ac:dyDescent="0.2">
      <c r="C7687" s="88" t="s">
        <v>55</v>
      </c>
      <c r="D7687" s="83" t="s">
        <v>17</v>
      </c>
      <c r="E7687" s="6" t="s">
        <v>48</v>
      </c>
      <c r="F7687" s="5"/>
      <c r="G7687" s="59">
        <v>118</v>
      </c>
      <c r="H7687" s="71" t="str">
        <f t="shared" si="128"/>
        <v xml:space="preserve"> </v>
      </c>
      <c r="I7687" s="12">
        <v>24.576271186441002</v>
      </c>
      <c r="J7687" s="4">
        <v>49.152542372881001</v>
      </c>
      <c r="K7687" s="4">
        <v>16.949152542373</v>
      </c>
      <c r="L7687" s="4">
        <v>5.9322033898309998</v>
      </c>
      <c r="M7687" s="13">
        <v>3.3898305084749998</v>
      </c>
    </row>
    <row r="7688" spans="3:13" ht="24" x14ac:dyDescent="0.2">
      <c r="C7688" s="87"/>
      <c r="D7688" s="84"/>
      <c r="E7688" s="1" t="s">
        <v>49</v>
      </c>
      <c r="F7688" s="2"/>
      <c r="G7688" s="60">
        <v>262</v>
      </c>
      <c r="H7688" s="72" t="str">
        <f t="shared" si="128"/>
        <v xml:space="preserve"> </v>
      </c>
      <c r="I7688" s="11">
        <v>24.809160305344001</v>
      </c>
      <c r="J7688" s="3">
        <v>48.091603053435001</v>
      </c>
      <c r="K7688" s="3">
        <v>18.320610687022999</v>
      </c>
      <c r="L7688" s="3">
        <v>3.4351145038170001</v>
      </c>
      <c r="M7688" s="8">
        <v>5.3435114503819996</v>
      </c>
    </row>
    <row r="7689" spans="3:13" x14ac:dyDescent="0.2">
      <c r="C7689" s="87"/>
      <c r="D7689" s="84"/>
      <c r="E7689" s="1" t="s">
        <v>50</v>
      </c>
      <c r="F7689" s="2"/>
      <c r="G7689" s="60">
        <v>486</v>
      </c>
      <c r="H7689" s="72" t="str">
        <f t="shared" si="128"/>
        <v xml:space="preserve"> </v>
      </c>
      <c r="I7689" s="11">
        <v>26.337448559671</v>
      </c>
      <c r="J7689" s="3">
        <v>51.646090534979002</v>
      </c>
      <c r="K7689" s="3">
        <v>16.872427983539001</v>
      </c>
      <c r="L7689" s="3">
        <v>2.2633744855970002</v>
      </c>
      <c r="M7689" s="8">
        <v>2.880658436214</v>
      </c>
    </row>
    <row r="7690" spans="3:13" x14ac:dyDescent="0.2">
      <c r="C7690" s="87"/>
      <c r="D7690" s="84"/>
      <c r="E7690" s="1" t="s">
        <v>51</v>
      </c>
      <c r="F7690" s="2"/>
      <c r="G7690" s="60">
        <v>888</v>
      </c>
      <c r="H7690" s="72" t="str">
        <f t="shared" ref="H7690:H7737" si="129">IF(G7690&lt;49,"*"," ")</f>
        <v xml:space="preserve"> </v>
      </c>
      <c r="I7690" s="11">
        <v>22.860360360360001</v>
      </c>
      <c r="J7690" s="3">
        <v>55.067567567567998</v>
      </c>
      <c r="K7690" s="3">
        <v>18.130630630631</v>
      </c>
      <c r="L7690" s="3">
        <v>2.7027027027030002</v>
      </c>
      <c r="M7690" s="8">
        <v>1.2387387387390001</v>
      </c>
    </row>
    <row r="7691" spans="3:13" ht="24" x14ac:dyDescent="0.2">
      <c r="C7691" s="87"/>
      <c r="D7691" s="84"/>
      <c r="E7691" s="1" t="s">
        <v>52</v>
      </c>
      <c r="F7691" s="2"/>
      <c r="G7691" s="60">
        <v>323</v>
      </c>
      <c r="H7691" s="72" t="str">
        <f t="shared" si="129"/>
        <v xml:space="preserve"> </v>
      </c>
      <c r="I7691" s="11">
        <v>24.148606811145999</v>
      </c>
      <c r="J7691" s="3">
        <v>51.083591331268998</v>
      </c>
      <c r="K7691" s="3">
        <v>19.195046439628001</v>
      </c>
      <c r="L7691" s="3">
        <v>4.6439628482969999</v>
      </c>
      <c r="M7691" s="8">
        <v>0.92879256965900003</v>
      </c>
    </row>
    <row r="7692" spans="3:13" x14ac:dyDescent="0.2">
      <c r="C7692" s="87"/>
      <c r="D7692" s="84"/>
      <c r="E7692" s="1" t="s">
        <v>56</v>
      </c>
      <c r="F7692" s="2"/>
      <c r="G7692" s="60">
        <v>275</v>
      </c>
      <c r="H7692" s="72" t="str">
        <f t="shared" si="129"/>
        <v xml:space="preserve"> </v>
      </c>
      <c r="I7692" s="11">
        <v>27.636363636363999</v>
      </c>
      <c r="J7692" s="3">
        <v>48</v>
      </c>
      <c r="K7692" s="3">
        <v>16</v>
      </c>
      <c r="L7692" s="3">
        <v>4.363636363636</v>
      </c>
      <c r="M7692" s="8">
        <v>4</v>
      </c>
    </row>
    <row r="7693" spans="3:13" x14ac:dyDescent="0.2">
      <c r="C7693" s="87"/>
      <c r="D7693" s="84"/>
      <c r="E7693" s="1" t="s">
        <v>57</v>
      </c>
      <c r="F7693" s="2"/>
      <c r="G7693" s="60">
        <v>32</v>
      </c>
      <c r="H7693" s="72" t="str">
        <f t="shared" si="129"/>
        <v>*</v>
      </c>
      <c r="I7693" s="11">
        <v>18.75</v>
      </c>
      <c r="J7693" s="3">
        <v>28.125</v>
      </c>
      <c r="K7693" s="3">
        <v>21.875</v>
      </c>
      <c r="L7693" s="3">
        <v>15.625</v>
      </c>
      <c r="M7693" s="8">
        <v>15.625</v>
      </c>
    </row>
    <row r="7694" spans="3:13" x14ac:dyDescent="0.2">
      <c r="C7694" s="87"/>
      <c r="D7694" s="84"/>
      <c r="E7694" s="1" t="s">
        <v>32</v>
      </c>
      <c r="F7694" s="2"/>
      <c r="G7694" s="60">
        <v>51</v>
      </c>
      <c r="H7694" s="72" t="str">
        <f t="shared" si="129"/>
        <v xml:space="preserve"> </v>
      </c>
      <c r="I7694" s="11">
        <v>21.568627450979999</v>
      </c>
      <c r="J7694" s="3">
        <v>41.176470588234999</v>
      </c>
      <c r="K7694" s="3">
        <v>13.725490196078001</v>
      </c>
      <c r="L7694" s="3">
        <v>5.8823529411760003</v>
      </c>
      <c r="M7694" s="8">
        <v>17.647058823529001</v>
      </c>
    </row>
    <row r="7695" spans="3:13" x14ac:dyDescent="0.2">
      <c r="C7695" s="88" t="s">
        <v>58</v>
      </c>
      <c r="D7695" s="83" t="s">
        <v>17</v>
      </c>
      <c r="E7695" s="6" t="s">
        <v>59</v>
      </c>
      <c r="F7695" s="5"/>
      <c r="G7695" s="59">
        <v>1814</v>
      </c>
      <c r="H7695" s="71" t="str">
        <f t="shared" si="129"/>
        <v xml:space="preserve"> </v>
      </c>
      <c r="I7695" s="12">
        <v>24.476295479602999</v>
      </c>
      <c r="J7695" s="4">
        <v>53.087100330760997</v>
      </c>
      <c r="K7695" s="4">
        <v>16.648291069460001</v>
      </c>
      <c r="L7695" s="4">
        <v>2.8114663726570002</v>
      </c>
      <c r="M7695" s="13">
        <v>2.9768467475190001</v>
      </c>
    </row>
    <row r="7696" spans="3:13" ht="24" x14ac:dyDescent="0.2">
      <c r="C7696" s="87"/>
      <c r="D7696" s="84"/>
      <c r="E7696" s="1" t="s">
        <v>60</v>
      </c>
      <c r="F7696" s="2"/>
      <c r="G7696" s="60">
        <v>307</v>
      </c>
      <c r="H7696" s="72" t="str">
        <f t="shared" si="129"/>
        <v xml:space="preserve"> </v>
      </c>
      <c r="I7696" s="11">
        <v>27.361563517914998</v>
      </c>
      <c r="J7696" s="3">
        <v>54.071661237785001</v>
      </c>
      <c r="K7696" s="3">
        <v>13.029315960911999</v>
      </c>
      <c r="L7696" s="3">
        <v>3.5830618892510002</v>
      </c>
      <c r="M7696" s="8">
        <v>1.9543973941370001</v>
      </c>
    </row>
    <row r="7697" spans="3:13" x14ac:dyDescent="0.2">
      <c r="C7697" s="87"/>
      <c r="D7697" s="84"/>
      <c r="E7697" s="1" t="s">
        <v>61</v>
      </c>
      <c r="F7697" s="2"/>
      <c r="G7697" s="60">
        <v>49</v>
      </c>
      <c r="H7697" s="72" t="s">
        <v>678</v>
      </c>
      <c r="I7697" s="11">
        <v>28.571428571428999</v>
      </c>
      <c r="J7697" s="3">
        <v>32.653061224490003</v>
      </c>
      <c r="K7697" s="3">
        <v>22.448979591836999</v>
      </c>
      <c r="L7697" s="3">
        <v>8.1632653061219997</v>
      </c>
      <c r="M7697" s="8">
        <v>8.1632653061219997</v>
      </c>
    </row>
    <row r="7698" spans="3:13" ht="36" x14ac:dyDescent="0.2">
      <c r="C7698" s="87"/>
      <c r="D7698" s="84"/>
      <c r="E7698" s="1" t="s">
        <v>62</v>
      </c>
      <c r="F7698" s="2"/>
      <c r="G7698" s="60">
        <v>211</v>
      </c>
      <c r="H7698" s="72" t="str">
        <f t="shared" si="129"/>
        <v xml:space="preserve"> </v>
      </c>
      <c r="I7698" s="11">
        <v>21.327014218009001</v>
      </c>
      <c r="J7698" s="3">
        <v>42.180094786730002</v>
      </c>
      <c r="K7698" s="3">
        <v>28.436018957346</v>
      </c>
      <c r="L7698" s="3">
        <v>5.6872037914689999</v>
      </c>
      <c r="M7698" s="8">
        <v>2.3696682464449998</v>
      </c>
    </row>
    <row r="7699" spans="3:13" ht="24" x14ac:dyDescent="0.2">
      <c r="C7699" s="87"/>
      <c r="D7699" s="84"/>
      <c r="E7699" s="1" t="s">
        <v>63</v>
      </c>
      <c r="F7699" s="2"/>
      <c r="G7699" s="60">
        <v>8</v>
      </c>
      <c r="H7699" s="72" t="str">
        <f t="shared" si="129"/>
        <v>*</v>
      </c>
      <c r="I7699" s="11">
        <v>37.5</v>
      </c>
      <c r="J7699" s="3">
        <v>25</v>
      </c>
      <c r="K7699" s="3">
        <v>25</v>
      </c>
      <c r="L7699" s="7">
        <v>0</v>
      </c>
      <c r="M7699" s="8">
        <v>12.5</v>
      </c>
    </row>
    <row r="7700" spans="3:13" x14ac:dyDescent="0.2">
      <c r="C7700" s="87"/>
      <c r="D7700" s="84"/>
      <c r="E7700" s="1" t="s">
        <v>64</v>
      </c>
      <c r="F7700" s="2"/>
      <c r="G7700" s="60">
        <v>24</v>
      </c>
      <c r="H7700" s="72" t="str">
        <f t="shared" si="129"/>
        <v>*</v>
      </c>
      <c r="I7700" s="11">
        <v>4.166666666667</v>
      </c>
      <c r="J7700" s="3">
        <v>29.166666666666998</v>
      </c>
      <c r="K7700" s="3">
        <v>41.666666666666998</v>
      </c>
      <c r="L7700" s="3">
        <v>20.833333333333002</v>
      </c>
      <c r="M7700" s="8">
        <v>4.166666666667</v>
      </c>
    </row>
    <row r="7701" spans="3:13" x14ac:dyDescent="0.2">
      <c r="C7701" s="87"/>
      <c r="D7701" s="84"/>
      <c r="E7701" s="1" t="s">
        <v>46</v>
      </c>
      <c r="F7701" s="2"/>
      <c r="G7701" s="60">
        <v>17</v>
      </c>
      <c r="H7701" s="72" t="str">
        <f t="shared" si="129"/>
        <v>*</v>
      </c>
      <c r="I7701" s="11">
        <v>11.764705882353001</v>
      </c>
      <c r="J7701" s="3">
        <v>41.176470588234999</v>
      </c>
      <c r="K7701" s="3">
        <v>29.411764705882</v>
      </c>
      <c r="L7701" s="3">
        <v>17.647058823529001</v>
      </c>
      <c r="M7701" s="14">
        <v>0</v>
      </c>
    </row>
    <row r="7702" spans="3:13" x14ac:dyDescent="0.2">
      <c r="C7702" s="87"/>
      <c r="D7702" s="84"/>
      <c r="E7702" s="1" t="s">
        <v>32</v>
      </c>
      <c r="F7702" s="2"/>
      <c r="G7702" s="60">
        <v>5</v>
      </c>
      <c r="H7702" s="72" t="str">
        <f t="shared" si="129"/>
        <v>*</v>
      </c>
      <c r="I7702" s="11">
        <v>60</v>
      </c>
      <c r="J7702" s="3">
        <v>20</v>
      </c>
      <c r="K7702" s="3">
        <v>20</v>
      </c>
      <c r="L7702" s="7">
        <v>0</v>
      </c>
      <c r="M7702" s="14">
        <v>0</v>
      </c>
    </row>
    <row r="7703" spans="3:13" x14ac:dyDescent="0.2">
      <c r="C7703" s="87"/>
      <c r="D7703" s="84"/>
      <c r="E7703" s="1" t="s">
        <v>65</v>
      </c>
      <c r="F7703" s="2"/>
      <c r="G7703" s="60">
        <v>2121</v>
      </c>
      <c r="H7703" s="72" t="str">
        <f t="shared" si="129"/>
        <v xml:space="preserve"> </v>
      </c>
      <c r="I7703" s="11">
        <v>24.893917963225</v>
      </c>
      <c r="J7703" s="3">
        <v>53.229608675153003</v>
      </c>
      <c r="K7703" s="3">
        <v>16.124469589816002</v>
      </c>
      <c r="L7703" s="3">
        <v>2.923149457803</v>
      </c>
      <c r="M7703" s="8">
        <v>2.8288543140029998</v>
      </c>
    </row>
    <row r="7704" spans="3:13" x14ac:dyDescent="0.2">
      <c r="C7704" s="87"/>
      <c r="D7704" s="84"/>
      <c r="E7704" s="1" t="s">
        <v>66</v>
      </c>
      <c r="F7704" s="2"/>
      <c r="G7704" s="60">
        <v>260</v>
      </c>
      <c r="H7704" s="72" t="str">
        <f t="shared" si="129"/>
        <v xml:space="preserve"> </v>
      </c>
      <c r="I7704" s="11">
        <v>22.692307692307999</v>
      </c>
      <c r="J7704" s="3">
        <v>40.384615384615003</v>
      </c>
      <c r="K7704" s="3">
        <v>27.307692307692001</v>
      </c>
      <c r="L7704" s="3">
        <v>6.1538461538459996</v>
      </c>
      <c r="M7704" s="8">
        <v>3.4615384615379998</v>
      </c>
    </row>
    <row r="7705" spans="3:13" ht="24" x14ac:dyDescent="0.2">
      <c r="C7705" s="88" t="s">
        <v>67</v>
      </c>
      <c r="D7705" s="83" t="s">
        <v>17</v>
      </c>
      <c r="E7705" s="6" t="s">
        <v>68</v>
      </c>
      <c r="F7705" s="5"/>
      <c r="G7705" s="59">
        <v>303</v>
      </c>
      <c r="H7705" s="71" t="str">
        <f t="shared" si="129"/>
        <v xml:space="preserve"> </v>
      </c>
      <c r="I7705" s="12">
        <v>34.653465346535</v>
      </c>
      <c r="J7705" s="4">
        <v>51.155115511551003</v>
      </c>
      <c r="K7705" s="4">
        <v>11.551155115512</v>
      </c>
      <c r="L7705" s="4">
        <v>0.66006600660100001</v>
      </c>
      <c r="M7705" s="13">
        <v>1.9801980198019999</v>
      </c>
    </row>
    <row r="7706" spans="3:13" ht="36" x14ac:dyDescent="0.2">
      <c r="C7706" s="87"/>
      <c r="D7706" s="84"/>
      <c r="E7706" s="1" t="s">
        <v>69</v>
      </c>
      <c r="F7706" s="2"/>
      <c r="G7706" s="60">
        <v>1347</v>
      </c>
      <c r="H7706" s="72" t="str">
        <f t="shared" si="129"/>
        <v xml:space="preserve"> </v>
      </c>
      <c r="I7706" s="11">
        <v>24.795842613215001</v>
      </c>
      <c r="J7706" s="3">
        <v>54.862657757980998</v>
      </c>
      <c r="K7706" s="3">
        <v>14.996288047513</v>
      </c>
      <c r="L7706" s="3">
        <v>2.6726057906460001</v>
      </c>
      <c r="M7706" s="8">
        <v>2.6726057906460001</v>
      </c>
    </row>
    <row r="7707" spans="3:13" ht="24" x14ac:dyDescent="0.2">
      <c r="C7707" s="87"/>
      <c r="D7707" s="84"/>
      <c r="E7707" s="1" t="s">
        <v>70</v>
      </c>
      <c r="F7707" s="2"/>
      <c r="G7707" s="60">
        <v>596</v>
      </c>
      <c r="H7707" s="72" t="str">
        <f t="shared" si="129"/>
        <v xml:space="preserve"> </v>
      </c>
      <c r="I7707" s="11">
        <v>20.469798657717998</v>
      </c>
      <c r="J7707" s="3">
        <v>48.657718120805001</v>
      </c>
      <c r="K7707" s="3">
        <v>24.161073825502999</v>
      </c>
      <c r="L7707" s="3">
        <v>3.355704697987</v>
      </c>
      <c r="M7707" s="8">
        <v>3.355704697987</v>
      </c>
    </row>
    <row r="7708" spans="3:13" ht="24" x14ac:dyDescent="0.2">
      <c r="C7708" s="87"/>
      <c r="D7708" s="84"/>
      <c r="E7708" s="1" t="s">
        <v>71</v>
      </c>
      <c r="F7708" s="2"/>
      <c r="G7708" s="60">
        <v>181</v>
      </c>
      <c r="H7708" s="72" t="str">
        <f t="shared" si="129"/>
        <v xml:space="preserve"> </v>
      </c>
      <c r="I7708" s="11">
        <v>17.127071823203998</v>
      </c>
      <c r="J7708" s="3">
        <v>35.911602209945002</v>
      </c>
      <c r="K7708" s="3">
        <v>27.071823204419999</v>
      </c>
      <c r="L7708" s="3">
        <v>14.917127071823</v>
      </c>
      <c r="M7708" s="8">
        <v>4.9723756906079997</v>
      </c>
    </row>
    <row r="7709" spans="3:13" x14ac:dyDescent="0.2">
      <c r="C7709" s="87"/>
      <c r="D7709" s="84"/>
      <c r="E7709" s="1" t="s">
        <v>32</v>
      </c>
      <c r="F7709" s="2"/>
      <c r="G7709" s="60">
        <v>8</v>
      </c>
      <c r="H7709" s="72" t="str">
        <f t="shared" si="129"/>
        <v>*</v>
      </c>
      <c r="I7709" s="11">
        <v>50</v>
      </c>
      <c r="J7709" s="3">
        <v>25</v>
      </c>
      <c r="K7709" s="3">
        <v>12.5</v>
      </c>
      <c r="L7709" s="3">
        <v>12.5</v>
      </c>
      <c r="M7709" s="14">
        <v>0</v>
      </c>
    </row>
    <row r="7710" spans="3:13" ht="24" x14ac:dyDescent="0.2">
      <c r="C7710" s="88" t="s">
        <v>72</v>
      </c>
      <c r="D7710" s="83" t="s">
        <v>17</v>
      </c>
      <c r="E7710" s="6" t="s">
        <v>73</v>
      </c>
      <c r="F7710" s="5"/>
      <c r="G7710" s="59">
        <v>52</v>
      </c>
      <c r="H7710" s="71" t="str">
        <f t="shared" si="129"/>
        <v xml:space="preserve"> </v>
      </c>
      <c r="I7710" s="12">
        <v>15.384615384615</v>
      </c>
      <c r="J7710" s="4">
        <v>36.538461538462002</v>
      </c>
      <c r="K7710" s="4">
        <v>28.846153846153999</v>
      </c>
      <c r="L7710" s="4">
        <v>7.6923076923079998</v>
      </c>
      <c r="M7710" s="13">
        <v>11.538461538462</v>
      </c>
    </row>
    <row r="7711" spans="3:13" ht="36" x14ac:dyDescent="0.2">
      <c r="C7711" s="87"/>
      <c r="D7711" s="84"/>
      <c r="E7711" s="1" t="s">
        <v>74</v>
      </c>
      <c r="F7711" s="2"/>
      <c r="G7711" s="60">
        <v>186</v>
      </c>
      <c r="H7711" s="72" t="str">
        <f t="shared" si="129"/>
        <v xml:space="preserve"> </v>
      </c>
      <c r="I7711" s="11">
        <v>21.505376344085999</v>
      </c>
      <c r="J7711" s="3">
        <v>36.021505376344003</v>
      </c>
      <c r="K7711" s="3">
        <v>22.580645161290001</v>
      </c>
      <c r="L7711" s="3">
        <v>11.290322580645</v>
      </c>
      <c r="M7711" s="8">
        <v>8.6021505376339995</v>
      </c>
    </row>
    <row r="7712" spans="3:13" ht="36" x14ac:dyDescent="0.2">
      <c r="C7712" s="87"/>
      <c r="D7712" s="84"/>
      <c r="E7712" s="1" t="s">
        <v>75</v>
      </c>
      <c r="F7712" s="2"/>
      <c r="G7712" s="60">
        <v>336</v>
      </c>
      <c r="H7712" s="72" t="str">
        <f t="shared" si="129"/>
        <v xml:space="preserve"> </v>
      </c>
      <c r="I7712" s="11">
        <v>23.809523809523998</v>
      </c>
      <c r="J7712" s="3">
        <v>47.023809523810002</v>
      </c>
      <c r="K7712" s="3">
        <v>21.726190476189998</v>
      </c>
      <c r="L7712" s="3">
        <v>5.3571428571429998</v>
      </c>
      <c r="M7712" s="8">
        <v>2.083333333333</v>
      </c>
    </row>
    <row r="7713" spans="3:13" ht="36" x14ac:dyDescent="0.2">
      <c r="C7713" s="87"/>
      <c r="D7713" s="84"/>
      <c r="E7713" s="1" t="s">
        <v>76</v>
      </c>
      <c r="F7713" s="2"/>
      <c r="G7713" s="60">
        <v>411</v>
      </c>
      <c r="H7713" s="72" t="str">
        <f t="shared" si="129"/>
        <v xml:space="preserve"> </v>
      </c>
      <c r="I7713" s="11">
        <v>23.357664233577001</v>
      </c>
      <c r="J7713" s="3">
        <v>50.364963503650003</v>
      </c>
      <c r="K7713" s="3">
        <v>19.951338199513</v>
      </c>
      <c r="L7713" s="3">
        <v>3.649635036496</v>
      </c>
      <c r="M7713" s="8">
        <v>2.6763990267639999</v>
      </c>
    </row>
    <row r="7714" spans="3:13" ht="36" x14ac:dyDescent="0.2">
      <c r="C7714" s="87"/>
      <c r="D7714" s="84"/>
      <c r="E7714" s="1" t="s">
        <v>77</v>
      </c>
      <c r="F7714" s="2"/>
      <c r="G7714" s="60">
        <v>425</v>
      </c>
      <c r="H7714" s="72" t="str">
        <f t="shared" si="129"/>
        <v xml:space="preserve"> </v>
      </c>
      <c r="I7714" s="11">
        <v>23.294117647059</v>
      </c>
      <c r="J7714" s="3">
        <v>55.764705882352999</v>
      </c>
      <c r="K7714" s="3">
        <v>17.882352941175998</v>
      </c>
      <c r="L7714" s="3">
        <v>1.411764705882</v>
      </c>
      <c r="M7714" s="8">
        <v>1.647058823529</v>
      </c>
    </row>
    <row r="7715" spans="3:13" ht="36" x14ac:dyDescent="0.2">
      <c r="C7715" s="87"/>
      <c r="D7715" s="84"/>
      <c r="E7715" s="1" t="s">
        <v>78</v>
      </c>
      <c r="F7715" s="2"/>
      <c r="G7715" s="60">
        <v>328</v>
      </c>
      <c r="H7715" s="72" t="str">
        <f t="shared" si="129"/>
        <v xml:space="preserve"> </v>
      </c>
      <c r="I7715" s="11">
        <v>24.390243902439</v>
      </c>
      <c r="J7715" s="3">
        <v>58.536585365854002</v>
      </c>
      <c r="K7715" s="3">
        <v>13.414634146340999</v>
      </c>
      <c r="L7715" s="3">
        <v>1.829268292683</v>
      </c>
      <c r="M7715" s="8">
        <v>1.829268292683</v>
      </c>
    </row>
    <row r="7716" spans="3:13" ht="36" x14ac:dyDescent="0.2">
      <c r="C7716" s="87"/>
      <c r="D7716" s="84"/>
      <c r="E7716" s="1" t="s">
        <v>79</v>
      </c>
      <c r="F7716" s="2"/>
      <c r="G7716" s="60">
        <v>294</v>
      </c>
      <c r="H7716" s="72" t="str">
        <f t="shared" si="129"/>
        <v xml:space="preserve"> </v>
      </c>
      <c r="I7716" s="11">
        <v>29.591836734693999</v>
      </c>
      <c r="J7716" s="3">
        <v>59.523809523810002</v>
      </c>
      <c r="K7716" s="3">
        <v>7.8231292517010003</v>
      </c>
      <c r="L7716" s="3">
        <v>2.040816326531</v>
      </c>
      <c r="M7716" s="8">
        <v>1.0204081632649999</v>
      </c>
    </row>
    <row r="7717" spans="3:13" ht="36" x14ac:dyDescent="0.2">
      <c r="C7717" s="87"/>
      <c r="D7717" s="84"/>
      <c r="E7717" s="1" t="s">
        <v>80</v>
      </c>
      <c r="F7717" s="2"/>
      <c r="G7717" s="60">
        <v>194</v>
      </c>
      <c r="H7717" s="72" t="str">
        <f t="shared" si="129"/>
        <v xml:space="preserve"> </v>
      </c>
      <c r="I7717" s="11">
        <v>25.257731958762999</v>
      </c>
      <c r="J7717" s="3">
        <v>59.793814432989997</v>
      </c>
      <c r="K7717" s="3">
        <v>13.917525773195999</v>
      </c>
      <c r="L7717" s="7">
        <v>0</v>
      </c>
      <c r="M7717" s="8">
        <v>1.0309278350519999</v>
      </c>
    </row>
    <row r="7718" spans="3:13" ht="36" x14ac:dyDescent="0.2">
      <c r="C7718" s="87"/>
      <c r="D7718" s="84"/>
      <c r="E7718" s="1" t="s">
        <v>81</v>
      </c>
      <c r="F7718" s="2"/>
      <c r="G7718" s="60">
        <v>50</v>
      </c>
      <c r="H7718" s="72" t="str">
        <f t="shared" si="129"/>
        <v xml:space="preserve"> </v>
      </c>
      <c r="I7718" s="11">
        <v>16</v>
      </c>
      <c r="J7718" s="3">
        <v>58</v>
      </c>
      <c r="K7718" s="3">
        <v>22</v>
      </c>
      <c r="L7718" s="3">
        <v>2</v>
      </c>
      <c r="M7718" s="8">
        <v>2</v>
      </c>
    </row>
    <row r="7719" spans="3:13" ht="24" x14ac:dyDescent="0.2">
      <c r="C7719" s="87"/>
      <c r="D7719" s="84"/>
      <c r="E7719" s="1" t="s">
        <v>82</v>
      </c>
      <c r="F7719" s="2"/>
      <c r="G7719" s="60">
        <v>48</v>
      </c>
      <c r="H7719" s="72" t="str">
        <f t="shared" si="129"/>
        <v>*</v>
      </c>
      <c r="I7719" s="11">
        <v>41.666666666666998</v>
      </c>
      <c r="J7719" s="3">
        <v>35.416666666666998</v>
      </c>
      <c r="K7719" s="3">
        <v>22.916666666666998</v>
      </c>
      <c r="L7719" s="7">
        <v>0</v>
      </c>
      <c r="M7719" s="14">
        <v>0</v>
      </c>
    </row>
    <row r="7720" spans="3:13" x14ac:dyDescent="0.2">
      <c r="C7720" s="87"/>
      <c r="D7720" s="84"/>
      <c r="E7720" s="1" t="s">
        <v>83</v>
      </c>
      <c r="F7720" s="2"/>
      <c r="G7720" s="60">
        <v>46</v>
      </c>
      <c r="H7720" s="72" t="str">
        <f t="shared" si="129"/>
        <v>*</v>
      </c>
      <c r="I7720" s="11">
        <v>19.565217391304</v>
      </c>
      <c r="J7720" s="3">
        <v>30.434782608696</v>
      </c>
      <c r="K7720" s="3">
        <v>26.086956521739001</v>
      </c>
      <c r="L7720" s="3">
        <v>13.04347826087</v>
      </c>
      <c r="M7720" s="8">
        <v>10.869565217390999</v>
      </c>
    </row>
    <row r="7721" spans="3:13" x14ac:dyDescent="0.2">
      <c r="C7721" s="87"/>
      <c r="D7721" s="84"/>
      <c r="E7721" s="1" t="s">
        <v>32</v>
      </c>
      <c r="F7721" s="2"/>
      <c r="G7721" s="60">
        <v>65</v>
      </c>
      <c r="H7721" s="72" t="str">
        <f t="shared" si="129"/>
        <v xml:space="preserve"> </v>
      </c>
      <c r="I7721" s="11">
        <v>30.769230769231001</v>
      </c>
      <c r="J7721" s="3">
        <v>30.769230769231001</v>
      </c>
      <c r="K7721" s="3">
        <v>23.076923076922998</v>
      </c>
      <c r="L7721" s="3">
        <v>4.6153846153850004</v>
      </c>
      <c r="M7721" s="8">
        <v>10.769230769230999</v>
      </c>
    </row>
    <row r="7722" spans="3:13" x14ac:dyDescent="0.2">
      <c r="C7722" s="88" t="s">
        <v>84</v>
      </c>
      <c r="D7722" s="83" t="s">
        <v>17</v>
      </c>
      <c r="E7722" s="6" t="s">
        <v>85</v>
      </c>
      <c r="F7722" s="5"/>
      <c r="G7722" s="59">
        <v>315</v>
      </c>
      <c r="H7722" s="71" t="str">
        <f t="shared" si="129"/>
        <v xml:space="preserve"> </v>
      </c>
      <c r="I7722" s="12">
        <v>39.365079365078998</v>
      </c>
      <c r="J7722" s="4">
        <v>50.158730158730002</v>
      </c>
      <c r="K7722" s="4">
        <v>8.8888888888889994</v>
      </c>
      <c r="L7722" s="4">
        <v>0.63492063492100004</v>
      </c>
      <c r="M7722" s="13">
        <v>0.95238095238099996</v>
      </c>
    </row>
    <row r="7723" spans="3:13" x14ac:dyDescent="0.2">
      <c r="C7723" s="87"/>
      <c r="D7723" s="84"/>
      <c r="E7723" s="1" t="s">
        <v>86</v>
      </c>
      <c r="F7723" s="2"/>
      <c r="G7723" s="60">
        <v>493</v>
      </c>
      <c r="H7723" s="72" t="str">
        <f t="shared" si="129"/>
        <v xml:space="preserve"> </v>
      </c>
      <c r="I7723" s="11">
        <v>26.774847870182999</v>
      </c>
      <c r="J7723" s="3">
        <v>59.432048681542</v>
      </c>
      <c r="K7723" s="3">
        <v>11.561866125761</v>
      </c>
      <c r="L7723" s="3">
        <v>1.014198782961</v>
      </c>
      <c r="M7723" s="8">
        <v>1.217038539554</v>
      </c>
    </row>
    <row r="7724" spans="3:13" x14ac:dyDescent="0.2">
      <c r="C7724" s="87"/>
      <c r="D7724" s="84"/>
      <c r="E7724" s="1" t="s">
        <v>87</v>
      </c>
      <c r="F7724" s="2"/>
      <c r="G7724" s="60">
        <v>981</v>
      </c>
      <c r="H7724" s="72" t="str">
        <f t="shared" si="129"/>
        <v xml:space="preserve"> </v>
      </c>
      <c r="I7724" s="11">
        <v>23.751274209990001</v>
      </c>
      <c r="J7724" s="3">
        <v>52.701325178388998</v>
      </c>
      <c r="K7724" s="3">
        <v>18.144750254841998</v>
      </c>
      <c r="L7724" s="3">
        <v>2.3445463812440002</v>
      </c>
      <c r="M7724" s="8">
        <v>3.0581039755349999</v>
      </c>
    </row>
    <row r="7725" spans="3:13" x14ac:dyDescent="0.2">
      <c r="C7725" s="87"/>
      <c r="D7725" s="84"/>
      <c r="E7725" s="1" t="s">
        <v>88</v>
      </c>
      <c r="F7725" s="2"/>
      <c r="G7725" s="60">
        <v>525</v>
      </c>
      <c r="H7725" s="72" t="str">
        <f t="shared" si="129"/>
        <v xml:space="preserve"> </v>
      </c>
      <c r="I7725" s="11">
        <v>16.761904761905001</v>
      </c>
      <c r="J7725" s="3">
        <v>45.904761904761997</v>
      </c>
      <c r="K7725" s="3">
        <v>25.333333333333002</v>
      </c>
      <c r="L7725" s="3">
        <v>6.8571428571429998</v>
      </c>
      <c r="M7725" s="8">
        <v>5.1428571428570002</v>
      </c>
    </row>
    <row r="7726" spans="3:13" x14ac:dyDescent="0.2">
      <c r="C7726" s="87"/>
      <c r="D7726" s="84"/>
      <c r="E7726" s="1" t="s">
        <v>89</v>
      </c>
      <c r="F7726" s="2"/>
      <c r="G7726" s="60">
        <v>113</v>
      </c>
      <c r="H7726" s="72" t="str">
        <f t="shared" si="129"/>
        <v xml:space="preserve"> </v>
      </c>
      <c r="I7726" s="11">
        <v>14.159292035398</v>
      </c>
      <c r="J7726" s="3">
        <v>37.168141592920001</v>
      </c>
      <c r="K7726" s="3">
        <v>28.318584070796</v>
      </c>
      <c r="L7726" s="3">
        <v>17.699115044248</v>
      </c>
      <c r="M7726" s="8">
        <v>2.654867256637</v>
      </c>
    </row>
    <row r="7727" spans="3:13" x14ac:dyDescent="0.2">
      <c r="C7727" s="87"/>
      <c r="D7727" s="84"/>
      <c r="E7727" s="1" t="s">
        <v>32</v>
      </c>
      <c r="F7727" s="2"/>
      <c r="G7727" s="60">
        <v>8</v>
      </c>
      <c r="H7727" s="72" t="str">
        <f t="shared" si="129"/>
        <v>*</v>
      </c>
      <c r="I7727" s="11">
        <v>37.5</v>
      </c>
      <c r="J7727" s="7">
        <v>0</v>
      </c>
      <c r="K7727" s="3">
        <v>37.5</v>
      </c>
      <c r="L7727" s="7">
        <v>0</v>
      </c>
      <c r="M7727" s="8">
        <v>25</v>
      </c>
    </row>
    <row r="7728" spans="3:13" ht="24" x14ac:dyDescent="0.2">
      <c r="C7728" s="88" t="s">
        <v>90</v>
      </c>
      <c r="D7728" s="83" t="s">
        <v>17</v>
      </c>
      <c r="E7728" s="6" t="s">
        <v>91</v>
      </c>
      <c r="F7728" s="5"/>
      <c r="G7728" s="59">
        <v>608</v>
      </c>
      <c r="H7728" s="71" t="str">
        <f t="shared" si="129"/>
        <v xml:space="preserve"> </v>
      </c>
      <c r="I7728" s="12">
        <v>25.493421052632002</v>
      </c>
      <c r="J7728" s="4">
        <v>50.657894736842003</v>
      </c>
      <c r="K7728" s="4">
        <v>17.269736842105001</v>
      </c>
      <c r="L7728" s="4">
        <v>3.4539473684209998</v>
      </c>
      <c r="M7728" s="13">
        <v>3.125</v>
      </c>
    </row>
    <row r="7729" spans="2:19" ht="24" x14ac:dyDescent="0.2">
      <c r="C7729" s="87"/>
      <c r="D7729" s="84"/>
      <c r="E7729" s="1" t="s">
        <v>92</v>
      </c>
      <c r="F7729" s="2"/>
      <c r="G7729" s="60">
        <v>1036</v>
      </c>
      <c r="H7729" s="72" t="str">
        <f t="shared" si="129"/>
        <v xml:space="preserve"> </v>
      </c>
      <c r="I7729" s="11">
        <v>25.675675675676001</v>
      </c>
      <c r="J7729" s="3">
        <v>50.289575289574998</v>
      </c>
      <c r="K7729" s="3">
        <v>17.567567567567998</v>
      </c>
      <c r="L7729" s="3">
        <v>3.6679536679539999</v>
      </c>
      <c r="M7729" s="8">
        <v>2.7992277992279999</v>
      </c>
    </row>
    <row r="7730" spans="2:19" ht="24" x14ac:dyDescent="0.2">
      <c r="C7730" s="87"/>
      <c r="D7730" s="84"/>
      <c r="E7730" s="1" t="s">
        <v>93</v>
      </c>
      <c r="F7730" s="2"/>
      <c r="G7730" s="60">
        <v>567</v>
      </c>
      <c r="H7730" s="72" t="str">
        <f t="shared" si="129"/>
        <v xml:space="preserve"> </v>
      </c>
      <c r="I7730" s="11">
        <v>22.574955908288999</v>
      </c>
      <c r="J7730" s="3">
        <v>53.968253968253997</v>
      </c>
      <c r="K7730" s="3">
        <v>17.460317460317</v>
      </c>
      <c r="L7730" s="3">
        <v>3.1746031746029999</v>
      </c>
      <c r="M7730" s="8">
        <v>2.8218694885360001</v>
      </c>
    </row>
    <row r="7731" spans="2:19" x14ac:dyDescent="0.2">
      <c r="C7731" s="87"/>
      <c r="D7731" s="84"/>
      <c r="E7731" s="1" t="s">
        <v>94</v>
      </c>
      <c r="F7731" s="2"/>
      <c r="G7731" s="60">
        <v>224</v>
      </c>
      <c r="H7731" s="72" t="str">
        <f t="shared" si="129"/>
        <v xml:space="preserve"> </v>
      </c>
      <c r="I7731" s="11">
        <v>20.982142857143</v>
      </c>
      <c r="J7731" s="3">
        <v>51.785714285714</v>
      </c>
      <c r="K7731" s="3">
        <v>20.089285714286</v>
      </c>
      <c r="L7731" s="3">
        <v>4.0178571428570002</v>
      </c>
      <c r="M7731" s="8">
        <v>3.125</v>
      </c>
    </row>
    <row r="7732" spans="2:19" x14ac:dyDescent="0.2">
      <c r="C7732" s="88" t="s">
        <v>95</v>
      </c>
      <c r="D7732" s="83" t="s">
        <v>17</v>
      </c>
      <c r="E7732" s="6" t="s">
        <v>96</v>
      </c>
      <c r="F7732" s="5"/>
      <c r="G7732" s="59">
        <v>308</v>
      </c>
      <c r="H7732" s="71" t="str">
        <f t="shared" si="129"/>
        <v xml:space="preserve"> </v>
      </c>
      <c r="I7732" s="12">
        <v>25.974025974025999</v>
      </c>
      <c r="J7732" s="4">
        <v>50.649350649351</v>
      </c>
      <c r="K7732" s="4">
        <v>17.532467532468001</v>
      </c>
      <c r="L7732" s="4">
        <v>3.896103896104</v>
      </c>
      <c r="M7732" s="13">
        <v>1.948051948052</v>
      </c>
    </row>
    <row r="7733" spans="2:19" x14ac:dyDescent="0.2">
      <c r="C7733" s="89"/>
      <c r="D7733" s="84"/>
      <c r="E7733" s="1" t="s">
        <v>97</v>
      </c>
      <c r="F7733" s="2"/>
      <c r="G7733" s="60">
        <v>728</v>
      </c>
      <c r="H7733" s="72" t="str">
        <f t="shared" si="129"/>
        <v xml:space="preserve"> </v>
      </c>
      <c r="I7733" s="11">
        <v>24.862637362636999</v>
      </c>
      <c r="J7733" s="3">
        <v>52.472527472526998</v>
      </c>
      <c r="K7733" s="3">
        <v>16.483516483515999</v>
      </c>
      <c r="L7733" s="3">
        <v>3.0219780219780001</v>
      </c>
      <c r="M7733" s="8">
        <v>3.1593406593409998</v>
      </c>
    </row>
    <row r="7734" spans="2:19" ht="24" x14ac:dyDescent="0.2">
      <c r="C7734" s="89"/>
      <c r="D7734" s="84"/>
      <c r="E7734" s="1" t="s">
        <v>98</v>
      </c>
      <c r="F7734" s="2"/>
      <c r="G7734" s="60">
        <v>474</v>
      </c>
      <c r="H7734" s="72" t="str">
        <f t="shared" si="129"/>
        <v xml:space="preserve"> </v>
      </c>
      <c r="I7734" s="11">
        <v>22.995780590717001</v>
      </c>
      <c r="J7734" s="3">
        <v>51.265822784809998</v>
      </c>
      <c r="K7734" s="3">
        <v>19.198312236286998</v>
      </c>
      <c r="L7734" s="3">
        <v>2.9535864978899999</v>
      </c>
      <c r="M7734" s="8">
        <v>3.586497890295</v>
      </c>
    </row>
    <row r="7735" spans="2:19" x14ac:dyDescent="0.2">
      <c r="C7735" s="89"/>
      <c r="D7735" s="84"/>
      <c r="E7735" s="1" t="s">
        <v>99</v>
      </c>
      <c r="F7735" s="2"/>
      <c r="G7735" s="60">
        <v>402</v>
      </c>
      <c r="H7735" s="72" t="str">
        <f t="shared" si="129"/>
        <v xml:space="preserve"> </v>
      </c>
      <c r="I7735" s="11">
        <v>23.880597014925002</v>
      </c>
      <c r="J7735" s="3">
        <v>50.497512437810997</v>
      </c>
      <c r="K7735" s="3">
        <v>19.154228855721001</v>
      </c>
      <c r="L7735" s="3">
        <v>4.477611940299</v>
      </c>
      <c r="M7735" s="8">
        <v>1.9900497512440001</v>
      </c>
    </row>
    <row r="7736" spans="2:19" x14ac:dyDescent="0.2">
      <c r="C7736" s="89"/>
      <c r="D7736" s="84"/>
      <c r="E7736" s="1" t="s">
        <v>100</v>
      </c>
      <c r="F7736" s="2"/>
      <c r="G7736" s="60">
        <v>231</v>
      </c>
      <c r="H7736" s="72" t="str">
        <f t="shared" si="129"/>
        <v xml:space="preserve"> </v>
      </c>
      <c r="I7736" s="11">
        <v>21.645021645021998</v>
      </c>
      <c r="J7736" s="3">
        <v>54.978354978355</v>
      </c>
      <c r="K7736" s="3">
        <v>16.450216450216001</v>
      </c>
      <c r="L7736" s="3">
        <v>3.896103896104</v>
      </c>
      <c r="M7736" s="8">
        <v>3.0303030303030001</v>
      </c>
    </row>
    <row r="7737" spans="2:19" x14ac:dyDescent="0.2">
      <c r="C7737" s="90"/>
      <c r="D7737" s="85"/>
      <c r="E7737" s="29" t="s">
        <v>101</v>
      </c>
      <c r="F7737" s="28"/>
      <c r="G7737" s="61">
        <v>292</v>
      </c>
      <c r="H7737" s="73" t="str">
        <f t="shared" si="129"/>
        <v xml:space="preserve"> </v>
      </c>
      <c r="I7737" s="35">
        <v>27.397260273973</v>
      </c>
      <c r="J7737" s="16">
        <v>47.945205479452</v>
      </c>
      <c r="K7737" s="16">
        <v>17.465753424658001</v>
      </c>
      <c r="L7737" s="16">
        <v>3.7671232876710001</v>
      </c>
      <c r="M7737" s="36">
        <v>3.4246575342469998</v>
      </c>
    </row>
    <row r="7738" spans="2:19" x14ac:dyDescent="0.2">
      <c r="G7738" s="62"/>
      <c r="H7738" s="74"/>
    </row>
    <row r="7739" spans="2:19" x14ac:dyDescent="0.2">
      <c r="B7739" s="25" t="str">
        <f xml:space="preserve"> HYPERLINK("#'目次'!B72", "[66]")</f>
        <v>[66]</v>
      </c>
      <c r="C7739" s="17" t="s">
        <v>622</v>
      </c>
      <c r="G7739" s="62"/>
      <c r="H7739" s="74"/>
    </row>
    <row r="7740" spans="2:19" x14ac:dyDescent="0.2">
      <c r="C7740" s="47" t="s">
        <v>623</v>
      </c>
      <c r="G7740" s="62"/>
      <c r="H7740" s="74"/>
    </row>
    <row r="7741" spans="2:19" x14ac:dyDescent="0.2">
      <c r="G7741" s="62"/>
      <c r="H7741" s="74"/>
    </row>
    <row r="7742" spans="2:19" x14ac:dyDescent="0.2">
      <c r="C7742" s="17" t="s">
        <v>12</v>
      </c>
      <c r="G7742" s="62"/>
      <c r="H7742" s="74"/>
    </row>
    <row r="7743" spans="2:19" ht="24" x14ac:dyDescent="0.2">
      <c r="C7743" s="91"/>
      <c r="D7743" s="92"/>
      <c r="E7743" s="92"/>
      <c r="F7743" s="92"/>
      <c r="G7743" s="56" t="s">
        <v>13</v>
      </c>
      <c r="H7743" s="68"/>
      <c r="I7743" s="22" t="s">
        <v>624</v>
      </c>
      <c r="J7743" s="10" t="s">
        <v>625</v>
      </c>
      <c r="K7743" s="10" t="s">
        <v>626</v>
      </c>
      <c r="L7743" s="10" t="s">
        <v>627</v>
      </c>
      <c r="M7743" s="10" t="s">
        <v>628</v>
      </c>
      <c r="N7743" s="10" t="s">
        <v>629</v>
      </c>
      <c r="O7743" s="10" t="s">
        <v>630</v>
      </c>
      <c r="P7743" s="10" t="s">
        <v>631</v>
      </c>
      <c r="Q7743" s="10" t="s">
        <v>632</v>
      </c>
      <c r="R7743" s="10" t="s">
        <v>633</v>
      </c>
      <c r="S7743" s="23" t="s">
        <v>114</v>
      </c>
    </row>
    <row r="7744" spans="2:19" x14ac:dyDescent="0.2">
      <c r="C7744" s="93"/>
      <c r="D7744" s="94"/>
      <c r="E7744" s="94"/>
      <c r="F7744" s="94"/>
      <c r="G7744" s="57"/>
      <c r="H7744" s="69"/>
      <c r="I7744" s="26"/>
      <c r="J7744" s="9"/>
      <c r="K7744" s="9"/>
      <c r="L7744" s="9"/>
      <c r="M7744" s="9"/>
      <c r="N7744" s="9"/>
      <c r="O7744" s="9"/>
      <c r="P7744" s="9"/>
      <c r="Q7744" s="9"/>
      <c r="R7744" s="9"/>
      <c r="S7744" s="24"/>
    </row>
    <row r="7745" spans="3:19" x14ac:dyDescent="0.2">
      <c r="C7745" s="31"/>
      <c r="D7745" s="33"/>
      <c r="E7745" s="32" t="s">
        <v>13</v>
      </c>
      <c r="F7745" s="30"/>
      <c r="G7745" s="58">
        <v>2352</v>
      </c>
      <c r="H7745" s="70" t="str">
        <f t="shared" ref="H7745:H7808" si="130">IF(G7745&lt;49,"*"," ")</f>
        <v xml:space="preserve"> </v>
      </c>
      <c r="I7745" s="15">
        <v>13.775510204082</v>
      </c>
      <c r="J7745" s="15">
        <v>5.9523809523809996</v>
      </c>
      <c r="K7745" s="15">
        <v>7.9931972789119996</v>
      </c>
      <c r="L7745" s="15">
        <v>31.930272108844001</v>
      </c>
      <c r="M7745" s="15">
        <v>14.625850340135999</v>
      </c>
      <c r="N7745" s="15">
        <v>8.0782312925169997</v>
      </c>
      <c r="O7745" s="15">
        <v>10.459183673468999</v>
      </c>
      <c r="P7745" s="15">
        <v>4.2517006802720001</v>
      </c>
      <c r="Q7745" s="15">
        <v>1.0204081632649999</v>
      </c>
      <c r="R7745" s="15">
        <v>1.913265306122</v>
      </c>
      <c r="S7745" s="34">
        <v>6.3452380952379999</v>
      </c>
    </row>
    <row r="7746" spans="3:19" x14ac:dyDescent="0.2">
      <c r="C7746" s="86" t="s">
        <v>16</v>
      </c>
      <c r="D7746" s="83" t="s">
        <v>17</v>
      </c>
      <c r="E7746" s="6" t="s">
        <v>14</v>
      </c>
      <c r="F7746" s="5"/>
      <c r="G7746" s="59">
        <v>1151</v>
      </c>
      <c r="H7746" s="71" t="str">
        <f t="shared" si="130"/>
        <v xml:space="preserve"> </v>
      </c>
      <c r="I7746" s="12">
        <v>12.163336229365999</v>
      </c>
      <c r="J7746" s="4">
        <v>4.6046915725459998</v>
      </c>
      <c r="K7746" s="4">
        <v>7.384882710686</v>
      </c>
      <c r="L7746" s="4">
        <v>32.493483927020002</v>
      </c>
      <c r="M7746" s="4">
        <v>16.594265855778001</v>
      </c>
      <c r="N7746" s="4">
        <v>8.6880973066900005</v>
      </c>
      <c r="O7746" s="4">
        <v>10.512597741095</v>
      </c>
      <c r="P7746" s="4">
        <v>4.6046915725459998</v>
      </c>
      <c r="Q7746" s="4">
        <v>1.3032145960029999</v>
      </c>
      <c r="R7746" s="4">
        <v>1.6507384882709999</v>
      </c>
      <c r="S7746" s="13">
        <v>6.4726324934840003</v>
      </c>
    </row>
    <row r="7747" spans="3:19" x14ac:dyDescent="0.2">
      <c r="C7747" s="87"/>
      <c r="D7747" s="84"/>
      <c r="E7747" s="1" t="s">
        <v>15</v>
      </c>
      <c r="F7747" s="2"/>
      <c r="G7747" s="60">
        <v>1201</v>
      </c>
      <c r="H7747" s="72" t="str">
        <f t="shared" si="130"/>
        <v xml:space="preserve"> </v>
      </c>
      <c r="I7747" s="11">
        <v>15.320566194837999</v>
      </c>
      <c r="J7747" s="3">
        <v>7.2439633638630001</v>
      </c>
      <c r="K7747" s="3">
        <v>8.5761865112409996</v>
      </c>
      <c r="L7747" s="3">
        <v>31.390507910075002</v>
      </c>
      <c r="M7747" s="3">
        <v>12.739383846794</v>
      </c>
      <c r="N7747" s="3">
        <v>7.4937552039969999</v>
      </c>
      <c r="O7747" s="3">
        <v>10.407993338883999</v>
      </c>
      <c r="P7747" s="3">
        <v>3.9134054954200002</v>
      </c>
      <c r="Q7747" s="3">
        <v>0.74937552039999999</v>
      </c>
      <c r="R7747" s="3">
        <v>2.1648626144879999</v>
      </c>
      <c r="S7747" s="8">
        <v>6.2231473771859998</v>
      </c>
    </row>
    <row r="7748" spans="3:19" x14ac:dyDescent="0.2">
      <c r="C7748" s="88" t="s">
        <v>18</v>
      </c>
      <c r="D7748" s="88" t="s">
        <v>19</v>
      </c>
      <c r="E7748" s="6" t="s">
        <v>20</v>
      </c>
      <c r="F7748" s="5"/>
      <c r="G7748" s="59">
        <v>383</v>
      </c>
      <c r="H7748" s="71" t="str">
        <f t="shared" si="130"/>
        <v xml:space="preserve"> </v>
      </c>
      <c r="I7748" s="12">
        <v>13.577023498695</v>
      </c>
      <c r="J7748" s="4">
        <v>4.1775456919060003</v>
      </c>
      <c r="K7748" s="4">
        <v>5.4830287206269999</v>
      </c>
      <c r="L7748" s="4">
        <v>31.592689295039001</v>
      </c>
      <c r="M7748" s="4">
        <v>14.621409921671001</v>
      </c>
      <c r="N7748" s="4">
        <v>9.9216710182769994</v>
      </c>
      <c r="O7748" s="4">
        <v>13.054830287206</v>
      </c>
      <c r="P7748" s="4">
        <v>4.9608355091379996</v>
      </c>
      <c r="Q7748" s="4">
        <v>1.0443864229769999</v>
      </c>
      <c r="R7748" s="4">
        <v>1.566579634465</v>
      </c>
      <c r="S7748" s="13">
        <v>6.5352480417749996</v>
      </c>
    </row>
    <row r="7749" spans="3:19" x14ac:dyDescent="0.2">
      <c r="C7749" s="87"/>
      <c r="D7749" s="89"/>
      <c r="E7749" s="1" t="s">
        <v>21</v>
      </c>
      <c r="F7749" s="2"/>
      <c r="G7749" s="60">
        <v>476</v>
      </c>
      <c r="H7749" s="72" t="str">
        <f t="shared" si="130"/>
        <v xml:space="preserve"> </v>
      </c>
      <c r="I7749" s="11">
        <v>13.445378151261</v>
      </c>
      <c r="J7749" s="3">
        <v>6.09243697479</v>
      </c>
      <c r="K7749" s="3">
        <v>6.72268907563</v>
      </c>
      <c r="L7749" s="3">
        <v>32.563025210084</v>
      </c>
      <c r="M7749" s="3">
        <v>17.857142857143</v>
      </c>
      <c r="N7749" s="3">
        <v>6.9327731092439997</v>
      </c>
      <c r="O7749" s="3">
        <v>10.504201680672001</v>
      </c>
      <c r="P7749" s="3">
        <v>4.831932773109</v>
      </c>
      <c r="Q7749" s="3">
        <v>0.42016806722700001</v>
      </c>
      <c r="R7749" s="3">
        <v>0.63025210084000005</v>
      </c>
      <c r="S7749" s="8">
        <v>6.2920168067229998</v>
      </c>
    </row>
    <row r="7750" spans="3:19" x14ac:dyDescent="0.2">
      <c r="C7750" s="87"/>
      <c r="D7750" s="89"/>
      <c r="E7750" s="1" t="s">
        <v>22</v>
      </c>
      <c r="F7750" s="2"/>
      <c r="G7750" s="60">
        <v>614</v>
      </c>
      <c r="H7750" s="72" t="str">
        <f t="shared" si="130"/>
        <v xml:space="preserve"> </v>
      </c>
      <c r="I7750" s="11">
        <v>12.540716612378001</v>
      </c>
      <c r="J7750" s="3">
        <v>5.3745928338760001</v>
      </c>
      <c r="K7750" s="3">
        <v>8.1433224755700007</v>
      </c>
      <c r="L7750" s="3">
        <v>33.224755700326</v>
      </c>
      <c r="M7750" s="3">
        <v>16.938110749185999</v>
      </c>
      <c r="N7750" s="3">
        <v>8.6319218241039994</v>
      </c>
      <c r="O7750" s="3">
        <v>9.120521172638</v>
      </c>
      <c r="P7750" s="3">
        <v>3.9087947882740002</v>
      </c>
      <c r="Q7750" s="3">
        <v>0.81433224755699996</v>
      </c>
      <c r="R7750" s="3">
        <v>1.302931596091</v>
      </c>
      <c r="S7750" s="8">
        <v>6.3257328990230004</v>
      </c>
    </row>
    <row r="7751" spans="3:19" x14ac:dyDescent="0.2">
      <c r="C7751" s="87"/>
      <c r="D7751" s="89"/>
      <c r="E7751" s="1" t="s">
        <v>23</v>
      </c>
      <c r="F7751" s="2"/>
      <c r="G7751" s="60">
        <v>385</v>
      </c>
      <c r="H7751" s="72" t="str">
        <f t="shared" si="130"/>
        <v xml:space="preserve"> </v>
      </c>
      <c r="I7751" s="11">
        <v>16.103896103895998</v>
      </c>
      <c r="J7751" s="3">
        <v>6.7532467532469997</v>
      </c>
      <c r="K7751" s="3">
        <v>10.649350649351</v>
      </c>
      <c r="L7751" s="3">
        <v>34.285714285714</v>
      </c>
      <c r="M7751" s="3">
        <v>10.649350649351</v>
      </c>
      <c r="N7751" s="3">
        <v>8.0519480519479991</v>
      </c>
      <c r="O7751" s="3">
        <v>8.311688311688</v>
      </c>
      <c r="P7751" s="3">
        <v>2.337662337662</v>
      </c>
      <c r="Q7751" s="3">
        <v>1.038961038961</v>
      </c>
      <c r="R7751" s="3">
        <v>1.818181818182</v>
      </c>
      <c r="S7751" s="8">
        <v>6.0467532467530001</v>
      </c>
    </row>
    <row r="7752" spans="3:19" x14ac:dyDescent="0.2">
      <c r="C7752" s="87"/>
      <c r="D7752" s="89"/>
      <c r="E7752" s="1" t="s">
        <v>24</v>
      </c>
      <c r="F7752" s="2"/>
      <c r="G7752" s="60">
        <v>494</v>
      </c>
      <c r="H7752" s="72" t="str">
        <f t="shared" si="130"/>
        <v xml:space="preserve"> </v>
      </c>
      <c r="I7752" s="11">
        <v>13.967611336032</v>
      </c>
      <c r="J7752" s="3">
        <v>7.2874493927130004</v>
      </c>
      <c r="K7752" s="3">
        <v>8.9068825910929998</v>
      </c>
      <c r="L7752" s="3">
        <v>28.137651821862001</v>
      </c>
      <c r="M7752" s="3">
        <v>11.740890688259</v>
      </c>
      <c r="N7752" s="3">
        <v>7.0850202429150002</v>
      </c>
      <c r="O7752" s="3">
        <v>11.740890688259</v>
      </c>
      <c r="P7752" s="3">
        <v>5.0607287449390004</v>
      </c>
      <c r="Q7752" s="3">
        <v>1.8218623481780001</v>
      </c>
      <c r="R7752" s="3">
        <v>4.2510121457489998</v>
      </c>
      <c r="S7752" s="8">
        <v>6.5060728744940004</v>
      </c>
    </row>
    <row r="7753" spans="3:19" x14ac:dyDescent="0.2">
      <c r="C7753" s="87"/>
      <c r="D7753" s="89"/>
      <c r="E7753" s="1" t="s">
        <v>25</v>
      </c>
      <c r="F7753" s="2"/>
      <c r="G7753" s="60">
        <v>1969</v>
      </c>
      <c r="H7753" s="72" t="str">
        <f t="shared" si="130"/>
        <v xml:space="preserve"> </v>
      </c>
      <c r="I7753" s="11">
        <v>13.814118842052</v>
      </c>
      <c r="J7753" s="3">
        <v>6.2976130015239997</v>
      </c>
      <c r="K7753" s="3">
        <v>8.4814626714069998</v>
      </c>
      <c r="L7753" s="3">
        <v>31.995937023869999</v>
      </c>
      <c r="M7753" s="3">
        <v>14.626714068055</v>
      </c>
      <c r="N7753" s="3">
        <v>7.7196546470290004</v>
      </c>
      <c r="O7753" s="3">
        <v>9.9542915185369996</v>
      </c>
      <c r="P7753" s="3">
        <v>4.1137633316400004</v>
      </c>
      <c r="Q7753" s="3">
        <v>1.0157440325039999</v>
      </c>
      <c r="R7753" s="3">
        <v>1.980700863382</v>
      </c>
      <c r="S7753" s="8">
        <v>6.3082783138650003</v>
      </c>
    </row>
    <row r="7754" spans="3:19" x14ac:dyDescent="0.2">
      <c r="C7754" s="87"/>
      <c r="D7754" s="89"/>
      <c r="E7754" s="1" t="s">
        <v>26</v>
      </c>
      <c r="F7754" s="2"/>
      <c r="G7754" s="60">
        <v>879</v>
      </c>
      <c r="H7754" s="72" t="str">
        <f t="shared" si="130"/>
        <v xml:space="preserve"> </v>
      </c>
      <c r="I7754" s="11">
        <v>14.903299203641</v>
      </c>
      <c r="J7754" s="3">
        <v>7.0534698521049997</v>
      </c>
      <c r="K7754" s="3">
        <v>9.6700796359499996</v>
      </c>
      <c r="L7754" s="3">
        <v>30.830489192264</v>
      </c>
      <c r="M7754" s="3">
        <v>11.262798634812</v>
      </c>
      <c r="N7754" s="3">
        <v>7.508532423208</v>
      </c>
      <c r="O7754" s="3">
        <v>10.238907849828999</v>
      </c>
      <c r="P7754" s="3">
        <v>3.8680318543799999</v>
      </c>
      <c r="Q7754" s="3">
        <v>1.478953356086</v>
      </c>
      <c r="R7754" s="3">
        <v>3.1854379977249998</v>
      </c>
      <c r="S7754" s="8">
        <v>6.3048919226390003</v>
      </c>
    </row>
    <row r="7755" spans="3:19" x14ac:dyDescent="0.2">
      <c r="C7755" s="87"/>
      <c r="D7755" s="88" t="s">
        <v>14</v>
      </c>
      <c r="E7755" s="6" t="s">
        <v>20</v>
      </c>
      <c r="F7755" s="5"/>
      <c r="G7755" s="59">
        <v>202</v>
      </c>
      <c r="H7755" s="71" t="str">
        <f t="shared" si="130"/>
        <v xml:space="preserve"> </v>
      </c>
      <c r="I7755" s="12">
        <v>10.39603960396</v>
      </c>
      <c r="J7755" s="4">
        <v>3.9603960396039999</v>
      </c>
      <c r="K7755" s="4">
        <v>3.9603960396039999</v>
      </c>
      <c r="L7755" s="4">
        <v>33.168316831683001</v>
      </c>
      <c r="M7755" s="4">
        <v>13.861386138614</v>
      </c>
      <c r="N7755" s="4">
        <v>11.386138613861</v>
      </c>
      <c r="O7755" s="4">
        <v>12.376237623762</v>
      </c>
      <c r="P7755" s="4">
        <v>6.9306930693069999</v>
      </c>
      <c r="Q7755" s="4">
        <v>1.9801980198019999</v>
      </c>
      <c r="R7755" s="4">
        <v>1.9801980198019999</v>
      </c>
      <c r="S7755" s="13">
        <v>6.8019801980199999</v>
      </c>
    </row>
    <row r="7756" spans="3:19" x14ac:dyDescent="0.2">
      <c r="C7756" s="87"/>
      <c r="D7756" s="89"/>
      <c r="E7756" s="1" t="s">
        <v>21</v>
      </c>
      <c r="F7756" s="2"/>
      <c r="G7756" s="60">
        <v>250</v>
      </c>
      <c r="H7756" s="72" t="str">
        <f t="shared" si="130"/>
        <v xml:space="preserve"> </v>
      </c>
      <c r="I7756" s="11">
        <v>13.2</v>
      </c>
      <c r="J7756" s="3">
        <v>2.8</v>
      </c>
      <c r="K7756" s="3">
        <v>7.2</v>
      </c>
      <c r="L7756" s="3">
        <v>31.6</v>
      </c>
      <c r="M7756" s="3">
        <v>20</v>
      </c>
      <c r="N7756" s="3">
        <v>7.2</v>
      </c>
      <c r="O7756" s="3">
        <v>11.2</v>
      </c>
      <c r="P7756" s="3">
        <v>5.6</v>
      </c>
      <c r="Q7756" s="3">
        <v>0.8</v>
      </c>
      <c r="R7756" s="3">
        <v>0.4</v>
      </c>
      <c r="S7756" s="8">
        <v>6.444</v>
      </c>
    </row>
    <row r="7757" spans="3:19" x14ac:dyDescent="0.2">
      <c r="C7757" s="87"/>
      <c r="D7757" s="89"/>
      <c r="E7757" s="1" t="s">
        <v>22</v>
      </c>
      <c r="F7757" s="2"/>
      <c r="G7757" s="60">
        <v>306</v>
      </c>
      <c r="H7757" s="72" t="str">
        <f t="shared" si="130"/>
        <v xml:space="preserve"> </v>
      </c>
      <c r="I7757" s="11">
        <v>10.78431372549</v>
      </c>
      <c r="J7757" s="3">
        <v>3.5947712418300002</v>
      </c>
      <c r="K7757" s="3">
        <v>9.4771241830069997</v>
      </c>
      <c r="L7757" s="3">
        <v>31.045751633986999</v>
      </c>
      <c r="M7757" s="3">
        <v>20.588235294118</v>
      </c>
      <c r="N7757" s="3">
        <v>8.8235294117649996</v>
      </c>
      <c r="O7757" s="3">
        <v>8.4967320261440005</v>
      </c>
      <c r="P7757" s="3">
        <v>4.2483660130720002</v>
      </c>
      <c r="Q7757" s="3">
        <v>1.3071895424840001</v>
      </c>
      <c r="R7757" s="3">
        <v>1.6339869281049999</v>
      </c>
      <c r="S7757" s="8">
        <v>6.4803921568630001</v>
      </c>
    </row>
    <row r="7758" spans="3:19" x14ac:dyDescent="0.2">
      <c r="C7758" s="87"/>
      <c r="D7758" s="89"/>
      <c r="E7758" s="1" t="s">
        <v>23</v>
      </c>
      <c r="F7758" s="2"/>
      <c r="G7758" s="60">
        <v>194</v>
      </c>
      <c r="H7758" s="72" t="str">
        <f t="shared" si="130"/>
        <v xml:space="preserve"> </v>
      </c>
      <c r="I7758" s="11">
        <v>14.432989690722</v>
      </c>
      <c r="J7758" s="3">
        <v>5.6701030927840002</v>
      </c>
      <c r="K7758" s="3">
        <v>8.2474226804120008</v>
      </c>
      <c r="L7758" s="3">
        <v>34.536082474227001</v>
      </c>
      <c r="M7758" s="3">
        <v>14.432989690722</v>
      </c>
      <c r="N7758" s="3">
        <v>7.7319587628870003</v>
      </c>
      <c r="O7758" s="3">
        <v>9.278350515464</v>
      </c>
      <c r="P7758" s="3">
        <v>3.0927835051549999</v>
      </c>
      <c r="Q7758" s="3">
        <v>0.51546391752599996</v>
      </c>
      <c r="R7758" s="3">
        <v>2.0618556701030002</v>
      </c>
      <c r="S7758" s="8">
        <v>6.221649484536</v>
      </c>
    </row>
    <row r="7759" spans="3:19" x14ac:dyDescent="0.2">
      <c r="C7759" s="87"/>
      <c r="D7759" s="89"/>
      <c r="E7759" s="1" t="s">
        <v>24</v>
      </c>
      <c r="F7759" s="2"/>
      <c r="G7759" s="60">
        <v>199</v>
      </c>
      <c r="H7759" s="72" t="str">
        <f t="shared" si="130"/>
        <v xml:space="preserve"> </v>
      </c>
      <c r="I7759" s="11">
        <v>12.562814070351999</v>
      </c>
      <c r="J7759" s="3">
        <v>8.0402010050250006</v>
      </c>
      <c r="K7759" s="3">
        <v>7.0351758793970003</v>
      </c>
      <c r="L7759" s="3">
        <v>33.165829145728999</v>
      </c>
      <c r="M7759" s="3">
        <v>11.05527638191</v>
      </c>
      <c r="N7759" s="3">
        <v>8.5427135678389998</v>
      </c>
      <c r="O7759" s="3">
        <v>12.060301507538</v>
      </c>
      <c r="P7759" s="3">
        <v>3.015075376884</v>
      </c>
      <c r="Q7759" s="3">
        <v>2.0100502512560001</v>
      </c>
      <c r="R7759" s="3">
        <v>2.5125628140699998</v>
      </c>
      <c r="S7759" s="8">
        <v>6.4070351758789998</v>
      </c>
    </row>
    <row r="7760" spans="3:19" x14ac:dyDescent="0.2">
      <c r="C7760" s="87"/>
      <c r="D7760" s="89"/>
      <c r="E7760" s="1" t="s">
        <v>25</v>
      </c>
      <c r="F7760" s="2"/>
      <c r="G7760" s="60">
        <v>949</v>
      </c>
      <c r="H7760" s="72" t="str">
        <f t="shared" si="130"/>
        <v xml:space="preserve"> </v>
      </c>
      <c r="I7760" s="11">
        <v>12.539515279241</v>
      </c>
      <c r="J7760" s="3">
        <v>4.7418335089569998</v>
      </c>
      <c r="K7760" s="3">
        <v>8.1138040042149999</v>
      </c>
      <c r="L7760" s="3">
        <v>32.349841938883003</v>
      </c>
      <c r="M7760" s="3">
        <v>17.175974710220999</v>
      </c>
      <c r="N7760" s="3">
        <v>8.1138040042149999</v>
      </c>
      <c r="O7760" s="3">
        <v>10.115911485773999</v>
      </c>
      <c r="P7760" s="3">
        <v>4.1095890410960001</v>
      </c>
      <c r="Q7760" s="3">
        <v>1.1591148577449999</v>
      </c>
      <c r="R7760" s="3">
        <v>1.580611169652</v>
      </c>
      <c r="S7760" s="8">
        <v>6.4025289778710004</v>
      </c>
    </row>
    <row r="7761" spans="3:19" x14ac:dyDescent="0.2">
      <c r="C7761" s="87"/>
      <c r="D7761" s="89"/>
      <c r="E7761" s="1" t="s">
        <v>26</v>
      </c>
      <c r="F7761" s="2"/>
      <c r="G7761" s="60">
        <v>393</v>
      </c>
      <c r="H7761" s="72" t="str">
        <f t="shared" si="130"/>
        <v xml:space="preserve"> </v>
      </c>
      <c r="I7761" s="11">
        <v>13.486005089059001</v>
      </c>
      <c r="J7761" s="3">
        <v>6.8702290076340002</v>
      </c>
      <c r="K7761" s="3">
        <v>7.6335877862599997</v>
      </c>
      <c r="L7761" s="3">
        <v>33.842239185750998</v>
      </c>
      <c r="M7761" s="3">
        <v>12.722646310432999</v>
      </c>
      <c r="N7761" s="3">
        <v>8.1424936386769993</v>
      </c>
      <c r="O7761" s="3">
        <v>10.687022900763001</v>
      </c>
      <c r="P7761" s="3">
        <v>3.053435114504</v>
      </c>
      <c r="Q7761" s="3">
        <v>1.2722646310429999</v>
      </c>
      <c r="R7761" s="3">
        <v>2.2900763358780001</v>
      </c>
      <c r="S7761" s="8">
        <v>6.3155216284989999</v>
      </c>
    </row>
    <row r="7762" spans="3:19" x14ac:dyDescent="0.2">
      <c r="C7762" s="87"/>
      <c r="D7762" s="88" t="s">
        <v>15</v>
      </c>
      <c r="E7762" s="6" t="s">
        <v>20</v>
      </c>
      <c r="F7762" s="5"/>
      <c r="G7762" s="59">
        <v>181</v>
      </c>
      <c r="H7762" s="71" t="str">
        <f t="shared" si="130"/>
        <v xml:space="preserve"> </v>
      </c>
      <c r="I7762" s="12">
        <v>17.127071823203998</v>
      </c>
      <c r="J7762" s="4">
        <v>4.4198895027620004</v>
      </c>
      <c r="K7762" s="4">
        <v>7.1823204419889999</v>
      </c>
      <c r="L7762" s="4">
        <v>29.834254143646</v>
      </c>
      <c r="M7762" s="4">
        <v>15.469613259669</v>
      </c>
      <c r="N7762" s="4">
        <v>8.2872928176799991</v>
      </c>
      <c r="O7762" s="4">
        <v>13.812154696133</v>
      </c>
      <c r="P7762" s="4">
        <v>2.7624309392269999</v>
      </c>
      <c r="Q7762" s="20">
        <v>0</v>
      </c>
      <c r="R7762" s="4">
        <v>1.1049723756909999</v>
      </c>
      <c r="S7762" s="13">
        <v>6.2375690607729997</v>
      </c>
    </row>
    <row r="7763" spans="3:19" x14ac:dyDescent="0.2">
      <c r="C7763" s="87"/>
      <c r="D7763" s="89"/>
      <c r="E7763" s="1" t="s">
        <v>21</v>
      </c>
      <c r="F7763" s="2"/>
      <c r="G7763" s="60">
        <v>226</v>
      </c>
      <c r="H7763" s="72" t="str">
        <f t="shared" si="130"/>
        <v xml:space="preserve"> </v>
      </c>
      <c r="I7763" s="11">
        <v>13.716814159291999</v>
      </c>
      <c r="J7763" s="3">
        <v>9.7345132743360008</v>
      </c>
      <c r="K7763" s="3">
        <v>6.194690265487</v>
      </c>
      <c r="L7763" s="3">
        <v>33.628318584071003</v>
      </c>
      <c r="M7763" s="3">
        <v>15.486725663716999</v>
      </c>
      <c r="N7763" s="3">
        <v>6.6371681415930004</v>
      </c>
      <c r="O7763" s="3">
        <v>9.7345132743360008</v>
      </c>
      <c r="P7763" s="3">
        <v>3.982300884956</v>
      </c>
      <c r="Q7763" s="7">
        <v>0</v>
      </c>
      <c r="R7763" s="3">
        <v>0.88495575221199996</v>
      </c>
      <c r="S7763" s="8">
        <v>6.1238938053099998</v>
      </c>
    </row>
    <row r="7764" spans="3:19" x14ac:dyDescent="0.2">
      <c r="C7764" s="87"/>
      <c r="D7764" s="89"/>
      <c r="E7764" s="1" t="s">
        <v>22</v>
      </c>
      <c r="F7764" s="2"/>
      <c r="G7764" s="60">
        <v>308</v>
      </c>
      <c r="H7764" s="72" t="str">
        <f t="shared" si="130"/>
        <v xml:space="preserve"> </v>
      </c>
      <c r="I7764" s="11">
        <v>14.285714285714</v>
      </c>
      <c r="J7764" s="3">
        <v>7.1428571428570002</v>
      </c>
      <c r="K7764" s="3">
        <v>6.8181818181820004</v>
      </c>
      <c r="L7764" s="3">
        <v>35.389610389609999</v>
      </c>
      <c r="M7764" s="3">
        <v>13.311688311688</v>
      </c>
      <c r="N7764" s="3">
        <v>8.4415584415579996</v>
      </c>
      <c r="O7764" s="3">
        <v>9.7402597402600009</v>
      </c>
      <c r="P7764" s="3">
        <v>3.5714285714290002</v>
      </c>
      <c r="Q7764" s="3">
        <v>0.32467532467499999</v>
      </c>
      <c r="R7764" s="3">
        <v>0.974025974026</v>
      </c>
      <c r="S7764" s="8">
        <v>6.1720779220780004</v>
      </c>
    </row>
    <row r="7765" spans="3:19" x14ac:dyDescent="0.2">
      <c r="C7765" s="87"/>
      <c r="D7765" s="89"/>
      <c r="E7765" s="1" t="s">
        <v>23</v>
      </c>
      <c r="F7765" s="2"/>
      <c r="G7765" s="60">
        <v>191</v>
      </c>
      <c r="H7765" s="72" t="str">
        <f t="shared" si="130"/>
        <v xml:space="preserve"> </v>
      </c>
      <c r="I7765" s="11">
        <v>17.801047120419</v>
      </c>
      <c r="J7765" s="3">
        <v>7.8534031413610004</v>
      </c>
      <c r="K7765" s="3">
        <v>13.089005235602</v>
      </c>
      <c r="L7765" s="3">
        <v>34.031413612564997</v>
      </c>
      <c r="M7765" s="3">
        <v>6.806282722513</v>
      </c>
      <c r="N7765" s="3">
        <v>8.3769633507849992</v>
      </c>
      <c r="O7765" s="3">
        <v>7.3298429319369998</v>
      </c>
      <c r="P7765" s="3">
        <v>1.5706806282720001</v>
      </c>
      <c r="Q7765" s="3">
        <v>1.5706806282720001</v>
      </c>
      <c r="R7765" s="3">
        <v>1.5706806282720001</v>
      </c>
      <c r="S7765" s="8">
        <v>5.8691099476439996</v>
      </c>
    </row>
    <row r="7766" spans="3:19" x14ac:dyDescent="0.2">
      <c r="C7766" s="87"/>
      <c r="D7766" s="89"/>
      <c r="E7766" s="1" t="s">
        <v>24</v>
      </c>
      <c r="F7766" s="2"/>
      <c r="G7766" s="60">
        <v>295</v>
      </c>
      <c r="H7766" s="72" t="str">
        <f t="shared" si="130"/>
        <v xml:space="preserve"> </v>
      </c>
      <c r="I7766" s="11">
        <v>14.915254237288</v>
      </c>
      <c r="J7766" s="3">
        <v>6.7796610169490004</v>
      </c>
      <c r="K7766" s="3">
        <v>10.169491525424</v>
      </c>
      <c r="L7766" s="3">
        <v>24.745762711864</v>
      </c>
      <c r="M7766" s="3">
        <v>12.203389830508</v>
      </c>
      <c r="N7766" s="3">
        <v>6.1016949152539999</v>
      </c>
      <c r="O7766" s="3">
        <v>11.525423728813999</v>
      </c>
      <c r="P7766" s="3">
        <v>6.4406779661020002</v>
      </c>
      <c r="Q7766" s="3">
        <v>1.6949152542370001</v>
      </c>
      <c r="R7766" s="3">
        <v>5.4237288135590003</v>
      </c>
      <c r="S7766" s="8">
        <v>6.5728813559320001</v>
      </c>
    </row>
    <row r="7767" spans="3:19" x14ac:dyDescent="0.2">
      <c r="C7767" s="87"/>
      <c r="D7767" s="89"/>
      <c r="E7767" s="1" t="s">
        <v>25</v>
      </c>
      <c r="F7767" s="2"/>
      <c r="G7767" s="60">
        <v>1020</v>
      </c>
      <c r="H7767" s="72" t="str">
        <f t="shared" si="130"/>
        <v xml:space="preserve"> </v>
      </c>
      <c r="I7767" s="11">
        <v>15</v>
      </c>
      <c r="J7767" s="3">
        <v>7.7450980392159998</v>
      </c>
      <c r="K7767" s="3">
        <v>8.8235294117649996</v>
      </c>
      <c r="L7767" s="3">
        <v>31.666666666666998</v>
      </c>
      <c r="M7767" s="3">
        <v>12.254901960784</v>
      </c>
      <c r="N7767" s="3">
        <v>7.352941176471</v>
      </c>
      <c r="O7767" s="3">
        <v>9.8039215686270005</v>
      </c>
      <c r="P7767" s="3">
        <v>4.1176470588239997</v>
      </c>
      <c r="Q7767" s="3">
        <v>0.88235294117600005</v>
      </c>
      <c r="R7767" s="3">
        <v>2.352941176471</v>
      </c>
      <c r="S7767" s="8">
        <v>6.2205882352939996</v>
      </c>
    </row>
    <row r="7768" spans="3:19" x14ac:dyDescent="0.2">
      <c r="C7768" s="87"/>
      <c r="D7768" s="89"/>
      <c r="E7768" s="1" t="s">
        <v>26</v>
      </c>
      <c r="F7768" s="2"/>
      <c r="G7768" s="60">
        <v>486</v>
      </c>
      <c r="H7768" s="72" t="str">
        <f t="shared" si="130"/>
        <v xml:space="preserve"> </v>
      </c>
      <c r="I7768" s="11">
        <v>16.049382716048999</v>
      </c>
      <c r="J7768" s="3">
        <v>7.2016460905350002</v>
      </c>
      <c r="K7768" s="3">
        <v>11.316872427984</v>
      </c>
      <c r="L7768" s="3">
        <v>28.395061728395</v>
      </c>
      <c r="M7768" s="3">
        <v>10.082304526749001</v>
      </c>
      <c r="N7768" s="3">
        <v>6.9958847736629997</v>
      </c>
      <c r="O7768" s="3">
        <v>9.8765432098769992</v>
      </c>
      <c r="P7768" s="3">
        <v>4.5267489711930002</v>
      </c>
      <c r="Q7768" s="3">
        <v>1.646090534979</v>
      </c>
      <c r="R7768" s="3">
        <v>3.909465020576</v>
      </c>
      <c r="S7768" s="8">
        <v>6.2962962962960001</v>
      </c>
    </row>
    <row r="7769" spans="3:19" x14ac:dyDescent="0.2">
      <c r="C7769" s="88" t="s">
        <v>27</v>
      </c>
      <c r="D7769" s="88" t="s">
        <v>19</v>
      </c>
      <c r="E7769" s="6" t="s">
        <v>28</v>
      </c>
      <c r="F7769" s="5"/>
      <c r="G7769" s="59">
        <v>140</v>
      </c>
      <c r="H7769" s="71" t="str">
        <f t="shared" si="130"/>
        <v xml:space="preserve"> </v>
      </c>
      <c r="I7769" s="12">
        <v>4.2857142857139996</v>
      </c>
      <c r="J7769" s="4">
        <v>4.2857142857139996</v>
      </c>
      <c r="K7769" s="4">
        <v>3.5714285714290002</v>
      </c>
      <c r="L7769" s="4">
        <v>28.571428571428999</v>
      </c>
      <c r="M7769" s="4">
        <v>15.714285714286</v>
      </c>
      <c r="N7769" s="4">
        <v>8.5714285714289993</v>
      </c>
      <c r="O7769" s="4">
        <v>17.857142857143</v>
      </c>
      <c r="P7769" s="4">
        <v>9.2857142857140005</v>
      </c>
      <c r="Q7769" s="4">
        <v>2.8571428571430002</v>
      </c>
      <c r="R7769" s="4">
        <v>5</v>
      </c>
      <c r="S7769" s="13">
        <v>7.4285714285709998</v>
      </c>
    </row>
    <row r="7770" spans="3:19" ht="24" x14ac:dyDescent="0.2">
      <c r="C7770" s="87"/>
      <c r="D7770" s="89"/>
      <c r="E7770" s="1" t="s">
        <v>29</v>
      </c>
      <c r="F7770" s="2"/>
      <c r="G7770" s="60">
        <v>1663</v>
      </c>
      <c r="H7770" s="72" t="str">
        <f t="shared" si="130"/>
        <v xml:space="preserve"> </v>
      </c>
      <c r="I7770" s="11">
        <v>13.529765484065001</v>
      </c>
      <c r="J7770" s="3">
        <v>6.073361395069</v>
      </c>
      <c r="K7770" s="3">
        <v>8.5989176187609999</v>
      </c>
      <c r="L7770" s="3">
        <v>33.914612146723002</v>
      </c>
      <c r="M7770" s="3">
        <v>15.153337342153</v>
      </c>
      <c r="N7770" s="3">
        <v>8.1178592904390001</v>
      </c>
      <c r="O7770" s="3">
        <v>9.1401082381240002</v>
      </c>
      <c r="P7770" s="3">
        <v>3.607937462417</v>
      </c>
      <c r="Q7770" s="3">
        <v>0.54119061936299995</v>
      </c>
      <c r="R7770" s="3">
        <v>1.3229104028859999</v>
      </c>
      <c r="S7770" s="8">
        <v>6.2254960914010002</v>
      </c>
    </row>
    <row r="7771" spans="3:19" ht="24" x14ac:dyDescent="0.2">
      <c r="C7771" s="87"/>
      <c r="D7771" s="89"/>
      <c r="E7771" s="1" t="s">
        <v>30</v>
      </c>
      <c r="F7771" s="2"/>
      <c r="G7771" s="60">
        <v>133</v>
      </c>
      <c r="H7771" s="72" t="str">
        <f t="shared" si="130"/>
        <v xml:space="preserve"> </v>
      </c>
      <c r="I7771" s="11">
        <v>15.037593984961999</v>
      </c>
      <c r="J7771" s="3">
        <v>5.2631578947369997</v>
      </c>
      <c r="K7771" s="3">
        <v>3.7593984962409999</v>
      </c>
      <c r="L7771" s="3">
        <v>26.315789473683999</v>
      </c>
      <c r="M7771" s="3">
        <v>15.037593984961999</v>
      </c>
      <c r="N7771" s="3">
        <v>9.7744360902260006</v>
      </c>
      <c r="O7771" s="3">
        <v>16.541353383459001</v>
      </c>
      <c r="P7771" s="3">
        <v>4.511278195489</v>
      </c>
      <c r="Q7771" s="3">
        <v>3.0075187969920001</v>
      </c>
      <c r="R7771" s="3">
        <v>0.75187969924800002</v>
      </c>
      <c r="S7771" s="8">
        <v>6.6240601503759997</v>
      </c>
    </row>
    <row r="7772" spans="3:19" ht="24" x14ac:dyDescent="0.2">
      <c r="C7772" s="87"/>
      <c r="D7772" s="89"/>
      <c r="E7772" s="1" t="s">
        <v>31</v>
      </c>
      <c r="F7772" s="2"/>
      <c r="G7772" s="60">
        <v>412</v>
      </c>
      <c r="H7772" s="72" t="str">
        <f t="shared" si="130"/>
        <v xml:space="preserve"> </v>
      </c>
      <c r="I7772" s="11">
        <v>17.475728155340001</v>
      </c>
      <c r="J7772" s="3">
        <v>5.8252427184469999</v>
      </c>
      <c r="K7772" s="3">
        <v>8.4951456310680005</v>
      </c>
      <c r="L7772" s="3">
        <v>27.184466019416998</v>
      </c>
      <c r="M7772" s="3">
        <v>11.893203883495</v>
      </c>
      <c r="N7772" s="3">
        <v>7.2815533980579996</v>
      </c>
      <c r="O7772" s="3">
        <v>11.407766990291</v>
      </c>
      <c r="P7772" s="3">
        <v>5.0970873786409996</v>
      </c>
      <c r="Q7772" s="3">
        <v>1.699029126214</v>
      </c>
      <c r="R7772" s="3">
        <v>3.6407766990289998</v>
      </c>
      <c r="S7772" s="8">
        <v>6.388349514563</v>
      </c>
    </row>
    <row r="7773" spans="3:19" x14ac:dyDescent="0.2">
      <c r="C7773" s="87"/>
      <c r="D7773" s="89"/>
      <c r="E7773" s="1" t="s">
        <v>32</v>
      </c>
      <c r="F7773" s="2"/>
      <c r="G7773" s="60">
        <v>4</v>
      </c>
      <c r="H7773" s="72" t="str">
        <f t="shared" si="130"/>
        <v>*</v>
      </c>
      <c r="I7773" s="11">
        <v>25</v>
      </c>
      <c r="J7773" s="3">
        <v>50</v>
      </c>
      <c r="K7773" s="7">
        <v>0</v>
      </c>
      <c r="L7773" s="7">
        <v>0</v>
      </c>
      <c r="M7773" s="3">
        <v>25</v>
      </c>
      <c r="N7773" s="7">
        <v>0</v>
      </c>
      <c r="O7773" s="7">
        <v>0</v>
      </c>
      <c r="P7773" s="7">
        <v>0</v>
      </c>
      <c r="Q7773" s="7">
        <v>0</v>
      </c>
      <c r="R7773" s="7">
        <v>0</v>
      </c>
      <c r="S7773" s="8">
        <v>4.5</v>
      </c>
    </row>
    <row r="7774" spans="3:19" x14ac:dyDescent="0.2">
      <c r="C7774" s="87"/>
      <c r="D7774" s="88" t="s">
        <v>14</v>
      </c>
      <c r="E7774" s="6" t="s">
        <v>28</v>
      </c>
      <c r="F7774" s="5"/>
      <c r="G7774" s="59">
        <v>89</v>
      </c>
      <c r="H7774" s="71" t="str">
        <f t="shared" si="130"/>
        <v xml:space="preserve"> </v>
      </c>
      <c r="I7774" s="12">
        <v>2.2471910112360001</v>
      </c>
      <c r="J7774" s="4">
        <v>3.3707865168539999</v>
      </c>
      <c r="K7774" s="4">
        <v>2.2471910112360001</v>
      </c>
      <c r="L7774" s="4">
        <v>29.213483146066999</v>
      </c>
      <c r="M7774" s="4">
        <v>14.606741573034</v>
      </c>
      <c r="N7774" s="4">
        <v>8.9887640449440003</v>
      </c>
      <c r="O7774" s="4">
        <v>19.101123595505999</v>
      </c>
      <c r="P7774" s="4">
        <v>11.23595505618</v>
      </c>
      <c r="Q7774" s="4">
        <v>3.3707865168539999</v>
      </c>
      <c r="R7774" s="4">
        <v>5.61797752809</v>
      </c>
      <c r="S7774" s="13">
        <v>7.6966292134829999</v>
      </c>
    </row>
    <row r="7775" spans="3:19" ht="24" x14ac:dyDescent="0.2">
      <c r="C7775" s="87"/>
      <c r="D7775" s="89"/>
      <c r="E7775" s="1" t="s">
        <v>29</v>
      </c>
      <c r="F7775" s="2"/>
      <c r="G7775" s="60">
        <v>932</v>
      </c>
      <c r="H7775" s="72" t="str">
        <f t="shared" si="130"/>
        <v xml:space="preserve"> </v>
      </c>
      <c r="I7775" s="11">
        <v>12.55364806867</v>
      </c>
      <c r="J7775" s="3">
        <v>4.6137339055790001</v>
      </c>
      <c r="K7775" s="3">
        <v>8.1545064377679992</v>
      </c>
      <c r="L7775" s="3">
        <v>33.583690987124001</v>
      </c>
      <c r="M7775" s="3">
        <v>16.630901287554</v>
      </c>
      <c r="N7775" s="3">
        <v>8.5836909871239992</v>
      </c>
      <c r="O7775" s="3">
        <v>9.6566523605150003</v>
      </c>
      <c r="P7775" s="3">
        <v>4.0772532188839996</v>
      </c>
      <c r="Q7775" s="3">
        <v>0.75107296137299995</v>
      </c>
      <c r="R7775" s="3">
        <v>1.394849785408</v>
      </c>
      <c r="S7775" s="8">
        <v>6.361587982833</v>
      </c>
    </row>
    <row r="7776" spans="3:19" ht="24" x14ac:dyDescent="0.2">
      <c r="C7776" s="87"/>
      <c r="D7776" s="89"/>
      <c r="E7776" s="1" t="s">
        <v>30</v>
      </c>
      <c r="F7776" s="2"/>
      <c r="G7776" s="60">
        <v>57</v>
      </c>
      <c r="H7776" s="72" t="str">
        <f t="shared" si="130"/>
        <v xml:space="preserve"> </v>
      </c>
      <c r="I7776" s="11">
        <v>14.035087719298</v>
      </c>
      <c r="J7776" s="3">
        <v>1.7543859649119999</v>
      </c>
      <c r="K7776" s="7">
        <v>0</v>
      </c>
      <c r="L7776" s="3">
        <v>26.315789473683999</v>
      </c>
      <c r="M7776" s="3">
        <v>21.052631578947</v>
      </c>
      <c r="N7776" s="3">
        <v>10.526315789473999</v>
      </c>
      <c r="O7776" s="3">
        <v>14.035087719298</v>
      </c>
      <c r="P7776" s="3">
        <v>5.2631578947369997</v>
      </c>
      <c r="Q7776" s="3">
        <v>5.2631578947369997</v>
      </c>
      <c r="R7776" s="3">
        <v>1.7543859649119999</v>
      </c>
      <c r="S7776" s="8">
        <v>6.9649122807020003</v>
      </c>
    </row>
    <row r="7777" spans="3:19" ht="24" x14ac:dyDescent="0.2">
      <c r="C7777" s="87"/>
      <c r="D7777" s="89"/>
      <c r="E7777" s="1" t="s">
        <v>31</v>
      </c>
      <c r="F7777" s="2"/>
      <c r="G7777" s="60">
        <v>70</v>
      </c>
      <c r="H7777" s="72" t="str">
        <f t="shared" si="130"/>
        <v xml:space="preserve"> </v>
      </c>
      <c r="I7777" s="11">
        <v>17.142857142857</v>
      </c>
      <c r="J7777" s="3">
        <v>5.7142857142860004</v>
      </c>
      <c r="K7777" s="3">
        <v>10</v>
      </c>
      <c r="L7777" s="3">
        <v>28.571428571428999</v>
      </c>
      <c r="M7777" s="3">
        <v>15.714285714286</v>
      </c>
      <c r="N7777" s="3">
        <v>8.5714285714289993</v>
      </c>
      <c r="O7777" s="3">
        <v>8.5714285714289993</v>
      </c>
      <c r="P7777" s="3">
        <v>2.8571428571430002</v>
      </c>
      <c r="Q7777" s="3">
        <v>2.8571428571430002</v>
      </c>
      <c r="R7777" s="7">
        <v>0</v>
      </c>
      <c r="S7777" s="8">
        <v>6.1142857142859999</v>
      </c>
    </row>
    <row r="7778" spans="3:19" x14ac:dyDescent="0.2">
      <c r="C7778" s="87"/>
      <c r="D7778" s="89"/>
      <c r="E7778" s="1" t="s">
        <v>32</v>
      </c>
      <c r="F7778" s="2"/>
      <c r="G7778" s="60">
        <v>3</v>
      </c>
      <c r="H7778" s="72" t="str">
        <f t="shared" si="130"/>
        <v>*</v>
      </c>
      <c r="I7778" s="11">
        <v>33.333333333333002</v>
      </c>
      <c r="J7778" s="3">
        <v>66.666666666666998</v>
      </c>
      <c r="K7778" s="7">
        <v>0</v>
      </c>
      <c r="L7778" s="7">
        <v>0</v>
      </c>
      <c r="M7778" s="7">
        <v>0</v>
      </c>
      <c r="N7778" s="7">
        <v>0</v>
      </c>
      <c r="O7778" s="7">
        <v>0</v>
      </c>
      <c r="P7778" s="7">
        <v>0</v>
      </c>
      <c r="Q7778" s="7">
        <v>0</v>
      </c>
      <c r="R7778" s="7">
        <v>0</v>
      </c>
      <c r="S7778" s="8">
        <v>3.666666666667</v>
      </c>
    </row>
    <row r="7779" spans="3:19" x14ac:dyDescent="0.2">
      <c r="C7779" s="87"/>
      <c r="D7779" s="88" t="s">
        <v>15</v>
      </c>
      <c r="E7779" s="6" t="s">
        <v>28</v>
      </c>
      <c r="F7779" s="5"/>
      <c r="G7779" s="59">
        <v>51</v>
      </c>
      <c r="H7779" s="71" t="str">
        <f t="shared" si="130"/>
        <v xml:space="preserve"> </v>
      </c>
      <c r="I7779" s="12">
        <v>7.8431372549020004</v>
      </c>
      <c r="J7779" s="4">
        <v>5.8823529411760003</v>
      </c>
      <c r="K7779" s="4">
        <v>5.8823529411760003</v>
      </c>
      <c r="L7779" s="4">
        <v>27.450980392157</v>
      </c>
      <c r="M7779" s="4">
        <v>17.647058823529001</v>
      </c>
      <c r="N7779" s="4">
        <v>7.8431372549020004</v>
      </c>
      <c r="O7779" s="4">
        <v>15.686274509804001</v>
      </c>
      <c r="P7779" s="4">
        <v>5.8823529411760003</v>
      </c>
      <c r="Q7779" s="4">
        <v>1.9607843137250001</v>
      </c>
      <c r="R7779" s="4">
        <v>3.9215686274510002</v>
      </c>
      <c r="S7779" s="13">
        <v>6.9607843137250001</v>
      </c>
    </row>
    <row r="7780" spans="3:19" ht="24" x14ac:dyDescent="0.2">
      <c r="C7780" s="87"/>
      <c r="D7780" s="89"/>
      <c r="E7780" s="1" t="s">
        <v>29</v>
      </c>
      <c r="F7780" s="2"/>
      <c r="G7780" s="60">
        <v>731</v>
      </c>
      <c r="H7780" s="72" t="str">
        <f t="shared" si="130"/>
        <v xml:space="preserve"> </v>
      </c>
      <c r="I7780" s="11">
        <v>14.774281805746</v>
      </c>
      <c r="J7780" s="3">
        <v>7.9343365253079998</v>
      </c>
      <c r="K7780" s="3">
        <v>9.1655266757869995</v>
      </c>
      <c r="L7780" s="3">
        <v>34.336525307797999</v>
      </c>
      <c r="M7780" s="3">
        <v>13.269493844049</v>
      </c>
      <c r="N7780" s="3">
        <v>7.5239398084819999</v>
      </c>
      <c r="O7780" s="3">
        <v>8.4815321477429997</v>
      </c>
      <c r="P7780" s="3">
        <v>3.0095759233930002</v>
      </c>
      <c r="Q7780" s="3">
        <v>0.27359781121799998</v>
      </c>
      <c r="R7780" s="3">
        <v>1.2311901504789999</v>
      </c>
      <c r="S7780" s="8">
        <v>6.0519835841310003</v>
      </c>
    </row>
    <row r="7781" spans="3:19" ht="24" x14ac:dyDescent="0.2">
      <c r="C7781" s="87"/>
      <c r="D7781" s="89"/>
      <c r="E7781" s="1" t="s">
        <v>30</v>
      </c>
      <c r="F7781" s="2"/>
      <c r="G7781" s="60">
        <v>76</v>
      </c>
      <c r="H7781" s="72" t="str">
        <f t="shared" si="130"/>
        <v xml:space="preserve"> </v>
      </c>
      <c r="I7781" s="11">
        <v>15.789473684211</v>
      </c>
      <c r="J7781" s="3">
        <v>7.8947368421049999</v>
      </c>
      <c r="K7781" s="3">
        <v>6.5789473684209998</v>
      </c>
      <c r="L7781" s="3">
        <v>26.315789473683999</v>
      </c>
      <c r="M7781" s="3">
        <v>10.526315789473999</v>
      </c>
      <c r="N7781" s="3">
        <v>9.2105263157890001</v>
      </c>
      <c r="O7781" s="3">
        <v>18.421052631578998</v>
      </c>
      <c r="P7781" s="3">
        <v>3.947368421053</v>
      </c>
      <c r="Q7781" s="3">
        <v>1.3157894736839999</v>
      </c>
      <c r="R7781" s="7">
        <v>0</v>
      </c>
      <c r="S7781" s="8">
        <v>6.3684210526319998</v>
      </c>
    </row>
    <row r="7782" spans="3:19" ht="24" x14ac:dyDescent="0.2">
      <c r="C7782" s="87"/>
      <c r="D7782" s="89"/>
      <c r="E7782" s="1" t="s">
        <v>31</v>
      </c>
      <c r="F7782" s="2"/>
      <c r="G7782" s="60">
        <v>342</v>
      </c>
      <c r="H7782" s="72" t="str">
        <f t="shared" si="130"/>
        <v xml:space="preserve"> </v>
      </c>
      <c r="I7782" s="11">
        <v>17.543859649123</v>
      </c>
      <c r="J7782" s="3">
        <v>5.847953216374</v>
      </c>
      <c r="K7782" s="3">
        <v>8.1871345029239997</v>
      </c>
      <c r="L7782" s="3">
        <v>26.900584795322001</v>
      </c>
      <c r="M7782" s="3">
        <v>11.111111111111001</v>
      </c>
      <c r="N7782" s="3">
        <v>7.0175438596489998</v>
      </c>
      <c r="O7782" s="3">
        <v>11.988304093567001</v>
      </c>
      <c r="P7782" s="3">
        <v>5.5555555555560003</v>
      </c>
      <c r="Q7782" s="3">
        <v>1.461988304094</v>
      </c>
      <c r="R7782" s="3">
        <v>4.3859649122809996</v>
      </c>
      <c r="S7782" s="8">
        <v>6.4444444444439997</v>
      </c>
    </row>
    <row r="7783" spans="3:19" x14ac:dyDescent="0.2">
      <c r="C7783" s="87"/>
      <c r="D7783" s="89"/>
      <c r="E7783" s="1" t="s">
        <v>32</v>
      </c>
      <c r="F7783" s="2"/>
      <c r="G7783" s="60">
        <v>1</v>
      </c>
      <c r="H7783" s="72" t="str">
        <f t="shared" si="130"/>
        <v>*</v>
      </c>
      <c r="I7783" s="21">
        <v>0</v>
      </c>
      <c r="J7783" s="7">
        <v>0</v>
      </c>
      <c r="K7783" s="7">
        <v>0</v>
      </c>
      <c r="L7783" s="7">
        <v>0</v>
      </c>
      <c r="M7783" s="3">
        <v>100</v>
      </c>
      <c r="N7783" s="7">
        <v>0</v>
      </c>
      <c r="O7783" s="7">
        <v>0</v>
      </c>
      <c r="P7783" s="7">
        <v>0</v>
      </c>
      <c r="Q7783" s="7">
        <v>0</v>
      </c>
      <c r="R7783" s="7">
        <v>0</v>
      </c>
      <c r="S7783" s="8">
        <v>7</v>
      </c>
    </row>
    <row r="7784" spans="3:19" x14ac:dyDescent="0.2">
      <c r="C7784" s="88" t="s">
        <v>33</v>
      </c>
      <c r="D7784" s="83" t="s">
        <v>17</v>
      </c>
      <c r="E7784" s="6" t="s">
        <v>34</v>
      </c>
      <c r="F7784" s="5"/>
      <c r="G7784" s="59">
        <v>316</v>
      </c>
      <c r="H7784" s="71" t="str">
        <f t="shared" si="130"/>
        <v xml:space="preserve"> </v>
      </c>
      <c r="I7784" s="12">
        <v>13.924050632910999</v>
      </c>
      <c r="J7784" s="4">
        <v>9.493670886076</v>
      </c>
      <c r="K7784" s="4">
        <v>8.2278481012659999</v>
      </c>
      <c r="L7784" s="4">
        <v>25.316455696203001</v>
      </c>
      <c r="M7784" s="4">
        <v>13.291139240506</v>
      </c>
      <c r="N7784" s="4">
        <v>8.5443037974680003</v>
      </c>
      <c r="O7784" s="4">
        <v>12.658227848100999</v>
      </c>
      <c r="P7784" s="4">
        <v>5.0632911392409996</v>
      </c>
      <c r="Q7784" s="4">
        <v>1.2658227848100001</v>
      </c>
      <c r="R7784" s="4">
        <v>2.2151898734180002</v>
      </c>
      <c r="S7784" s="13">
        <v>6.3924050632910001</v>
      </c>
    </row>
    <row r="7785" spans="3:19" x14ac:dyDescent="0.2">
      <c r="C7785" s="87"/>
      <c r="D7785" s="84"/>
      <c r="E7785" s="1" t="s">
        <v>35</v>
      </c>
      <c r="F7785" s="2"/>
      <c r="G7785" s="60">
        <v>1118</v>
      </c>
      <c r="H7785" s="72" t="str">
        <f t="shared" si="130"/>
        <v xml:space="preserve"> </v>
      </c>
      <c r="I7785" s="11">
        <v>13.774597495528001</v>
      </c>
      <c r="J7785" s="3">
        <v>5.6350626118070002</v>
      </c>
      <c r="K7785" s="3">
        <v>8.1395348837209998</v>
      </c>
      <c r="L7785" s="3">
        <v>33.184257602861997</v>
      </c>
      <c r="M7785" s="3">
        <v>15.295169946333001</v>
      </c>
      <c r="N7785" s="3">
        <v>7.6923076923079998</v>
      </c>
      <c r="O7785" s="3">
        <v>10.017889087657</v>
      </c>
      <c r="P7785" s="3">
        <v>4.0250447227189996</v>
      </c>
      <c r="Q7785" s="3">
        <v>0.89445438282599998</v>
      </c>
      <c r="R7785" s="3">
        <v>1.3416815742399999</v>
      </c>
      <c r="S7785" s="8">
        <v>6.2862254025039999</v>
      </c>
    </row>
    <row r="7786" spans="3:19" ht="24" x14ac:dyDescent="0.2">
      <c r="C7786" s="87"/>
      <c r="D7786" s="84"/>
      <c r="E7786" s="1" t="s">
        <v>36</v>
      </c>
      <c r="F7786" s="2"/>
      <c r="G7786" s="60">
        <v>648</v>
      </c>
      <c r="H7786" s="72" t="str">
        <f t="shared" si="130"/>
        <v xml:space="preserve"> </v>
      </c>
      <c r="I7786" s="11">
        <v>15.895061728395</v>
      </c>
      <c r="J7786" s="3">
        <v>5.2469135802469999</v>
      </c>
      <c r="K7786" s="3">
        <v>9.413580246914</v>
      </c>
      <c r="L7786" s="3">
        <v>34.567901234567998</v>
      </c>
      <c r="M7786" s="3">
        <v>12.808641975309</v>
      </c>
      <c r="N7786" s="3">
        <v>8.0246913580250006</v>
      </c>
      <c r="O7786" s="3">
        <v>8.1790123456790003</v>
      </c>
      <c r="P7786" s="3">
        <v>3.086419753086</v>
      </c>
      <c r="Q7786" s="3">
        <v>0.46296296296299999</v>
      </c>
      <c r="R7786" s="3">
        <v>2.3148148148150001</v>
      </c>
      <c r="S7786" s="8">
        <v>6.1435185185190004</v>
      </c>
    </row>
    <row r="7787" spans="3:19" x14ac:dyDescent="0.2">
      <c r="C7787" s="87"/>
      <c r="D7787" s="84"/>
      <c r="E7787" s="1" t="s">
        <v>37</v>
      </c>
      <c r="F7787" s="2"/>
      <c r="G7787" s="60">
        <v>260</v>
      </c>
      <c r="H7787" s="72" t="str">
        <f t="shared" si="130"/>
        <v xml:space="preserve"> </v>
      </c>
      <c r="I7787" s="11">
        <v>8.8461538461539995</v>
      </c>
      <c r="J7787" s="3">
        <v>4.6153846153850004</v>
      </c>
      <c r="K7787" s="3">
        <v>3.8461538461539999</v>
      </c>
      <c r="L7787" s="3">
        <v>27.692307692307999</v>
      </c>
      <c r="M7787" s="3">
        <v>17.307692307692001</v>
      </c>
      <c r="N7787" s="3">
        <v>9.2307692307690008</v>
      </c>
      <c r="O7787" s="3">
        <v>15.384615384615</v>
      </c>
      <c r="P7787" s="3">
        <v>7.3076923076920002</v>
      </c>
      <c r="Q7787" s="3">
        <v>2.6923076923079998</v>
      </c>
      <c r="R7787" s="3">
        <v>3.0769230769229998</v>
      </c>
      <c r="S7787" s="8">
        <v>7.0346153846149999</v>
      </c>
    </row>
    <row r="7788" spans="3:19" x14ac:dyDescent="0.2">
      <c r="C7788" s="87"/>
      <c r="D7788" s="84"/>
      <c r="E7788" s="1" t="s">
        <v>32</v>
      </c>
      <c r="F7788" s="2"/>
      <c r="G7788" s="60">
        <v>10</v>
      </c>
      <c r="H7788" s="72" t="str">
        <f t="shared" si="130"/>
        <v>*</v>
      </c>
      <c r="I7788" s="21">
        <v>0</v>
      </c>
      <c r="J7788" s="3">
        <v>10</v>
      </c>
      <c r="K7788" s="7">
        <v>0</v>
      </c>
      <c r="L7788" s="3">
        <v>40</v>
      </c>
      <c r="M7788" s="3">
        <v>30</v>
      </c>
      <c r="N7788" s="3">
        <v>10</v>
      </c>
      <c r="O7788" s="3">
        <v>10</v>
      </c>
      <c r="P7788" s="7">
        <v>0</v>
      </c>
      <c r="Q7788" s="7">
        <v>0</v>
      </c>
      <c r="R7788" s="7">
        <v>0</v>
      </c>
      <c r="S7788" s="8">
        <v>6.6</v>
      </c>
    </row>
    <row r="7789" spans="3:19" x14ac:dyDescent="0.2">
      <c r="C7789" s="88" t="s">
        <v>38</v>
      </c>
      <c r="D7789" s="83" t="s">
        <v>17</v>
      </c>
      <c r="E7789" s="6" t="s">
        <v>39</v>
      </c>
      <c r="F7789" s="5"/>
      <c r="G7789" s="59">
        <v>348</v>
      </c>
      <c r="H7789" s="71" t="str">
        <f t="shared" si="130"/>
        <v xml:space="preserve"> </v>
      </c>
      <c r="I7789" s="12">
        <v>12.64367816092</v>
      </c>
      <c r="J7789" s="4">
        <v>4.885057471264</v>
      </c>
      <c r="K7789" s="4">
        <v>6.0344827586210004</v>
      </c>
      <c r="L7789" s="4">
        <v>28.448275862069</v>
      </c>
      <c r="M7789" s="4">
        <v>12.931034482758999</v>
      </c>
      <c r="N7789" s="4">
        <v>7.4712643678159996</v>
      </c>
      <c r="O7789" s="4">
        <v>14.080459770115</v>
      </c>
      <c r="P7789" s="4">
        <v>7.1839080459769997</v>
      </c>
      <c r="Q7789" s="4">
        <v>2.8735632183909998</v>
      </c>
      <c r="R7789" s="4">
        <v>3.4482758620689999</v>
      </c>
      <c r="S7789" s="13">
        <v>6.8017241379310001</v>
      </c>
    </row>
    <row r="7790" spans="3:19" x14ac:dyDescent="0.2">
      <c r="C7790" s="87"/>
      <c r="D7790" s="84"/>
      <c r="E7790" s="1" t="s">
        <v>40</v>
      </c>
      <c r="F7790" s="2"/>
      <c r="G7790" s="60">
        <v>1553</v>
      </c>
      <c r="H7790" s="72" t="str">
        <f t="shared" si="130"/>
        <v xml:space="preserve"> </v>
      </c>
      <c r="I7790" s="11">
        <v>13.586606567933</v>
      </c>
      <c r="J7790" s="3">
        <v>5.9884095299420004</v>
      </c>
      <c r="K7790" s="3">
        <v>8.5640695428200004</v>
      </c>
      <c r="L7790" s="3">
        <v>34.127495170636998</v>
      </c>
      <c r="M7790" s="3">
        <v>15.325177076626</v>
      </c>
      <c r="N7790" s="3">
        <v>8.0489375402449994</v>
      </c>
      <c r="O7790" s="3">
        <v>9.0148100450740003</v>
      </c>
      <c r="P7790" s="3">
        <v>3.7347070186739999</v>
      </c>
      <c r="Q7790" s="3">
        <v>0.45074050225399998</v>
      </c>
      <c r="R7790" s="3">
        <v>1.159047005795</v>
      </c>
      <c r="S7790" s="8">
        <v>6.2131358660659997</v>
      </c>
    </row>
    <row r="7791" spans="3:19" x14ac:dyDescent="0.2">
      <c r="C7791" s="87"/>
      <c r="D7791" s="84"/>
      <c r="E7791" s="1" t="s">
        <v>41</v>
      </c>
      <c r="F7791" s="2"/>
      <c r="G7791" s="60">
        <v>149</v>
      </c>
      <c r="H7791" s="72" t="str">
        <f t="shared" si="130"/>
        <v xml:space="preserve"> </v>
      </c>
      <c r="I7791" s="11">
        <v>16.778523489933001</v>
      </c>
      <c r="J7791" s="3">
        <v>4.0268456375839996</v>
      </c>
      <c r="K7791" s="3">
        <v>6.7114093959729999</v>
      </c>
      <c r="L7791" s="3">
        <v>41.610738255034001</v>
      </c>
      <c r="M7791" s="3">
        <v>8.7248322147649997</v>
      </c>
      <c r="N7791" s="3">
        <v>6.0402684563760003</v>
      </c>
      <c r="O7791" s="3">
        <v>11.409395973154</v>
      </c>
      <c r="P7791" s="3">
        <v>2.6845637583889999</v>
      </c>
      <c r="Q7791" s="3">
        <v>0.67114093959700005</v>
      </c>
      <c r="R7791" s="3">
        <v>1.342281879195</v>
      </c>
      <c r="S7791" s="8">
        <v>6.120805369128</v>
      </c>
    </row>
    <row r="7792" spans="3:19" x14ac:dyDescent="0.2">
      <c r="C7792" s="87"/>
      <c r="D7792" s="84"/>
      <c r="E7792" s="1" t="s">
        <v>42</v>
      </c>
      <c r="F7792" s="2"/>
      <c r="G7792" s="60">
        <v>861</v>
      </c>
      <c r="H7792" s="72" t="str">
        <f t="shared" si="130"/>
        <v xml:space="preserve"> </v>
      </c>
      <c r="I7792" s="11">
        <v>15.447154471545</v>
      </c>
      <c r="J7792" s="3">
        <v>6.7363530778160001</v>
      </c>
      <c r="K7792" s="3">
        <v>8.130081300813</v>
      </c>
      <c r="L7792" s="3">
        <v>33.681765389082003</v>
      </c>
      <c r="M7792" s="3">
        <v>12.543554006969</v>
      </c>
      <c r="N7792" s="3">
        <v>8.2462253193960002</v>
      </c>
      <c r="O7792" s="3">
        <v>9.0592334494770004</v>
      </c>
      <c r="P7792" s="3">
        <v>3.4843205574909999</v>
      </c>
      <c r="Q7792" s="3">
        <v>0.58072009291500004</v>
      </c>
      <c r="R7792" s="3">
        <v>2.0905923344950001</v>
      </c>
      <c r="S7792" s="8">
        <v>6.176538908246</v>
      </c>
    </row>
    <row r="7793" spans="3:19" x14ac:dyDescent="0.2">
      <c r="C7793" s="87"/>
      <c r="D7793" s="84"/>
      <c r="E7793" s="1" t="s">
        <v>43</v>
      </c>
      <c r="F7793" s="2"/>
      <c r="G7793" s="60">
        <v>181</v>
      </c>
      <c r="H7793" s="72" t="str">
        <f t="shared" si="130"/>
        <v xml:space="preserve"> </v>
      </c>
      <c r="I7793" s="11">
        <v>13.259668508287</v>
      </c>
      <c r="J7793" s="3">
        <v>7.1823204419889999</v>
      </c>
      <c r="K7793" s="3">
        <v>11.602209944750999</v>
      </c>
      <c r="L7793" s="3">
        <v>33.701657458564</v>
      </c>
      <c r="M7793" s="3">
        <v>12.154696132597</v>
      </c>
      <c r="N7793" s="3">
        <v>7.1823204419889999</v>
      </c>
      <c r="O7793" s="3">
        <v>7.1823204419889999</v>
      </c>
      <c r="P7793" s="3">
        <v>3.3149171270719999</v>
      </c>
      <c r="Q7793" s="3">
        <v>1.1049723756909999</v>
      </c>
      <c r="R7793" s="3">
        <v>3.3149171270719999</v>
      </c>
      <c r="S7793" s="8">
        <v>6.2099447513810002</v>
      </c>
    </row>
    <row r="7794" spans="3:19" x14ac:dyDescent="0.2">
      <c r="C7794" s="87"/>
      <c r="D7794" s="84"/>
      <c r="E7794" s="1" t="s">
        <v>44</v>
      </c>
      <c r="F7794" s="2"/>
      <c r="G7794" s="60">
        <v>228</v>
      </c>
      <c r="H7794" s="72" t="str">
        <f t="shared" si="130"/>
        <v xml:space="preserve"> </v>
      </c>
      <c r="I7794" s="11">
        <v>14.473684210526001</v>
      </c>
      <c r="J7794" s="3">
        <v>10.087719298246</v>
      </c>
      <c r="K7794" s="3">
        <v>8.7719298245609991</v>
      </c>
      <c r="L7794" s="3">
        <v>38.157894736842003</v>
      </c>
      <c r="M7794" s="3">
        <v>11.842105263158</v>
      </c>
      <c r="N7794" s="3">
        <v>6.1403508771929998</v>
      </c>
      <c r="O7794" s="3">
        <v>7.0175438596489998</v>
      </c>
      <c r="P7794" s="3">
        <v>1.7543859649119999</v>
      </c>
      <c r="Q7794" s="3">
        <v>0.43859649122799998</v>
      </c>
      <c r="R7794" s="3">
        <v>1.3157894736839999</v>
      </c>
      <c r="S7794" s="8">
        <v>5.8991228070180002</v>
      </c>
    </row>
    <row r="7795" spans="3:19" x14ac:dyDescent="0.2">
      <c r="C7795" s="87"/>
      <c r="D7795" s="84"/>
      <c r="E7795" s="1" t="s">
        <v>45</v>
      </c>
      <c r="F7795" s="2"/>
      <c r="G7795" s="60">
        <v>55</v>
      </c>
      <c r="H7795" s="72" t="str">
        <f t="shared" si="130"/>
        <v xml:space="preserve"> </v>
      </c>
      <c r="I7795" s="11">
        <v>9.0909090909089993</v>
      </c>
      <c r="J7795" s="3">
        <v>10.909090909091001</v>
      </c>
      <c r="K7795" s="3">
        <v>3.636363636364</v>
      </c>
      <c r="L7795" s="3">
        <v>34.545454545455001</v>
      </c>
      <c r="M7795" s="3">
        <v>16.363636363636001</v>
      </c>
      <c r="N7795" s="3">
        <v>3.636363636364</v>
      </c>
      <c r="O7795" s="3">
        <v>14.545454545455</v>
      </c>
      <c r="P7795" s="3">
        <v>3.636363636364</v>
      </c>
      <c r="Q7795" s="3">
        <v>1.818181818182</v>
      </c>
      <c r="R7795" s="3">
        <v>1.818181818182</v>
      </c>
      <c r="S7795" s="8">
        <v>6.4909090909089997</v>
      </c>
    </row>
    <row r="7796" spans="3:19" x14ac:dyDescent="0.2">
      <c r="C7796" s="87"/>
      <c r="D7796" s="84"/>
      <c r="E7796" s="1" t="s">
        <v>46</v>
      </c>
      <c r="F7796" s="2"/>
      <c r="G7796" s="60">
        <v>31</v>
      </c>
      <c r="H7796" s="72" t="str">
        <f t="shared" si="130"/>
        <v>*</v>
      </c>
      <c r="I7796" s="11">
        <v>6.4516129032259997</v>
      </c>
      <c r="J7796" s="7">
        <v>0</v>
      </c>
      <c r="K7796" s="3">
        <v>6.4516129032259997</v>
      </c>
      <c r="L7796" s="3">
        <v>19.354838709677001</v>
      </c>
      <c r="M7796" s="3">
        <v>9.6774193548389995</v>
      </c>
      <c r="N7796" s="3">
        <v>9.6774193548389995</v>
      </c>
      <c r="O7796" s="3">
        <v>22.580645161290001</v>
      </c>
      <c r="P7796" s="3">
        <v>6.4516129032259997</v>
      </c>
      <c r="Q7796" s="3">
        <v>6.4516129032259997</v>
      </c>
      <c r="R7796" s="3">
        <v>12.903225806451999</v>
      </c>
      <c r="S7796" s="8">
        <v>8.0645161290320004</v>
      </c>
    </row>
    <row r="7797" spans="3:19" x14ac:dyDescent="0.2">
      <c r="C7797" s="87"/>
      <c r="D7797" s="84"/>
      <c r="E7797" s="1" t="s">
        <v>32</v>
      </c>
      <c r="F7797" s="2"/>
      <c r="G7797" s="60">
        <v>48</v>
      </c>
      <c r="H7797" s="72" t="str">
        <f t="shared" si="130"/>
        <v>*</v>
      </c>
      <c r="I7797" s="11">
        <v>16.666666666666998</v>
      </c>
      <c r="J7797" s="3">
        <v>2.083333333333</v>
      </c>
      <c r="K7797" s="3">
        <v>4.166666666667</v>
      </c>
      <c r="L7797" s="3">
        <v>31.25</v>
      </c>
      <c r="M7797" s="3">
        <v>16.666666666666998</v>
      </c>
      <c r="N7797" s="3">
        <v>14.583333333333</v>
      </c>
      <c r="O7797" s="3">
        <v>10.416666666667</v>
      </c>
      <c r="P7797" s="3">
        <v>2.083333333333</v>
      </c>
      <c r="Q7797" s="7">
        <v>0</v>
      </c>
      <c r="R7797" s="3">
        <v>2.083333333333</v>
      </c>
      <c r="S7797" s="8">
        <v>6.395833333333</v>
      </c>
    </row>
    <row r="7798" spans="3:19" ht="24" x14ac:dyDescent="0.2">
      <c r="C7798" s="88" t="s">
        <v>47</v>
      </c>
      <c r="D7798" s="83" t="s">
        <v>17</v>
      </c>
      <c r="E7798" s="6" t="s">
        <v>48</v>
      </c>
      <c r="F7798" s="5"/>
      <c r="G7798" s="59">
        <v>91</v>
      </c>
      <c r="H7798" s="71" t="str">
        <f t="shared" si="130"/>
        <v xml:space="preserve"> </v>
      </c>
      <c r="I7798" s="12">
        <v>12.087912087912001</v>
      </c>
      <c r="J7798" s="4">
        <v>9.8901098901100006</v>
      </c>
      <c r="K7798" s="4">
        <v>6.5934065934069999</v>
      </c>
      <c r="L7798" s="4">
        <v>38.461538461537998</v>
      </c>
      <c r="M7798" s="4">
        <v>8.7912087912089998</v>
      </c>
      <c r="N7798" s="4">
        <v>8.7912087912089998</v>
      </c>
      <c r="O7798" s="4">
        <v>7.6923076923079998</v>
      </c>
      <c r="P7798" s="4">
        <v>6.5934065934069999</v>
      </c>
      <c r="Q7798" s="4">
        <v>1.098901098901</v>
      </c>
      <c r="R7798" s="20">
        <v>0</v>
      </c>
      <c r="S7798" s="13">
        <v>6.1868131868129996</v>
      </c>
    </row>
    <row r="7799" spans="3:19" ht="24" x14ac:dyDescent="0.2">
      <c r="C7799" s="87"/>
      <c r="D7799" s="84"/>
      <c r="E7799" s="1" t="s">
        <v>49</v>
      </c>
      <c r="F7799" s="2"/>
      <c r="G7799" s="60">
        <v>140</v>
      </c>
      <c r="H7799" s="72" t="str">
        <f t="shared" si="130"/>
        <v xml:space="preserve"> </v>
      </c>
      <c r="I7799" s="11">
        <v>15.714285714286</v>
      </c>
      <c r="J7799" s="3">
        <v>5.7142857142860004</v>
      </c>
      <c r="K7799" s="3">
        <v>5.7142857142860004</v>
      </c>
      <c r="L7799" s="3">
        <v>32.857142857143003</v>
      </c>
      <c r="M7799" s="3">
        <v>15</v>
      </c>
      <c r="N7799" s="3">
        <v>9.2857142857140005</v>
      </c>
      <c r="O7799" s="3">
        <v>9.2857142857140005</v>
      </c>
      <c r="P7799" s="3">
        <v>3.5714285714290002</v>
      </c>
      <c r="Q7799" s="3">
        <v>0.71428571428599996</v>
      </c>
      <c r="R7799" s="3">
        <v>2.1428571428569998</v>
      </c>
      <c r="S7799" s="8">
        <v>6.2785714285710004</v>
      </c>
    </row>
    <row r="7800" spans="3:19" x14ac:dyDescent="0.2">
      <c r="C7800" s="87"/>
      <c r="D7800" s="84"/>
      <c r="E7800" s="1" t="s">
        <v>50</v>
      </c>
      <c r="F7800" s="2"/>
      <c r="G7800" s="60">
        <v>148</v>
      </c>
      <c r="H7800" s="72" t="str">
        <f t="shared" si="130"/>
        <v xml:space="preserve"> </v>
      </c>
      <c r="I7800" s="11">
        <v>15.540540540541</v>
      </c>
      <c r="J7800" s="3">
        <v>2.0270270270270001</v>
      </c>
      <c r="K7800" s="3">
        <v>10.135135135135</v>
      </c>
      <c r="L7800" s="3">
        <v>39.864864864864998</v>
      </c>
      <c r="M7800" s="3">
        <v>8.7837837837839992</v>
      </c>
      <c r="N7800" s="3">
        <v>7.4324324324319999</v>
      </c>
      <c r="O7800" s="3">
        <v>10.810810810811001</v>
      </c>
      <c r="P7800" s="3">
        <v>4.0540540540540002</v>
      </c>
      <c r="Q7800" s="3">
        <v>0.67567567567599995</v>
      </c>
      <c r="R7800" s="3">
        <v>0.67567567567599995</v>
      </c>
      <c r="S7800" s="8">
        <v>6.1891891891890003</v>
      </c>
    </row>
    <row r="7801" spans="3:19" x14ac:dyDescent="0.2">
      <c r="C7801" s="87"/>
      <c r="D7801" s="84"/>
      <c r="E7801" s="1" t="s">
        <v>51</v>
      </c>
      <c r="F7801" s="2"/>
      <c r="G7801" s="60">
        <v>196</v>
      </c>
      <c r="H7801" s="72" t="str">
        <f t="shared" si="130"/>
        <v xml:space="preserve"> </v>
      </c>
      <c r="I7801" s="11">
        <v>18.367346938775999</v>
      </c>
      <c r="J7801" s="3">
        <v>5.1020408163270003</v>
      </c>
      <c r="K7801" s="3">
        <v>6.6326530612239996</v>
      </c>
      <c r="L7801" s="3">
        <v>32.653061224490003</v>
      </c>
      <c r="M7801" s="3">
        <v>14.285714285714</v>
      </c>
      <c r="N7801" s="3">
        <v>7.65306122449</v>
      </c>
      <c r="O7801" s="3">
        <v>9.1836734693879993</v>
      </c>
      <c r="P7801" s="3">
        <v>4.0816326530609999</v>
      </c>
      <c r="Q7801" s="3">
        <v>0.51020408163300002</v>
      </c>
      <c r="R7801" s="3">
        <v>1.530612244898</v>
      </c>
      <c r="S7801" s="8">
        <v>6.1326530612239996</v>
      </c>
    </row>
    <row r="7802" spans="3:19" ht="24" x14ac:dyDescent="0.2">
      <c r="C7802" s="87"/>
      <c r="D7802" s="84"/>
      <c r="E7802" s="1" t="s">
        <v>52</v>
      </c>
      <c r="F7802" s="2"/>
      <c r="G7802" s="60">
        <v>312</v>
      </c>
      <c r="H7802" s="72" t="str">
        <f t="shared" si="130"/>
        <v xml:space="preserve"> </v>
      </c>
      <c r="I7802" s="11">
        <v>15.064102564103001</v>
      </c>
      <c r="J7802" s="3">
        <v>6.7307692307689999</v>
      </c>
      <c r="K7802" s="3">
        <v>7.6923076923079998</v>
      </c>
      <c r="L7802" s="3">
        <v>30.128205128205</v>
      </c>
      <c r="M7802" s="3">
        <v>17.628205128205</v>
      </c>
      <c r="N7802" s="3">
        <v>8.333333333333</v>
      </c>
      <c r="O7802" s="3">
        <v>9.6153846153850004</v>
      </c>
      <c r="P7802" s="3">
        <v>3.5256410256409998</v>
      </c>
      <c r="Q7802" s="3">
        <v>0.64102564102600001</v>
      </c>
      <c r="R7802" s="3">
        <v>0.64102564102600001</v>
      </c>
      <c r="S7802" s="8">
        <v>6.1794871794870003</v>
      </c>
    </row>
    <row r="7803" spans="3:19" ht="24" x14ac:dyDescent="0.2">
      <c r="C7803" s="87"/>
      <c r="D7803" s="84"/>
      <c r="E7803" s="1" t="s">
        <v>53</v>
      </c>
      <c r="F7803" s="2"/>
      <c r="G7803" s="60">
        <v>887</v>
      </c>
      <c r="H7803" s="72" t="str">
        <f t="shared" si="130"/>
        <v xml:space="preserve"> </v>
      </c>
      <c r="I7803" s="11">
        <v>15.670800450958</v>
      </c>
      <c r="J7803" s="3">
        <v>5.7497181510709998</v>
      </c>
      <c r="K7803" s="3">
        <v>7.4408117249150001</v>
      </c>
      <c r="L7803" s="3">
        <v>33.596392333708998</v>
      </c>
      <c r="M7803" s="3">
        <v>14.092446448703001</v>
      </c>
      <c r="N7803" s="3">
        <v>8.2299887260430005</v>
      </c>
      <c r="O7803" s="3">
        <v>9.4701240135290004</v>
      </c>
      <c r="P7803" s="3">
        <v>4.0586245772270004</v>
      </c>
      <c r="Q7803" s="3">
        <v>0.67643742953800001</v>
      </c>
      <c r="R7803" s="3">
        <v>1.0146561443069999</v>
      </c>
      <c r="S7803" s="8">
        <v>6.1871476888389996</v>
      </c>
    </row>
    <row r="7804" spans="3:19" ht="24" x14ac:dyDescent="0.2">
      <c r="C7804" s="87"/>
      <c r="D7804" s="84"/>
      <c r="E7804" s="1" t="s">
        <v>54</v>
      </c>
      <c r="F7804" s="2"/>
      <c r="G7804" s="60">
        <v>1429</v>
      </c>
      <c r="H7804" s="72" t="str">
        <f t="shared" si="130"/>
        <v xml:space="preserve"> </v>
      </c>
      <c r="I7804" s="11">
        <v>12.386284114765999</v>
      </c>
      <c r="J7804" s="3">
        <v>6.1581525542340003</v>
      </c>
      <c r="K7804" s="3">
        <v>8.3275017494749992</v>
      </c>
      <c r="L7804" s="3">
        <v>30.720783764871001</v>
      </c>
      <c r="M7804" s="3">
        <v>15.18544436669</v>
      </c>
      <c r="N7804" s="3">
        <v>7.8376487053880002</v>
      </c>
      <c r="O7804" s="3">
        <v>11.1266620014</v>
      </c>
      <c r="P7804" s="3">
        <v>4.4786564030790004</v>
      </c>
      <c r="Q7804" s="3">
        <v>1.2596221133659999</v>
      </c>
      <c r="R7804" s="3">
        <v>2.5192442267319999</v>
      </c>
      <c r="S7804" s="8">
        <v>6.4576627011900003</v>
      </c>
    </row>
    <row r="7805" spans="3:19" x14ac:dyDescent="0.2">
      <c r="C7805" s="87"/>
      <c r="D7805" s="84"/>
      <c r="E7805" s="1" t="s">
        <v>32</v>
      </c>
      <c r="F7805" s="2"/>
      <c r="G7805" s="60">
        <v>36</v>
      </c>
      <c r="H7805" s="72" t="str">
        <f t="shared" si="130"/>
        <v>*</v>
      </c>
      <c r="I7805" s="11">
        <v>22.222222222222001</v>
      </c>
      <c r="J7805" s="3">
        <v>2.7777777777780002</v>
      </c>
      <c r="K7805" s="3">
        <v>8.333333333333</v>
      </c>
      <c r="L7805" s="3">
        <v>38.888888888888999</v>
      </c>
      <c r="M7805" s="3">
        <v>5.5555555555560003</v>
      </c>
      <c r="N7805" s="3">
        <v>13.888888888888999</v>
      </c>
      <c r="O7805" s="3">
        <v>8.333333333333</v>
      </c>
      <c r="P7805" s="7">
        <v>0</v>
      </c>
      <c r="Q7805" s="7">
        <v>0</v>
      </c>
      <c r="R7805" s="7">
        <v>0</v>
      </c>
      <c r="S7805" s="8">
        <v>5.7777777777779997</v>
      </c>
    </row>
    <row r="7806" spans="3:19" ht="24" x14ac:dyDescent="0.2">
      <c r="C7806" s="88" t="s">
        <v>55</v>
      </c>
      <c r="D7806" s="83" t="s">
        <v>17</v>
      </c>
      <c r="E7806" s="6" t="s">
        <v>48</v>
      </c>
      <c r="F7806" s="5"/>
      <c r="G7806" s="59">
        <v>113</v>
      </c>
      <c r="H7806" s="71" t="str">
        <f t="shared" si="130"/>
        <v xml:space="preserve"> </v>
      </c>
      <c r="I7806" s="12">
        <v>14.159292035398</v>
      </c>
      <c r="J7806" s="4">
        <v>8.8495575221239999</v>
      </c>
      <c r="K7806" s="4">
        <v>7.964601769912</v>
      </c>
      <c r="L7806" s="4">
        <v>28.318584070796</v>
      </c>
      <c r="M7806" s="4">
        <v>15.044247787611001</v>
      </c>
      <c r="N7806" s="4">
        <v>6.194690265487</v>
      </c>
      <c r="O7806" s="4">
        <v>8.8495575221239999</v>
      </c>
      <c r="P7806" s="4">
        <v>4.424778761062</v>
      </c>
      <c r="Q7806" s="4">
        <v>0.88495575221199996</v>
      </c>
      <c r="R7806" s="4">
        <v>5.3097345132739999</v>
      </c>
      <c r="S7806" s="13">
        <v>6.3982300884959997</v>
      </c>
    </row>
    <row r="7807" spans="3:19" ht="24" x14ac:dyDescent="0.2">
      <c r="C7807" s="87"/>
      <c r="D7807" s="84"/>
      <c r="E7807" s="1" t="s">
        <v>49</v>
      </c>
      <c r="F7807" s="2"/>
      <c r="G7807" s="60">
        <v>247</v>
      </c>
      <c r="H7807" s="72" t="str">
        <f t="shared" si="130"/>
        <v xml:space="preserve"> </v>
      </c>
      <c r="I7807" s="11">
        <v>13.765182186235</v>
      </c>
      <c r="J7807" s="3">
        <v>6.0728744939270003</v>
      </c>
      <c r="K7807" s="3">
        <v>8.5020242914979995</v>
      </c>
      <c r="L7807" s="3">
        <v>31.983805668016</v>
      </c>
      <c r="M7807" s="3">
        <v>14.17004048583</v>
      </c>
      <c r="N7807" s="3">
        <v>8.5020242914979995</v>
      </c>
      <c r="O7807" s="3">
        <v>9.7165991902830005</v>
      </c>
      <c r="P7807" s="3">
        <v>4.0485829959509996</v>
      </c>
      <c r="Q7807" s="3">
        <v>0.80971659919000005</v>
      </c>
      <c r="R7807" s="3">
        <v>2.4291497975710001</v>
      </c>
      <c r="S7807" s="8">
        <v>6.331983805668</v>
      </c>
    </row>
    <row r="7808" spans="3:19" x14ac:dyDescent="0.2">
      <c r="C7808" s="87"/>
      <c r="D7808" s="84"/>
      <c r="E7808" s="1" t="s">
        <v>50</v>
      </c>
      <c r="F7808" s="2"/>
      <c r="G7808" s="60">
        <v>470</v>
      </c>
      <c r="H7808" s="72" t="str">
        <f t="shared" si="130"/>
        <v xml:space="preserve"> </v>
      </c>
      <c r="I7808" s="11">
        <v>15.106382978723</v>
      </c>
      <c r="J7808" s="3">
        <v>4.8936170212769996</v>
      </c>
      <c r="K7808" s="3">
        <v>8.2978723404260002</v>
      </c>
      <c r="L7808" s="3">
        <v>33.404255319149001</v>
      </c>
      <c r="M7808" s="3">
        <v>13.829787234043</v>
      </c>
      <c r="N7808" s="3">
        <v>8.9361702127659992</v>
      </c>
      <c r="O7808" s="3">
        <v>9.7872340425529991</v>
      </c>
      <c r="P7808" s="3">
        <v>4.0425531914889996</v>
      </c>
      <c r="Q7808" s="3">
        <v>1.0638297872339999</v>
      </c>
      <c r="R7808" s="3">
        <v>0.63829787234000002</v>
      </c>
      <c r="S7808" s="8">
        <v>6.2297872340430001</v>
      </c>
    </row>
    <row r="7809" spans="3:19" x14ac:dyDescent="0.2">
      <c r="C7809" s="87"/>
      <c r="D7809" s="84"/>
      <c r="E7809" s="1" t="s">
        <v>51</v>
      </c>
      <c r="F7809" s="2"/>
      <c r="G7809" s="60">
        <v>874</v>
      </c>
      <c r="H7809" s="72" t="str">
        <f t="shared" ref="H7809:H7856" si="131">IF(G7809&lt;49,"*"," ")</f>
        <v xml:space="preserve"> </v>
      </c>
      <c r="I7809" s="11">
        <v>13.615560640731999</v>
      </c>
      <c r="J7809" s="3">
        <v>4.9199084668189998</v>
      </c>
      <c r="K7809" s="3">
        <v>6.6361556064069998</v>
      </c>
      <c r="L7809" s="3">
        <v>33.409610983981999</v>
      </c>
      <c r="M7809" s="3">
        <v>16.361556064073</v>
      </c>
      <c r="N7809" s="3">
        <v>8.2379862700230007</v>
      </c>
      <c r="O7809" s="3">
        <v>10.297482837529</v>
      </c>
      <c r="P7809" s="3">
        <v>4.0045766590390004</v>
      </c>
      <c r="Q7809" s="3">
        <v>0.91533180778000001</v>
      </c>
      <c r="R7809" s="3">
        <v>1.601830663616</v>
      </c>
      <c r="S7809" s="8">
        <v>6.366132723112</v>
      </c>
    </row>
    <row r="7810" spans="3:19" ht="24" x14ac:dyDescent="0.2">
      <c r="C7810" s="87"/>
      <c r="D7810" s="84"/>
      <c r="E7810" s="1" t="s">
        <v>52</v>
      </c>
      <c r="F7810" s="2"/>
      <c r="G7810" s="60">
        <v>317</v>
      </c>
      <c r="H7810" s="72" t="str">
        <f t="shared" si="131"/>
        <v xml:space="preserve"> </v>
      </c>
      <c r="I7810" s="11">
        <v>12.933753943218001</v>
      </c>
      <c r="J7810" s="3">
        <v>5.9936908517349998</v>
      </c>
      <c r="K7810" s="3">
        <v>9.4637223974759994</v>
      </c>
      <c r="L7810" s="3">
        <v>29.652996845425999</v>
      </c>
      <c r="M7810" s="3">
        <v>12.302839116718999</v>
      </c>
      <c r="N7810" s="3">
        <v>9.4637223974759994</v>
      </c>
      <c r="O7810" s="3">
        <v>11.98738170347</v>
      </c>
      <c r="P7810" s="3">
        <v>5.0473186119870004</v>
      </c>
      <c r="Q7810" s="3">
        <v>0.63091482649800001</v>
      </c>
      <c r="R7810" s="3">
        <v>2.5236593059939998</v>
      </c>
      <c r="S7810" s="8">
        <v>6.4542586750790001</v>
      </c>
    </row>
    <row r="7811" spans="3:19" x14ac:dyDescent="0.2">
      <c r="C7811" s="87"/>
      <c r="D7811" s="84"/>
      <c r="E7811" s="1" t="s">
        <v>56</v>
      </c>
      <c r="F7811" s="2"/>
      <c r="G7811" s="60">
        <v>263</v>
      </c>
      <c r="H7811" s="72" t="str">
        <f t="shared" si="131"/>
        <v xml:space="preserve"> </v>
      </c>
      <c r="I7811" s="11">
        <v>12.927756653992001</v>
      </c>
      <c r="J7811" s="3">
        <v>9.8859315589350008</v>
      </c>
      <c r="K7811" s="3">
        <v>10.266159695817</v>
      </c>
      <c r="L7811" s="3">
        <v>29.277566539923999</v>
      </c>
      <c r="M7811" s="3">
        <v>13.307984790875</v>
      </c>
      <c r="N7811" s="3">
        <v>5.3231939163500002</v>
      </c>
      <c r="O7811" s="3">
        <v>10.6463878327</v>
      </c>
      <c r="P7811" s="3">
        <v>4.9429657794680004</v>
      </c>
      <c r="Q7811" s="3">
        <v>1.9011406844109999</v>
      </c>
      <c r="R7811" s="3">
        <v>1.520912547529</v>
      </c>
      <c r="S7811" s="8">
        <v>6.2547528517110003</v>
      </c>
    </row>
    <row r="7812" spans="3:19" x14ac:dyDescent="0.2">
      <c r="C7812" s="87"/>
      <c r="D7812" s="84"/>
      <c r="E7812" s="1" t="s">
        <v>57</v>
      </c>
      <c r="F7812" s="2"/>
      <c r="G7812" s="60">
        <v>26</v>
      </c>
      <c r="H7812" s="72" t="str">
        <f t="shared" si="131"/>
        <v>*</v>
      </c>
      <c r="I7812" s="11">
        <v>7.6923076923079998</v>
      </c>
      <c r="J7812" s="3">
        <v>11.538461538462</v>
      </c>
      <c r="K7812" s="3">
        <v>3.8461538461539999</v>
      </c>
      <c r="L7812" s="3">
        <v>26.923076923077002</v>
      </c>
      <c r="M7812" s="3">
        <v>7.6923076923079998</v>
      </c>
      <c r="N7812" s="7">
        <v>0</v>
      </c>
      <c r="O7812" s="3">
        <v>23.076923076922998</v>
      </c>
      <c r="P7812" s="3">
        <v>7.6923076923079998</v>
      </c>
      <c r="Q7812" s="7">
        <v>0</v>
      </c>
      <c r="R7812" s="3">
        <v>11.538461538462</v>
      </c>
      <c r="S7812" s="8">
        <v>7.2692307692310001</v>
      </c>
    </row>
    <row r="7813" spans="3:19" x14ac:dyDescent="0.2">
      <c r="C7813" s="87"/>
      <c r="D7813" s="84"/>
      <c r="E7813" s="1" t="s">
        <v>32</v>
      </c>
      <c r="F7813" s="2"/>
      <c r="G7813" s="60">
        <v>42</v>
      </c>
      <c r="H7813" s="72" t="str">
        <f t="shared" si="131"/>
        <v>*</v>
      </c>
      <c r="I7813" s="11">
        <v>16.666666666666998</v>
      </c>
      <c r="J7813" s="3">
        <v>2.3809523809519999</v>
      </c>
      <c r="K7813" s="3">
        <v>7.1428571428570002</v>
      </c>
      <c r="L7813" s="3">
        <v>30.952380952380999</v>
      </c>
      <c r="M7813" s="3">
        <v>19.047619047619001</v>
      </c>
      <c r="N7813" s="3">
        <v>9.5238095238099998</v>
      </c>
      <c r="O7813" s="3">
        <v>9.5238095238099998</v>
      </c>
      <c r="P7813" s="7">
        <v>0</v>
      </c>
      <c r="Q7813" s="3">
        <v>2.3809523809519999</v>
      </c>
      <c r="R7813" s="3">
        <v>2.3809523809519999</v>
      </c>
      <c r="S7813" s="8">
        <v>6.3095238095240003</v>
      </c>
    </row>
    <row r="7814" spans="3:19" x14ac:dyDescent="0.2">
      <c r="C7814" s="88" t="s">
        <v>58</v>
      </c>
      <c r="D7814" s="83" t="s">
        <v>17</v>
      </c>
      <c r="E7814" s="6" t="s">
        <v>59</v>
      </c>
      <c r="F7814" s="5"/>
      <c r="G7814" s="59">
        <v>1749</v>
      </c>
      <c r="H7814" s="71" t="str">
        <f t="shared" si="131"/>
        <v xml:space="preserve"> </v>
      </c>
      <c r="I7814" s="12">
        <v>14.236706689537</v>
      </c>
      <c r="J7814" s="4">
        <v>6.0606060606060002</v>
      </c>
      <c r="K7814" s="4">
        <v>8.2332761578039992</v>
      </c>
      <c r="L7814" s="4">
        <v>33.333333333333002</v>
      </c>
      <c r="M7814" s="4">
        <v>14.293882218410999</v>
      </c>
      <c r="N7814" s="4">
        <v>8.118925100057</v>
      </c>
      <c r="O7814" s="4">
        <v>9.8341909662660001</v>
      </c>
      <c r="P7814" s="4">
        <v>3.7735849056599999</v>
      </c>
      <c r="Q7814" s="4">
        <v>0.62893081761000003</v>
      </c>
      <c r="R7814" s="4">
        <v>1.486563750715</v>
      </c>
      <c r="S7814" s="13">
        <v>6.2412807318469996</v>
      </c>
    </row>
    <row r="7815" spans="3:19" ht="24" x14ac:dyDescent="0.2">
      <c r="C7815" s="87"/>
      <c r="D7815" s="84"/>
      <c r="E7815" s="1" t="s">
        <v>60</v>
      </c>
      <c r="F7815" s="2"/>
      <c r="G7815" s="60">
        <v>300</v>
      </c>
      <c r="H7815" s="72" t="str">
        <f t="shared" si="131"/>
        <v xml:space="preserve"> </v>
      </c>
      <c r="I7815" s="11">
        <v>14</v>
      </c>
      <c r="J7815" s="3">
        <v>5.333333333333</v>
      </c>
      <c r="K7815" s="3">
        <v>7.333333333333</v>
      </c>
      <c r="L7815" s="3">
        <v>32.666666666666998</v>
      </c>
      <c r="M7815" s="3">
        <v>19</v>
      </c>
      <c r="N7815" s="3">
        <v>8.666666666667</v>
      </c>
      <c r="O7815" s="3">
        <v>7.333333333333</v>
      </c>
      <c r="P7815" s="3">
        <v>2.333333333333</v>
      </c>
      <c r="Q7815" s="3">
        <v>1</v>
      </c>
      <c r="R7815" s="3">
        <v>2.333333333333</v>
      </c>
      <c r="S7815" s="8">
        <v>6.2666666666669997</v>
      </c>
    </row>
    <row r="7816" spans="3:19" x14ac:dyDescent="0.2">
      <c r="C7816" s="87"/>
      <c r="D7816" s="84"/>
      <c r="E7816" s="1" t="s">
        <v>61</v>
      </c>
      <c r="F7816" s="2"/>
      <c r="G7816" s="60">
        <v>45</v>
      </c>
      <c r="H7816" s="72" t="str">
        <f t="shared" si="131"/>
        <v>*</v>
      </c>
      <c r="I7816" s="11">
        <v>13.333333333333</v>
      </c>
      <c r="J7816" s="3">
        <v>4.4444444444439997</v>
      </c>
      <c r="K7816" s="3">
        <v>15.555555555555999</v>
      </c>
      <c r="L7816" s="3">
        <v>20</v>
      </c>
      <c r="M7816" s="3">
        <v>8.8888888888889994</v>
      </c>
      <c r="N7816" s="3">
        <v>8.8888888888889994</v>
      </c>
      <c r="O7816" s="3">
        <v>8.8888888888889994</v>
      </c>
      <c r="P7816" s="3">
        <v>8.8888888888889994</v>
      </c>
      <c r="Q7816" s="3">
        <v>4.4444444444439997</v>
      </c>
      <c r="R7816" s="3">
        <v>6.666666666667</v>
      </c>
      <c r="S7816" s="8">
        <v>6.8666666666670002</v>
      </c>
    </row>
    <row r="7817" spans="3:19" ht="36" x14ac:dyDescent="0.2">
      <c r="C7817" s="87"/>
      <c r="D7817" s="84"/>
      <c r="E7817" s="1" t="s">
        <v>62</v>
      </c>
      <c r="F7817" s="2"/>
      <c r="G7817" s="60">
        <v>206</v>
      </c>
      <c r="H7817" s="72" t="str">
        <f t="shared" si="131"/>
        <v xml:space="preserve"> </v>
      </c>
      <c r="I7817" s="11">
        <v>11.650485436893</v>
      </c>
      <c r="J7817" s="3">
        <v>6.3106796116500004</v>
      </c>
      <c r="K7817" s="3">
        <v>5.8252427184469999</v>
      </c>
      <c r="L7817" s="3">
        <v>25.728155339806001</v>
      </c>
      <c r="M7817" s="3">
        <v>12.621359223301001</v>
      </c>
      <c r="N7817" s="3">
        <v>6.796116504854</v>
      </c>
      <c r="O7817" s="3">
        <v>18.932038834951001</v>
      </c>
      <c r="P7817" s="3">
        <v>8.2524271844660007</v>
      </c>
      <c r="Q7817" s="3">
        <v>2.4271844660189998</v>
      </c>
      <c r="R7817" s="3">
        <v>1.456310679612</v>
      </c>
      <c r="S7817" s="8">
        <v>6.8349514563109999</v>
      </c>
    </row>
    <row r="7818" spans="3:19" ht="24" x14ac:dyDescent="0.2">
      <c r="C7818" s="87"/>
      <c r="D7818" s="84"/>
      <c r="E7818" s="1" t="s">
        <v>63</v>
      </c>
      <c r="F7818" s="2"/>
      <c r="G7818" s="60">
        <v>7</v>
      </c>
      <c r="H7818" s="72" t="str">
        <f t="shared" si="131"/>
        <v>*</v>
      </c>
      <c r="I7818" s="11">
        <v>14.285714285714</v>
      </c>
      <c r="J7818" s="3">
        <v>28.571428571428999</v>
      </c>
      <c r="K7818" s="7">
        <v>0</v>
      </c>
      <c r="L7818" s="3">
        <v>28.571428571428999</v>
      </c>
      <c r="M7818" s="7">
        <v>0</v>
      </c>
      <c r="N7818" s="7">
        <v>0</v>
      </c>
      <c r="O7818" s="3">
        <v>28.571428571428999</v>
      </c>
      <c r="P7818" s="7">
        <v>0</v>
      </c>
      <c r="Q7818" s="7">
        <v>0</v>
      </c>
      <c r="R7818" s="7">
        <v>0</v>
      </c>
      <c r="S7818" s="8">
        <v>5.8571428571429998</v>
      </c>
    </row>
    <row r="7819" spans="3:19" x14ac:dyDescent="0.2">
      <c r="C7819" s="87"/>
      <c r="D7819" s="84"/>
      <c r="E7819" s="1" t="s">
        <v>64</v>
      </c>
      <c r="F7819" s="2"/>
      <c r="G7819" s="60">
        <v>23</v>
      </c>
      <c r="H7819" s="72" t="str">
        <f t="shared" si="131"/>
        <v>*</v>
      </c>
      <c r="I7819" s="21">
        <v>0</v>
      </c>
      <c r="J7819" s="7">
        <v>0</v>
      </c>
      <c r="K7819" s="3">
        <v>4.3478260869570002</v>
      </c>
      <c r="L7819" s="3">
        <v>8.6956521739130004</v>
      </c>
      <c r="M7819" s="3">
        <v>13.04347826087</v>
      </c>
      <c r="N7819" s="3">
        <v>8.6956521739130004</v>
      </c>
      <c r="O7819" s="3">
        <v>21.739130434783</v>
      </c>
      <c r="P7819" s="3">
        <v>21.739130434783</v>
      </c>
      <c r="Q7819" s="3">
        <v>4.3478260869570002</v>
      </c>
      <c r="R7819" s="3">
        <v>17.391304347826001</v>
      </c>
      <c r="S7819" s="8">
        <v>9.0434782608699997</v>
      </c>
    </row>
    <row r="7820" spans="3:19" x14ac:dyDescent="0.2">
      <c r="C7820" s="87"/>
      <c r="D7820" s="84"/>
      <c r="E7820" s="1" t="s">
        <v>46</v>
      </c>
      <c r="F7820" s="2"/>
      <c r="G7820" s="60">
        <v>17</v>
      </c>
      <c r="H7820" s="72" t="str">
        <f t="shared" si="131"/>
        <v>*</v>
      </c>
      <c r="I7820" s="11">
        <v>5.8823529411760003</v>
      </c>
      <c r="J7820" s="7">
        <v>0</v>
      </c>
      <c r="K7820" s="3">
        <v>5.8823529411760003</v>
      </c>
      <c r="L7820" s="3">
        <v>23.529411764706001</v>
      </c>
      <c r="M7820" s="3">
        <v>17.647058823529001</v>
      </c>
      <c r="N7820" s="3">
        <v>5.8823529411760003</v>
      </c>
      <c r="O7820" s="3">
        <v>11.764705882353001</v>
      </c>
      <c r="P7820" s="3">
        <v>5.8823529411760003</v>
      </c>
      <c r="Q7820" s="3">
        <v>11.764705882353001</v>
      </c>
      <c r="R7820" s="3">
        <v>11.764705882353001</v>
      </c>
      <c r="S7820" s="8">
        <v>7.9411764705880001</v>
      </c>
    </row>
    <row r="7821" spans="3:19" x14ac:dyDescent="0.2">
      <c r="C7821" s="87"/>
      <c r="D7821" s="84"/>
      <c r="E7821" s="1" t="s">
        <v>32</v>
      </c>
      <c r="F7821" s="2"/>
      <c r="G7821" s="60">
        <v>5</v>
      </c>
      <c r="H7821" s="72" t="str">
        <f t="shared" si="131"/>
        <v>*</v>
      </c>
      <c r="I7821" s="11">
        <v>20</v>
      </c>
      <c r="J7821" s="3">
        <v>20</v>
      </c>
      <c r="K7821" s="3">
        <v>20</v>
      </c>
      <c r="L7821" s="7">
        <v>0</v>
      </c>
      <c r="M7821" s="3">
        <v>20</v>
      </c>
      <c r="N7821" s="3">
        <v>20</v>
      </c>
      <c r="O7821" s="7">
        <v>0</v>
      </c>
      <c r="P7821" s="7">
        <v>0</v>
      </c>
      <c r="Q7821" s="7">
        <v>0</v>
      </c>
      <c r="R7821" s="7">
        <v>0</v>
      </c>
      <c r="S7821" s="8">
        <v>5.4</v>
      </c>
    </row>
    <row r="7822" spans="3:19" x14ac:dyDescent="0.2">
      <c r="C7822" s="87"/>
      <c r="D7822" s="84"/>
      <c r="E7822" s="1" t="s">
        <v>65</v>
      </c>
      <c r="F7822" s="2"/>
      <c r="G7822" s="60">
        <v>2049</v>
      </c>
      <c r="H7822" s="72" t="str">
        <f t="shared" si="131"/>
        <v xml:space="preserve"> </v>
      </c>
      <c r="I7822" s="11">
        <v>14.202049780381</v>
      </c>
      <c r="J7822" s="3">
        <v>5.9541239629089997</v>
      </c>
      <c r="K7822" s="3">
        <v>8.1015129331380002</v>
      </c>
      <c r="L7822" s="3">
        <v>33.235724743776998</v>
      </c>
      <c r="M7822" s="3">
        <v>14.982918496828001</v>
      </c>
      <c r="N7822" s="3">
        <v>8.199121522694</v>
      </c>
      <c r="O7822" s="3">
        <v>9.4680331869199996</v>
      </c>
      <c r="P7822" s="3">
        <v>3.5627135187899999</v>
      </c>
      <c r="Q7822" s="3">
        <v>0.68326012689100002</v>
      </c>
      <c r="R7822" s="3">
        <v>1.610541727672</v>
      </c>
      <c r="S7822" s="8">
        <v>6.2449975597850003</v>
      </c>
    </row>
    <row r="7823" spans="3:19" x14ac:dyDescent="0.2">
      <c r="C7823" s="87"/>
      <c r="D7823" s="84"/>
      <c r="E7823" s="1" t="s">
        <v>66</v>
      </c>
      <c r="F7823" s="2"/>
      <c r="G7823" s="60">
        <v>251</v>
      </c>
      <c r="H7823" s="72" t="str">
        <f t="shared" si="131"/>
        <v xml:space="preserve"> </v>
      </c>
      <c r="I7823" s="11">
        <v>11.952191235060001</v>
      </c>
      <c r="J7823" s="3">
        <v>5.9760956175300004</v>
      </c>
      <c r="K7823" s="3">
        <v>7.569721115538</v>
      </c>
      <c r="L7823" s="3">
        <v>24.701195219123999</v>
      </c>
      <c r="M7823" s="3">
        <v>11.952191235060001</v>
      </c>
      <c r="N7823" s="3">
        <v>7.1713147410360003</v>
      </c>
      <c r="O7823" s="3">
        <v>17.131474103586001</v>
      </c>
      <c r="P7823" s="3">
        <v>8.3665338645419993</v>
      </c>
      <c r="Q7823" s="3">
        <v>2.7888446215139999</v>
      </c>
      <c r="R7823" s="3">
        <v>2.3904382470119998</v>
      </c>
      <c r="S7823" s="8">
        <v>6.8406374501989999</v>
      </c>
    </row>
    <row r="7824" spans="3:19" ht="24" x14ac:dyDescent="0.2">
      <c r="C7824" s="88" t="s">
        <v>67</v>
      </c>
      <c r="D7824" s="83" t="s">
        <v>17</v>
      </c>
      <c r="E7824" s="6" t="s">
        <v>68</v>
      </c>
      <c r="F7824" s="5"/>
      <c r="G7824" s="59">
        <v>296</v>
      </c>
      <c r="H7824" s="71" t="str">
        <f t="shared" si="131"/>
        <v xml:space="preserve"> </v>
      </c>
      <c r="I7824" s="12">
        <v>18.581081081080999</v>
      </c>
      <c r="J7824" s="4">
        <v>9.1216216216219994</v>
      </c>
      <c r="K7824" s="4">
        <v>8.4459459459460007</v>
      </c>
      <c r="L7824" s="4">
        <v>34.121621621621998</v>
      </c>
      <c r="M7824" s="4">
        <v>12.5</v>
      </c>
      <c r="N7824" s="4">
        <v>6.7567567567570004</v>
      </c>
      <c r="O7824" s="4">
        <v>6.7567567567570004</v>
      </c>
      <c r="P7824" s="4">
        <v>3.3783783783780001</v>
      </c>
      <c r="Q7824" s="4">
        <v>0.33783783783799998</v>
      </c>
      <c r="R7824" s="20">
        <v>0</v>
      </c>
      <c r="S7824" s="13">
        <v>5.7905405405410004</v>
      </c>
    </row>
    <row r="7825" spans="3:19" ht="36" x14ac:dyDescent="0.2">
      <c r="C7825" s="87"/>
      <c r="D7825" s="84"/>
      <c r="E7825" s="1" t="s">
        <v>69</v>
      </c>
      <c r="F7825" s="2"/>
      <c r="G7825" s="60">
        <v>1303</v>
      </c>
      <c r="H7825" s="72" t="str">
        <f t="shared" si="131"/>
        <v xml:space="preserve"> </v>
      </c>
      <c r="I7825" s="11">
        <v>14.044512663084999</v>
      </c>
      <c r="J7825" s="3">
        <v>5.7559478127399997</v>
      </c>
      <c r="K7825" s="3">
        <v>9.2095165003839998</v>
      </c>
      <c r="L7825" s="3">
        <v>34.996162701457997</v>
      </c>
      <c r="M7825" s="3">
        <v>14.198004604757999</v>
      </c>
      <c r="N7825" s="3">
        <v>7.7513430544900004</v>
      </c>
      <c r="O7825" s="3">
        <v>9.1327705295470007</v>
      </c>
      <c r="P7825" s="3">
        <v>2.4558710667689998</v>
      </c>
      <c r="Q7825" s="3">
        <v>0.84420567920199996</v>
      </c>
      <c r="R7825" s="3">
        <v>1.611665387567</v>
      </c>
      <c r="S7825" s="8">
        <v>6.1795855717570003</v>
      </c>
    </row>
    <row r="7826" spans="3:19" ht="24" x14ac:dyDescent="0.2">
      <c r="C7826" s="87"/>
      <c r="D7826" s="84"/>
      <c r="E7826" s="1" t="s">
        <v>70</v>
      </c>
      <c r="F7826" s="2"/>
      <c r="G7826" s="60">
        <v>573</v>
      </c>
      <c r="H7826" s="72" t="str">
        <f t="shared" si="131"/>
        <v xml:space="preserve"> </v>
      </c>
      <c r="I7826" s="11">
        <v>11.692844677138</v>
      </c>
      <c r="J7826" s="3">
        <v>5.235602094241</v>
      </c>
      <c r="K7826" s="3">
        <v>5.0610820244330004</v>
      </c>
      <c r="L7826" s="3">
        <v>28.621291448516999</v>
      </c>
      <c r="M7826" s="3">
        <v>16.753926701571</v>
      </c>
      <c r="N7826" s="3">
        <v>9.7731239092499997</v>
      </c>
      <c r="O7826" s="3">
        <v>13.612565445026</v>
      </c>
      <c r="P7826" s="3">
        <v>6.6317626527050004</v>
      </c>
      <c r="Q7826" s="3">
        <v>1.2216404886559999</v>
      </c>
      <c r="R7826" s="3">
        <v>1.396160558464</v>
      </c>
      <c r="S7826" s="8">
        <v>6.6753926701569997</v>
      </c>
    </row>
    <row r="7827" spans="3:19" ht="24" x14ac:dyDescent="0.2">
      <c r="C7827" s="87"/>
      <c r="D7827" s="84"/>
      <c r="E7827" s="1" t="s">
        <v>71</v>
      </c>
      <c r="F7827" s="2"/>
      <c r="G7827" s="60">
        <v>172</v>
      </c>
      <c r="H7827" s="72" t="str">
        <f t="shared" si="131"/>
        <v xml:space="preserve"> </v>
      </c>
      <c r="I7827" s="11">
        <v>9.8837209302330002</v>
      </c>
      <c r="J7827" s="3">
        <v>4.0697674418599998</v>
      </c>
      <c r="K7827" s="3">
        <v>7.5581395348839999</v>
      </c>
      <c r="L7827" s="3">
        <v>16.860465116278998</v>
      </c>
      <c r="M7827" s="3">
        <v>14.534883720930001</v>
      </c>
      <c r="N7827" s="3">
        <v>7.5581395348839999</v>
      </c>
      <c r="O7827" s="3">
        <v>16.860465116278998</v>
      </c>
      <c r="P7827" s="3">
        <v>11.046511627907</v>
      </c>
      <c r="Q7827" s="3">
        <v>2.9069767441860002</v>
      </c>
      <c r="R7827" s="3">
        <v>8.7209302325580005</v>
      </c>
      <c r="S7827" s="8">
        <v>7.4593023255809996</v>
      </c>
    </row>
    <row r="7828" spans="3:19" x14ac:dyDescent="0.2">
      <c r="C7828" s="87"/>
      <c r="D7828" s="84"/>
      <c r="E7828" s="1" t="s">
        <v>32</v>
      </c>
      <c r="F7828" s="2"/>
      <c r="G7828" s="60">
        <v>8</v>
      </c>
      <c r="H7828" s="72" t="str">
        <f t="shared" si="131"/>
        <v>*</v>
      </c>
      <c r="I7828" s="11">
        <v>25</v>
      </c>
      <c r="J7828" s="3">
        <v>12.5</v>
      </c>
      <c r="K7828" s="3">
        <v>12.5</v>
      </c>
      <c r="L7828" s="3">
        <v>12.5</v>
      </c>
      <c r="M7828" s="3">
        <v>12.5</v>
      </c>
      <c r="N7828" s="7">
        <v>0</v>
      </c>
      <c r="O7828" s="7">
        <v>0</v>
      </c>
      <c r="P7828" s="3">
        <v>12.5</v>
      </c>
      <c r="Q7828" s="7">
        <v>0</v>
      </c>
      <c r="R7828" s="3">
        <v>12.5</v>
      </c>
      <c r="S7828" s="8">
        <v>6.25</v>
      </c>
    </row>
    <row r="7829" spans="3:19" ht="24" x14ac:dyDescent="0.2">
      <c r="C7829" s="88" t="s">
        <v>72</v>
      </c>
      <c r="D7829" s="83" t="s">
        <v>17</v>
      </c>
      <c r="E7829" s="6" t="s">
        <v>73</v>
      </c>
      <c r="F7829" s="5"/>
      <c r="G7829" s="59">
        <v>45</v>
      </c>
      <c r="H7829" s="71" t="str">
        <f t="shared" si="131"/>
        <v>*</v>
      </c>
      <c r="I7829" s="12">
        <v>8.8888888888889994</v>
      </c>
      <c r="J7829" s="4">
        <v>8.8888888888889994</v>
      </c>
      <c r="K7829" s="4">
        <v>2.2222222222219998</v>
      </c>
      <c r="L7829" s="4">
        <v>26.666666666666998</v>
      </c>
      <c r="M7829" s="4">
        <v>8.8888888888889994</v>
      </c>
      <c r="N7829" s="4">
        <v>8.8888888888889994</v>
      </c>
      <c r="O7829" s="4">
        <v>26.666666666666998</v>
      </c>
      <c r="P7829" s="4">
        <v>4.4444444444439997</v>
      </c>
      <c r="Q7829" s="4">
        <v>2.2222222222219998</v>
      </c>
      <c r="R7829" s="4">
        <v>2.2222222222219998</v>
      </c>
      <c r="S7829" s="13">
        <v>7.0222222222220001</v>
      </c>
    </row>
    <row r="7830" spans="3:19" ht="36" x14ac:dyDescent="0.2">
      <c r="C7830" s="87"/>
      <c r="D7830" s="84"/>
      <c r="E7830" s="1" t="s">
        <v>74</v>
      </c>
      <c r="F7830" s="2"/>
      <c r="G7830" s="60">
        <v>169</v>
      </c>
      <c r="H7830" s="72" t="str">
        <f t="shared" si="131"/>
        <v xml:space="preserve"> </v>
      </c>
      <c r="I7830" s="11">
        <v>10.650887573964001</v>
      </c>
      <c r="J7830" s="3">
        <v>5.9171597633140003</v>
      </c>
      <c r="K7830" s="3">
        <v>10.650887573964001</v>
      </c>
      <c r="L7830" s="3">
        <v>20.710059171598001</v>
      </c>
      <c r="M7830" s="3">
        <v>13.609467455620999</v>
      </c>
      <c r="N7830" s="3">
        <v>5.3254437869820004</v>
      </c>
      <c r="O7830" s="3">
        <v>15.384615384615</v>
      </c>
      <c r="P7830" s="3">
        <v>7.1005917159759999</v>
      </c>
      <c r="Q7830" s="3">
        <v>1.775147928994</v>
      </c>
      <c r="R7830" s="3">
        <v>8.8757396449700003</v>
      </c>
      <c r="S7830" s="8">
        <v>7.0650887573960004</v>
      </c>
    </row>
    <row r="7831" spans="3:19" ht="36" x14ac:dyDescent="0.2">
      <c r="C7831" s="87"/>
      <c r="D7831" s="84"/>
      <c r="E7831" s="1" t="s">
        <v>75</v>
      </c>
      <c r="F7831" s="2"/>
      <c r="G7831" s="60">
        <v>328</v>
      </c>
      <c r="H7831" s="72" t="str">
        <f t="shared" si="131"/>
        <v xml:space="preserve"> </v>
      </c>
      <c r="I7831" s="11">
        <v>16.158536585366001</v>
      </c>
      <c r="J7831" s="3">
        <v>3.3536585365849998</v>
      </c>
      <c r="K7831" s="3">
        <v>8.2317073170730009</v>
      </c>
      <c r="L7831" s="3">
        <v>25.304878048780001</v>
      </c>
      <c r="M7831" s="3">
        <v>12.804878048779999</v>
      </c>
      <c r="N7831" s="3">
        <v>10.365853658537</v>
      </c>
      <c r="O7831" s="3">
        <v>12.804878048779999</v>
      </c>
      <c r="P7831" s="3">
        <v>6.0975609756100004</v>
      </c>
      <c r="Q7831" s="3">
        <v>2.4390243902440001</v>
      </c>
      <c r="R7831" s="3">
        <v>2.4390243902440001</v>
      </c>
      <c r="S7831" s="8">
        <v>6.5975609756100004</v>
      </c>
    </row>
    <row r="7832" spans="3:19" ht="36" x14ac:dyDescent="0.2">
      <c r="C7832" s="87"/>
      <c r="D7832" s="84"/>
      <c r="E7832" s="1" t="s">
        <v>76</v>
      </c>
      <c r="F7832" s="2"/>
      <c r="G7832" s="60">
        <v>398</v>
      </c>
      <c r="H7832" s="72" t="str">
        <f t="shared" si="131"/>
        <v xml:space="preserve"> </v>
      </c>
      <c r="I7832" s="11">
        <v>11.557788944724001</v>
      </c>
      <c r="J7832" s="3">
        <v>6.7839195979899998</v>
      </c>
      <c r="K7832" s="3">
        <v>7.2864321608039999</v>
      </c>
      <c r="L7832" s="3">
        <v>31.909547738693</v>
      </c>
      <c r="M7832" s="3">
        <v>14.321608040200999</v>
      </c>
      <c r="N7832" s="3">
        <v>8.2914572864319993</v>
      </c>
      <c r="O7832" s="3">
        <v>11.05527638191</v>
      </c>
      <c r="P7832" s="3">
        <v>5.2763819095480002</v>
      </c>
      <c r="Q7832" s="3">
        <v>0.75376884422099999</v>
      </c>
      <c r="R7832" s="3">
        <v>2.7638190954769999</v>
      </c>
      <c r="S7832" s="8">
        <v>6.5</v>
      </c>
    </row>
    <row r="7833" spans="3:19" ht="36" x14ac:dyDescent="0.2">
      <c r="C7833" s="87"/>
      <c r="D7833" s="84"/>
      <c r="E7833" s="1" t="s">
        <v>77</v>
      </c>
      <c r="F7833" s="2"/>
      <c r="G7833" s="60">
        <v>416</v>
      </c>
      <c r="H7833" s="72" t="str">
        <f t="shared" si="131"/>
        <v xml:space="preserve"> </v>
      </c>
      <c r="I7833" s="11">
        <v>13.701923076923</v>
      </c>
      <c r="J7833" s="3">
        <v>6.4903846153850004</v>
      </c>
      <c r="K7833" s="3">
        <v>6.7307692307689999</v>
      </c>
      <c r="L7833" s="3">
        <v>34.134615384615003</v>
      </c>
      <c r="M7833" s="3">
        <v>14.903846153846001</v>
      </c>
      <c r="N7833" s="3">
        <v>10.096153846153999</v>
      </c>
      <c r="O7833" s="3">
        <v>10.576923076923</v>
      </c>
      <c r="P7833" s="3">
        <v>2.6442307692310001</v>
      </c>
      <c r="Q7833" s="3">
        <v>0.72115384615400002</v>
      </c>
      <c r="R7833" s="7">
        <v>0</v>
      </c>
      <c r="S7833" s="8">
        <v>6.2019230769230003</v>
      </c>
    </row>
    <row r="7834" spans="3:19" ht="36" x14ac:dyDescent="0.2">
      <c r="C7834" s="87"/>
      <c r="D7834" s="84"/>
      <c r="E7834" s="1" t="s">
        <v>78</v>
      </c>
      <c r="F7834" s="2"/>
      <c r="G7834" s="60">
        <v>319</v>
      </c>
      <c r="H7834" s="72" t="str">
        <f t="shared" si="131"/>
        <v xml:space="preserve"> </v>
      </c>
      <c r="I7834" s="11">
        <v>13.793103448276</v>
      </c>
      <c r="J7834" s="3">
        <v>6.2695924764889996</v>
      </c>
      <c r="K7834" s="3">
        <v>8.7774294670849997</v>
      </c>
      <c r="L7834" s="3">
        <v>36.050156739812003</v>
      </c>
      <c r="M7834" s="3">
        <v>15.673981191223</v>
      </c>
      <c r="N7834" s="3">
        <v>7.8369905956109998</v>
      </c>
      <c r="O7834" s="3">
        <v>7.8369905956109998</v>
      </c>
      <c r="P7834" s="3">
        <v>2.8213166144200001</v>
      </c>
      <c r="Q7834" s="7">
        <v>0</v>
      </c>
      <c r="R7834" s="3">
        <v>0.94043887147299998</v>
      </c>
      <c r="S7834" s="8">
        <v>6.0909090909090002</v>
      </c>
    </row>
    <row r="7835" spans="3:19" ht="36" x14ac:dyDescent="0.2">
      <c r="C7835" s="87"/>
      <c r="D7835" s="84"/>
      <c r="E7835" s="1" t="s">
        <v>79</v>
      </c>
      <c r="F7835" s="2"/>
      <c r="G7835" s="60">
        <v>291</v>
      </c>
      <c r="H7835" s="72" t="str">
        <f t="shared" si="131"/>
        <v xml:space="preserve"> </v>
      </c>
      <c r="I7835" s="11">
        <v>16.494845360825</v>
      </c>
      <c r="J7835" s="3">
        <v>5.498281786942</v>
      </c>
      <c r="K7835" s="3">
        <v>9.278350515464</v>
      </c>
      <c r="L7835" s="3">
        <v>37.800687285222999</v>
      </c>
      <c r="M7835" s="3">
        <v>16.494845360825</v>
      </c>
      <c r="N7835" s="3">
        <v>6.8728522336770004</v>
      </c>
      <c r="O7835" s="3">
        <v>3.780068728522</v>
      </c>
      <c r="P7835" s="3">
        <v>1.7182130584190001</v>
      </c>
      <c r="Q7835" s="3">
        <v>1.0309278350519999</v>
      </c>
      <c r="R7835" s="3">
        <v>1.0309278350519999</v>
      </c>
      <c r="S7835" s="8">
        <v>5.9003436426120004</v>
      </c>
    </row>
    <row r="7836" spans="3:19" ht="36" x14ac:dyDescent="0.2">
      <c r="C7836" s="87"/>
      <c r="D7836" s="84"/>
      <c r="E7836" s="1" t="s">
        <v>80</v>
      </c>
      <c r="F7836" s="2"/>
      <c r="G7836" s="60">
        <v>192</v>
      </c>
      <c r="H7836" s="72" t="str">
        <f t="shared" si="131"/>
        <v xml:space="preserve"> </v>
      </c>
      <c r="I7836" s="11">
        <v>13.020833333333</v>
      </c>
      <c r="J7836" s="3">
        <v>6.770833333333</v>
      </c>
      <c r="K7836" s="3">
        <v>5.208333333333</v>
      </c>
      <c r="L7836" s="3">
        <v>38.020833333333002</v>
      </c>
      <c r="M7836" s="3">
        <v>19.791666666666998</v>
      </c>
      <c r="N7836" s="3">
        <v>4.6875</v>
      </c>
      <c r="O7836" s="3">
        <v>7.8125</v>
      </c>
      <c r="P7836" s="3">
        <v>4.6875</v>
      </c>
      <c r="Q7836" s="7">
        <v>0</v>
      </c>
      <c r="R7836" s="7">
        <v>0</v>
      </c>
      <c r="S7836" s="8">
        <v>6.135416666667</v>
      </c>
    </row>
    <row r="7837" spans="3:19" ht="36" x14ac:dyDescent="0.2">
      <c r="C7837" s="87"/>
      <c r="D7837" s="84"/>
      <c r="E7837" s="1" t="s">
        <v>81</v>
      </c>
      <c r="F7837" s="2"/>
      <c r="G7837" s="60">
        <v>49</v>
      </c>
      <c r="H7837" s="72" t="s">
        <v>679</v>
      </c>
      <c r="I7837" s="11">
        <v>4.0816326530609999</v>
      </c>
      <c r="J7837" s="3">
        <v>6.1224489795919999</v>
      </c>
      <c r="K7837" s="3">
        <v>12.244897959184</v>
      </c>
      <c r="L7837" s="3">
        <v>48.979591836734997</v>
      </c>
      <c r="M7837" s="3">
        <v>4.0816326530609999</v>
      </c>
      <c r="N7837" s="3">
        <v>6.1224489795919999</v>
      </c>
      <c r="O7837" s="3">
        <v>16.326530612245001</v>
      </c>
      <c r="P7837" s="3">
        <v>2.040816326531</v>
      </c>
      <c r="Q7837" s="7">
        <v>0</v>
      </c>
      <c r="R7837" s="7">
        <v>0</v>
      </c>
      <c r="S7837" s="8">
        <v>6.3673469387760004</v>
      </c>
    </row>
    <row r="7838" spans="3:19" ht="24" x14ac:dyDescent="0.2">
      <c r="C7838" s="87"/>
      <c r="D7838" s="84"/>
      <c r="E7838" s="1" t="s">
        <v>82</v>
      </c>
      <c r="F7838" s="2"/>
      <c r="G7838" s="60">
        <v>48</v>
      </c>
      <c r="H7838" s="72" t="str">
        <f t="shared" si="131"/>
        <v>*</v>
      </c>
      <c r="I7838" s="11">
        <v>25</v>
      </c>
      <c r="J7838" s="3">
        <v>8.333333333333</v>
      </c>
      <c r="K7838" s="3">
        <v>8.333333333333</v>
      </c>
      <c r="L7838" s="3">
        <v>20.833333333333002</v>
      </c>
      <c r="M7838" s="3">
        <v>10.416666666667</v>
      </c>
      <c r="N7838" s="3">
        <v>8.333333333333</v>
      </c>
      <c r="O7838" s="3">
        <v>12.5</v>
      </c>
      <c r="P7838" s="3">
        <v>6.25</v>
      </c>
      <c r="Q7838" s="7">
        <v>0</v>
      </c>
      <c r="R7838" s="7">
        <v>0</v>
      </c>
      <c r="S7838" s="8">
        <v>5.895833333333</v>
      </c>
    </row>
    <row r="7839" spans="3:19" x14ac:dyDescent="0.2">
      <c r="C7839" s="87"/>
      <c r="D7839" s="84"/>
      <c r="E7839" s="1" t="s">
        <v>83</v>
      </c>
      <c r="F7839" s="2"/>
      <c r="G7839" s="60">
        <v>40</v>
      </c>
      <c r="H7839" s="72" t="str">
        <f t="shared" si="131"/>
        <v>*</v>
      </c>
      <c r="I7839" s="11">
        <v>12.5</v>
      </c>
      <c r="J7839" s="3">
        <v>2.5</v>
      </c>
      <c r="K7839" s="3">
        <v>5</v>
      </c>
      <c r="L7839" s="3">
        <v>22.5</v>
      </c>
      <c r="M7839" s="3">
        <v>15</v>
      </c>
      <c r="N7839" s="3">
        <v>5</v>
      </c>
      <c r="O7839" s="3">
        <v>22.5</v>
      </c>
      <c r="P7839" s="3">
        <v>5</v>
      </c>
      <c r="Q7839" s="3">
        <v>2.5</v>
      </c>
      <c r="R7839" s="3">
        <v>7.5</v>
      </c>
      <c r="S7839" s="8">
        <v>7.2249999999999996</v>
      </c>
    </row>
    <row r="7840" spans="3:19" x14ac:dyDescent="0.2">
      <c r="C7840" s="87"/>
      <c r="D7840" s="84"/>
      <c r="E7840" s="1" t="s">
        <v>32</v>
      </c>
      <c r="F7840" s="2"/>
      <c r="G7840" s="60">
        <v>57</v>
      </c>
      <c r="H7840" s="72" t="str">
        <f t="shared" si="131"/>
        <v xml:space="preserve"> </v>
      </c>
      <c r="I7840" s="11">
        <v>17.543859649123</v>
      </c>
      <c r="J7840" s="3">
        <v>7.0175438596489998</v>
      </c>
      <c r="K7840" s="3">
        <v>14.035087719298</v>
      </c>
      <c r="L7840" s="3">
        <v>19.298245614035</v>
      </c>
      <c r="M7840" s="3">
        <v>12.280701754386</v>
      </c>
      <c r="N7840" s="3">
        <v>8.7719298245609991</v>
      </c>
      <c r="O7840" s="3">
        <v>7.0175438596489998</v>
      </c>
      <c r="P7840" s="3">
        <v>8.7719298245609991</v>
      </c>
      <c r="Q7840" s="3">
        <v>3.508771929825</v>
      </c>
      <c r="R7840" s="3">
        <v>1.7543859649119999</v>
      </c>
      <c r="S7840" s="8">
        <v>6.333333333333</v>
      </c>
    </row>
    <row r="7841" spans="3:19" x14ac:dyDescent="0.2">
      <c r="C7841" s="88" t="s">
        <v>84</v>
      </c>
      <c r="D7841" s="83" t="s">
        <v>17</v>
      </c>
      <c r="E7841" s="6" t="s">
        <v>85</v>
      </c>
      <c r="F7841" s="5"/>
      <c r="G7841" s="59">
        <v>311</v>
      </c>
      <c r="H7841" s="71" t="str">
        <f t="shared" si="131"/>
        <v xml:space="preserve"> </v>
      </c>
      <c r="I7841" s="12">
        <v>24.43729903537</v>
      </c>
      <c r="J7841" s="4">
        <v>8.3601286173629994</v>
      </c>
      <c r="K7841" s="4">
        <v>9.9678456591640003</v>
      </c>
      <c r="L7841" s="4">
        <v>36.977491961414998</v>
      </c>
      <c r="M7841" s="4">
        <v>9.9678456591640003</v>
      </c>
      <c r="N7841" s="4">
        <v>3.215434083601</v>
      </c>
      <c r="O7841" s="4">
        <v>6.4308681672030001</v>
      </c>
      <c r="P7841" s="4">
        <v>0.64308681672000001</v>
      </c>
      <c r="Q7841" s="20">
        <v>0</v>
      </c>
      <c r="R7841" s="20">
        <v>0</v>
      </c>
      <c r="S7841" s="13">
        <v>5.3826366559489998</v>
      </c>
    </row>
    <row r="7842" spans="3:19" x14ac:dyDescent="0.2">
      <c r="C7842" s="87"/>
      <c r="D7842" s="84"/>
      <c r="E7842" s="1" t="s">
        <v>86</v>
      </c>
      <c r="F7842" s="2"/>
      <c r="G7842" s="60">
        <v>486</v>
      </c>
      <c r="H7842" s="72" t="str">
        <f t="shared" si="131"/>
        <v xml:space="preserve"> </v>
      </c>
      <c r="I7842" s="11">
        <v>15.020576131686999</v>
      </c>
      <c r="J7842" s="3">
        <v>6.5843621399180003</v>
      </c>
      <c r="K7842" s="3">
        <v>9.0534979423870006</v>
      </c>
      <c r="L7842" s="3">
        <v>36.213991769547</v>
      </c>
      <c r="M7842" s="3">
        <v>15.843621399177</v>
      </c>
      <c r="N7842" s="3">
        <v>7.6131687242800004</v>
      </c>
      <c r="O7842" s="3">
        <v>6.9958847736629997</v>
      </c>
      <c r="P7842" s="3">
        <v>1.851851851852</v>
      </c>
      <c r="Q7842" s="3">
        <v>0.205761316872</v>
      </c>
      <c r="R7842" s="3">
        <v>0.61728395061700003</v>
      </c>
      <c r="S7842" s="8">
        <v>5.9691358024690002</v>
      </c>
    </row>
    <row r="7843" spans="3:19" x14ac:dyDescent="0.2">
      <c r="C7843" s="87"/>
      <c r="D7843" s="84"/>
      <c r="E7843" s="1" t="s">
        <v>87</v>
      </c>
      <c r="F7843" s="2"/>
      <c r="G7843" s="60">
        <v>947</v>
      </c>
      <c r="H7843" s="72" t="str">
        <f t="shared" si="131"/>
        <v xml:space="preserve"> </v>
      </c>
      <c r="I7843" s="11">
        <v>12.354804646251001</v>
      </c>
      <c r="J7843" s="3">
        <v>6.23020063358</v>
      </c>
      <c r="K7843" s="3">
        <v>8.1309398099259997</v>
      </c>
      <c r="L7843" s="3">
        <v>32.312565997888001</v>
      </c>
      <c r="M7843" s="3">
        <v>15.311510031678999</v>
      </c>
      <c r="N7843" s="3">
        <v>9.1869060190070009</v>
      </c>
      <c r="O7843" s="3">
        <v>10.665258711721</v>
      </c>
      <c r="P7843" s="3">
        <v>4.1182682154170003</v>
      </c>
      <c r="Q7843" s="3">
        <v>0.73917634635700002</v>
      </c>
      <c r="R7843" s="3">
        <v>0.95036958817299999</v>
      </c>
      <c r="S7843" s="8">
        <v>6.3389651531149998</v>
      </c>
    </row>
    <row r="7844" spans="3:19" x14ac:dyDescent="0.2">
      <c r="C7844" s="87"/>
      <c r="D7844" s="84"/>
      <c r="E7844" s="1" t="s">
        <v>88</v>
      </c>
      <c r="F7844" s="2"/>
      <c r="G7844" s="60">
        <v>495</v>
      </c>
      <c r="H7844" s="72" t="str">
        <f t="shared" si="131"/>
        <v xml:space="preserve"> </v>
      </c>
      <c r="I7844" s="11">
        <v>10.505050505051001</v>
      </c>
      <c r="J7844" s="3">
        <v>4.0404040404039998</v>
      </c>
      <c r="K7844" s="3">
        <v>5.4545454545450003</v>
      </c>
      <c r="L7844" s="3">
        <v>26.868686868687</v>
      </c>
      <c r="M7844" s="3">
        <v>14.747474747475</v>
      </c>
      <c r="N7844" s="3">
        <v>9.2929292929289993</v>
      </c>
      <c r="O7844" s="3">
        <v>14.747474747475</v>
      </c>
      <c r="P7844" s="3">
        <v>8.0808080808079996</v>
      </c>
      <c r="Q7844" s="3">
        <v>2.2222222222219998</v>
      </c>
      <c r="R7844" s="3">
        <v>4.0404040404039998</v>
      </c>
      <c r="S7844" s="8">
        <v>7.0020202020199998</v>
      </c>
    </row>
    <row r="7845" spans="3:19" x14ac:dyDescent="0.2">
      <c r="C7845" s="87"/>
      <c r="D7845" s="84"/>
      <c r="E7845" s="1" t="s">
        <v>89</v>
      </c>
      <c r="F7845" s="2"/>
      <c r="G7845" s="60">
        <v>107</v>
      </c>
      <c r="H7845" s="72" t="str">
        <f t="shared" si="131"/>
        <v xml:space="preserve"> </v>
      </c>
      <c r="I7845" s="11">
        <v>4.6728971962620003</v>
      </c>
      <c r="J7845" s="3">
        <v>1.869158878505</v>
      </c>
      <c r="K7845" s="3">
        <v>7.4766355140189997</v>
      </c>
      <c r="L7845" s="3">
        <v>19.626168224299001</v>
      </c>
      <c r="M7845" s="3">
        <v>16.822429906541998</v>
      </c>
      <c r="N7845" s="3">
        <v>9.3457943925230005</v>
      </c>
      <c r="O7845" s="3">
        <v>16.822429906541998</v>
      </c>
      <c r="P7845" s="3">
        <v>7.4766355140189997</v>
      </c>
      <c r="Q7845" s="3">
        <v>3.7383177570089998</v>
      </c>
      <c r="R7845" s="3">
        <v>12.149532710280001</v>
      </c>
      <c r="S7845" s="8">
        <v>7.8224299065420002</v>
      </c>
    </row>
    <row r="7846" spans="3:19" x14ac:dyDescent="0.2">
      <c r="C7846" s="87"/>
      <c r="D7846" s="84"/>
      <c r="E7846" s="1" t="s">
        <v>32</v>
      </c>
      <c r="F7846" s="2"/>
      <c r="G7846" s="60">
        <v>6</v>
      </c>
      <c r="H7846" s="72" t="str">
        <f t="shared" si="131"/>
        <v>*</v>
      </c>
      <c r="I7846" s="11">
        <v>16.666666666666998</v>
      </c>
      <c r="J7846" s="3">
        <v>16.666666666666998</v>
      </c>
      <c r="K7846" s="3">
        <v>16.666666666666998</v>
      </c>
      <c r="L7846" s="7">
        <v>0</v>
      </c>
      <c r="M7846" s="7">
        <v>0</v>
      </c>
      <c r="N7846" s="7">
        <v>0</v>
      </c>
      <c r="O7846" s="7">
        <v>0</v>
      </c>
      <c r="P7846" s="3">
        <v>33.333333333333002</v>
      </c>
      <c r="Q7846" s="3">
        <v>16.666666666666998</v>
      </c>
      <c r="R7846" s="7">
        <v>0</v>
      </c>
      <c r="S7846" s="8">
        <v>7.166666666667</v>
      </c>
    </row>
    <row r="7847" spans="3:19" ht="24" x14ac:dyDescent="0.2">
      <c r="C7847" s="88" t="s">
        <v>90</v>
      </c>
      <c r="D7847" s="83" t="s">
        <v>17</v>
      </c>
      <c r="E7847" s="6" t="s">
        <v>91</v>
      </c>
      <c r="F7847" s="5"/>
      <c r="G7847" s="59">
        <v>589</v>
      </c>
      <c r="H7847" s="71" t="str">
        <f t="shared" si="131"/>
        <v xml:space="preserve"> </v>
      </c>
      <c r="I7847" s="12">
        <v>13.242784380306</v>
      </c>
      <c r="J7847" s="4">
        <v>6.1120543293720004</v>
      </c>
      <c r="K7847" s="4">
        <v>8.3191850594230008</v>
      </c>
      <c r="L7847" s="4">
        <v>33.276740237691001</v>
      </c>
      <c r="M7847" s="4">
        <v>14.601018675722001</v>
      </c>
      <c r="N7847" s="4">
        <v>6.7911714770799998</v>
      </c>
      <c r="O7847" s="4">
        <v>10.356536502547</v>
      </c>
      <c r="P7847" s="4">
        <v>4.4142614601019998</v>
      </c>
      <c r="Q7847" s="4">
        <v>1.188455008489</v>
      </c>
      <c r="R7847" s="4">
        <v>1.6977928692699999</v>
      </c>
      <c r="S7847" s="13">
        <v>6.3276740237690001</v>
      </c>
    </row>
    <row r="7848" spans="3:19" ht="24" x14ac:dyDescent="0.2">
      <c r="C7848" s="87"/>
      <c r="D7848" s="84"/>
      <c r="E7848" s="1" t="s">
        <v>92</v>
      </c>
      <c r="F7848" s="2"/>
      <c r="G7848" s="60">
        <v>1000</v>
      </c>
      <c r="H7848" s="72" t="str">
        <f t="shared" si="131"/>
        <v xml:space="preserve"> </v>
      </c>
      <c r="I7848" s="11">
        <v>14</v>
      </c>
      <c r="J7848" s="3">
        <v>6.4</v>
      </c>
      <c r="K7848" s="3">
        <v>9</v>
      </c>
      <c r="L7848" s="3">
        <v>30.1</v>
      </c>
      <c r="M7848" s="3">
        <v>14.6</v>
      </c>
      <c r="N7848" s="3">
        <v>7.6</v>
      </c>
      <c r="O7848" s="3">
        <v>11.6</v>
      </c>
      <c r="P7848" s="3">
        <v>3.8</v>
      </c>
      <c r="Q7848" s="3">
        <v>1.3</v>
      </c>
      <c r="R7848" s="3">
        <v>1.6</v>
      </c>
      <c r="S7848" s="8">
        <v>6.3209999999999997</v>
      </c>
    </row>
    <row r="7849" spans="3:19" ht="24" x14ac:dyDescent="0.2">
      <c r="C7849" s="87"/>
      <c r="D7849" s="84"/>
      <c r="E7849" s="1" t="s">
        <v>93</v>
      </c>
      <c r="F7849" s="2"/>
      <c r="G7849" s="60">
        <v>547</v>
      </c>
      <c r="H7849" s="72" t="str">
        <f t="shared" si="131"/>
        <v xml:space="preserve"> </v>
      </c>
      <c r="I7849" s="11">
        <v>13.711151736746</v>
      </c>
      <c r="J7849" s="3">
        <v>5.4844606946979999</v>
      </c>
      <c r="K7849" s="3">
        <v>7.3126142595979999</v>
      </c>
      <c r="L7849" s="3">
        <v>33.089579524679998</v>
      </c>
      <c r="M7849" s="3">
        <v>15.356489945154999</v>
      </c>
      <c r="N7849" s="3">
        <v>9.5063985374770006</v>
      </c>
      <c r="O7849" s="3">
        <v>8.2266910420479995</v>
      </c>
      <c r="P7849" s="3">
        <v>4.5703839122490004</v>
      </c>
      <c r="Q7849" s="3">
        <v>0.54844606946999996</v>
      </c>
      <c r="R7849" s="3">
        <v>2.1937842778790002</v>
      </c>
      <c r="S7849" s="8">
        <v>6.3382084095059996</v>
      </c>
    </row>
    <row r="7850" spans="3:19" x14ac:dyDescent="0.2">
      <c r="C7850" s="87"/>
      <c r="D7850" s="84"/>
      <c r="E7850" s="1" t="s">
        <v>94</v>
      </c>
      <c r="F7850" s="2"/>
      <c r="G7850" s="60">
        <v>216</v>
      </c>
      <c r="H7850" s="72" t="str">
        <f t="shared" si="131"/>
        <v xml:space="preserve"> </v>
      </c>
      <c r="I7850" s="11">
        <v>14.351851851852</v>
      </c>
      <c r="J7850" s="3">
        <v>4.6296296296300001</v>
      </c>
      <c r="K7850" s="3">
        <v>4.166666666667</v>
      </c>
      <c r="L7850" s="3">
        <v>33.796296296295999</v>
      </c>
      <c r="M7850" s="3">
        <v>12.962962962962999</v>
      </c>
      <c r="N7850" s="3">
        <v>10.185185185185</v>
      </c>
      <c r="O7850" s="3">
        <v>11.111111111111001</v>
      </c>
      <c r="P7850" s="3">
        <v>5.0925925925930002</v>
      </c>
      <c r="Q7850" s="3">
        <v>0.46296296296299999</v>
      </c>
      <c r="R7850" s="3">
        <v>3.2407407407409998</v>
      </c>
      <c r="S7850" s="8">
        <v>6.5231481481479996</v>
      </c>
    </row>
    <row r="7851" spans="3:19" x14ac:dyDescent="0.2">
      <c r="C7851" s="88" t="s">
        <v>95</v>
      </c>
      <c r="D7851" s="83" t="s">
        <v>17</v>
      </c>
      <c r="E7851" s="6" t="s">
        <v>96</v>
      </c>
      <c r="F7851" s="5"/>
      <c r="G7851" s="59">
        <v>300</v>
      </c>
      <c r="H7851" s="71" t="str">
        <f t="shared" si="131"/>
        <v xml:space="preserve"> </v>
      </c>
      <c r="I7851" s="12">
        <v>14</v>
      </c>
      <c r="J7851" s="4">
        <v>7</v>
      </c>
      <c r="K7851" s="4">
        <v>7.666666666667</v>
      </c>
      <c r="L7851" s="4">
        <v>31</v>
      </c>
      <c r="M7851" s="4">
        <v>13.333333333333</v>
      </c>
      <c r="N7851" s="4">
        <v>9</v>
      </c>
      <c r="O7851" s="4">
        <v>10.333333333333</v>
      </c>
      <c r="P7851" s="4">
        <v>4.666666666667</v>
      </c>
      <c r="Q7851" s="4">
        <v>1</v>
      </c>
      <c r="R7851" s="4">
        <v>2</v>
      </c>
      <c r="S7851" s="13">
        <v>6.3433333333329998</v>
      </c>
    </row>
    <row r="7852" spans="3:19" x14ac:dyDescent="0.2">
      <c r="C7852" s="89"/>
      <c r="D7852" s="84"/>
      <c r="E7852" s="1" t="s">
        <v>97</v>
      </c>
      <c r="F7852" s="2"/>
      <c r="G7852" s="60">
        <v>702</v>
      </c>
      <c r="H7852" s="72" t="str">
        <f t="shared" si="131"/>
        <v xml:space="preserve"> </v>
      </c>
      <c r="I7852" s="11">
        <v>14.814814814815</v>
      </c>
      <c r="J7852" s="3">
        <v>5.6980056980059999</v>
      </c>
      <c r="K7852" s="3">
        <v>7.9772079772079998</v>
      </c>
      <c r="L7852" s="3">
        <v>32.621082621082998</v>
      </c>
      <c r="M7852" s="3">
        <v>14.814814814815</v>
      </c>
      <c r="N7852" s="3">
        <v>8.4045584045579993</v>
      </c>
      <c r="O7852" s="3">
        <v>10.113960113959999</v>
      </c>
      <c r="P7852" s="3">
        <v>3.4188034188029999</v>
      </c>
      <c r="Q7852" s="3">
        <v>0.56980056980100002</v>
      </c>
      <c r="R7852" s="3">
        <v>1.566951566952</v>
      </c>
      <c r="S7852" s="8">
        <v>6.2407407407409998</v>
      </c>
    </row>
    <row r="7853" spans="3:19" ht="24" x14ac:dyDescent="0.2">
      <c r="C7853" s="89"/>
      <c r="D7853" s="84"/>
      <c r="E7853" s="1" t="s">
        <v>98</v>
      </c>
      <c r="F7853" s="2"/>
      <c r="G7853" s="60">
        <v>452</v>
      </c>
      <c r="H7853" s="72" t="str">
        <f t="shared" si="131"/>
        <v xml:space="preserve"> </v>
      </c>
      <c r="I7853" s="11">
        <v>13.716814159291999</v>
      </c>
      <c r="J7853" s="3">
        <v>5.9734513274339998</v>
      </c>
      <c r="K7853" s="3">
        <v>5.9734513274339998</v>
      </c>
      <c r="L7853" s="3">
        <v>31.858407079646</v>
      </c>
      <c r="M7853" s="3">
        <v>15.044247787611001</v>
      </c>
      <c r="N7853" s="3">
        <v>9.2920353982300004</v>
      </c>
      <c r="O7853" s="3">
        <v>10.840707964602</v>
      </c>
      <c r="P7853" s="3">
        <v>5.3097345132739999</v>
      </c>
      <c r="Q7853" s="3">
        <v>0.88495575221199996</v>
      </c>
      <c r="R7853" s="3">
        <v>1.1061946902649999</v>
      </c>
      <c r="S7853" s="8">
        <v>6.3938053097349998</v>
      </c>
    </row>
    <row r="7854" spans="3:19" x14ac:dyDescent="0.2">
      <c r="C7854" s="89"/>
      <c r="D7854" s="84"/>
      <c r="E7854" s="1" t="s">
        <v>99</v>
      </c>
      <c r="F7854" s="2"/>
      <c r="G7854" s="60">
        <v>392</v>
      </c>
      <c r="H7854" s="72" t="str">
        <f t="shared" si="131"/>
        <v xml:space="preserve"> </v>
      </c>
      <c r="I7854" s="11">
        <v>13.775510204082</v>
      </c>
      <c r="J7854" s="3">
        <v>3.5714285714290002</v>
      </c>
      <c r="K7854" s="3">
        <v>9.4387755102039996</v>
      </c>
      <c r="L7854" s="3">
        <v>31.632653061224001</v>
      </c>
      <c r="M7854" s="3">
        <v>15.051020408163</v>
      </c>
      <c r="N7854" s="3">
        <v>6.3775510204080001</v>
      </c>
      <c r="O7854" s="3">
        <v>10.969387755102</v>
      </c>
      <c r="P7854" s="3">
        <v>4.84693877551</v>
      </c>
      <c r="Q7854" s="3">
        <v>1.785714285714</v>
      </c>
      <c r="R7854" s="3">
        <v>2.5510204081630001</v>
      </c>
      <c r="S7854" s="8">
        <v>6.4642857142860004</v>
      </c>
    </row>
    <row r="7855" spans="3:19" x14ac:dyDescent="0.2">
      <c r="C7855" s="89"/>
      <c r="D7855" s="84"/>
      <c r="E7855" s="1" t="s">
        <v>100</v>
      </c>
      <c r="F7855" s="2"/>
      <c r="G7855" s="60">
        <v>224</v>
      </c>
      <c r="H7855" s="72" t="str">
        <f t="shared" si="131"/>
        <v xml:space="preserve"> </v>
      </c>
      <c r="I7855" s="11">
        <v>12.053571428571001</v>
      </c>
      <c r="J7855" s="3">
        <v>5.8035714285709998</v>
      </c>
      <c r="K7855" s="3">
        <v>7.5892857142860004</v>
      </c>
      <c r="L7855" s="3">
        <v>33.482142857143003</v>
      </c>
      <c r="M7855" s="3">
        <v>15.178571428571001</v>
      </c>
      <c r="N7855" s="3">
        <v>7.1428571428570002</v>
      </c>
      <c r="O7855" s="3">
        <v>10.267857142857</v>
      </c>
      <c r="P7855" s="3">
        <v>4.9107142857139996</v>
      </c>
      <c r="Q7855" s="3">
        <v>1.339285714286</v>
      </c>
      <c r="R7855" s="3">
        <v>2.2321428571430002</v>
      </c>
      <c r="S7855" s="8">
        <v>6.4464285714290002</v>
      </c>
    </row>
    <row r="7856" spans="3:19" x14ac:dyDescent="0.2">
      <c r="C7856" s="90"/>
      <c r="D7856" s="85"/>
      <c r="E7856" s="29" t="s">
        <v>101</v>
      </c>
      <c r="F7856" s="28"/>
      <c r="G7856" s="61">
        <v>282</v>
      </c>
      <c r="H7856" s="73" t="str">
        <f t="shared" si="131"/>
        <v xml:space="preserve"> </v>
      </c>
      <c r="I7856" s="35">
        <v>12.41134751773</v>
      </c>
      <c r="J7856" s="16">
        <v>8.8652482269499995</v>
      </c>
      <c r="K7856" s="16">
        <v>9.9290780141840003</v>
      </c>
      <c r="L7856" s="16">
        <v>30.496453900709</v>
      </c>
      <c r="M7856" s="16">
        <v>13.829787234043</v>
      </c>
      <c r="N7856" s="16">
        <v>7.4468085106380002</v>
      </c>
      <c r="O7856" s="16">
        <v>10.283687943262001</v>
      </c>
      <c r="P7856" s="16">
        <v>2.8368794326239999</v>
      </c>
      <c r="Q7856" s="16">
        <v>1.0638297872339999</v>
      </c>
      <c r="R7856" s="16">
        <v>2.8368794326239999</v>
      </c>
      <c r="S7856" s="36">
        <v>6.2836879432619996</v>
      </c>
    </row>
    <row r="7857" spans="2:28" x14ac:dyDescent="0.2">
      <c r="G7857" s="62"/>
      <c r="H7857" s="74"/>
    </row>
    <row r="7858" spans="2:28" x14ac:dyDescent="0.2">
      <c r="B7858" s="25" t="str">
        <f xml:space="preserve"> HYPERLINK("#'目次'!B73", "[67]")</f>
        <v>[67]</v>
      </c>
      <c r="C7858" s="17" t="s">
        <v>637</v>
      </c>
      <c r="G7858" s="62"/>
      <c r="H7858" s="74"/>
    </row>
    <row r="7859" spans="2:28" x14ac:dyDescent="0.2">
      <c r="G7859" s="62"/>
      <c r="H7859" s="74"/>
    </row>
    <row r="7860" spans="2:28" x14ac:dyDescent="0.2">
      <c r="G7860" s="62"/>
      <c r="H7860" s="74"/>
    </row>
    <row r="7861" spans="2:28" x14ac:dyDescent="0.2">
      <c r="C7861" s="17" t="s">
        <v>12</v>
      </c>
      <c r="G7861" s="62"/>
      <c r="H7861" s="74"/>
    </row>
    <row r="7862" spans="2:28" ht="48" x14ac:dyDescent="0.2">
      <c r="C7862" s="91"/>
      <c r="D7862" s="92"/>
      <c r="E7862" s="92"/>
      <c r="F7862" s="92"/>
      <c r="G7862" s="56" t="s">
        <v>13</v>
      </c>
      <c r="H7862" s="68"/>
      <c r="I7862" s="22" t="s">
        <v>638</v>
      </c>
      <c r="J7862" s="10" t="s">
        <v>639</v>
      </c>
      <c r="K7862" s="10" t="s">
        <v>640</v>
      </c>
      <c r="L7862" s="10" t="s">
        <v>641</v>
      </c>
      <c r="M7862" s="10" t="s">
        <v>642</v>
      </c>
      <c r="N7862" s="10" t="s">
        <v>643</v>
      </c>
      <c r="O7862" s="10" t="s">
        <v>644</v>
      </c>
      <c r="P7862" s="10" t="s">
        <v>645</v>
      </c>
      <c r="Q7862" s="10" t="s">
        <v>646</v>
      </c>
      <c r="R7862" s="10" t="s">
        <v>647</v>
      </c>
      <c r="S7862" s="10" t="s">
        <v>648</v>
      </c>
      <c r="T7862" s="10" t="s">
        <v>649</v>
      </c>
      <c r="U7862" s="10" t="s">
        <v>650</v>
      </c>
      <c r="V7862" s="10" t="s">
        <v>651</v>
      </c>
      <c r="W7862" s="10" t="s">
        <v>32</v>
      </c>
      <c r="X7862" s="10" t="s">
        <v>652</v>
      </c>
      <c r="Y7862" s="10" t="s">
        <v>653</v>
      </c>
      <c r="Z7862" s="10" t="s">
        <v>654</v>
      </c>
      <c r="AA7862" s="10" t="s">
        <v>655</v>
      </c>
      <c r="AB7862" s="23" t="s">
        <v>656</v>
      </c>
    </row>
    <row r="7863" spans="2:28" x14ac:dyDescent="0.2">
      <c r="C7863" s="93"/>
      <c r="D7863" s="94"/>
      <c r="E7863" s="94"/>
      <c r="F7863" s="94"/>
      <c r="G7863" s="57"/>
      <c r="H7863" s="69"/>
      <c r="I7863" s="26"/>
      <c r="J7863" s="9"/>
      <c r="K7863" s="9"/>
      <c r="L7863" s="9"/>
      <c r="M7863" s="9"/>
      <c r="N7863" s="9"/>
      <c r="O7863" s="9"/>
      <c r="P7863" s="9"/>
      <c r="Q7863" s="9"/>
      <c r="R7863" s="9"/>
      <c r="S7863" s="9"/>
      <c r="T7863" s="9"/>
      <c r="U7863" s="9"/>
      <c r="V7863" s="9"/>
      <c r="W7863" s="9"/>
      <c r="X7863" s="9"/>
      <c r="Y7863" s="9"/>
      <c r="Z7863" s="9"/>
      <c r="AA7863" s="9"/>
      <c r="AB7863" s="24"/>
    </row>
    <row r="7864" spans="2:28" x14ac:dyDescent="0.2">
      <c r="C7864" s="31"/>
      <c r="D7864" s="33"/>
      <c r="E7864" s="32" t="s">
        <v>13</v>
      </c>
      <c r="F7864" s="30"/>
      <c r="G7864" s="58">
        <v>2435</v>
      </c>
      <c r="H7864" s="70" t="str">
        <f t="shared" ref="H7864:H7927" si="132">IF(G7864&lt;49,"*"," ")</f>
        <v xml:space="preserve"> </v>
      </c>
      <c r="I7864" s="15">
        <v>2.258726899384</v>
      </c>
      <c r="J7864" s="15">
        <v>8.4188911704309994</v>
      </c>
      <c r="K7864" s="15">
        <v>4.6817248459960004</v>
      </c>
      <c r="L7864" s="15">
        <v>7.6796714579060001</v>
      </c>
      <c r="M7864" s="15">
        <v>65.667351129362999</v>
      </c>
      <c r="N7864" s="15">
        <v>49.240246406571003</v>
      </c>
      <c r="O7864" s="15">
        <v>39.014373716632001</v>
      </c>
      <c r="P7864" s="15">
        <v>17.412731006160001</v>
      </c>
      <c r="Q7864" s="15">
        <v>8.7474332648870003</v>
      </c>
      <c r="R7864" s="15">
        <v>8.788501026694</v>
      </c>
      <c r="S7864" s="15">
        <v>0.61601642710500004</v>
      </c>
      <c r="T7864" s="15">
        <v>24.106776180697999</v>
      </c>
      <c r="U7864" s="15">
        <v>2.58726899384</v>
      </c>
      <c r="V7864" s="15">
        <v>11.909650924025</v>
      </c>
      <c r="W7864" s="15">
        <v>1.724845995893</v>
      </c>
      <c r="X7864" s="15">
        <v>86.365503080081993</v>
      </c>
      <c r="Y7864" s="15">
        <v>10.102669404517</v>
      </c>
      <c r="Z7864" s="15">
        <v>10.184804928130999</v>
      </c>
      <c r="AA7864" s="15">
        <v>64.969199178644999</v>
      </c>
      <c r="AB7864" s="34">
        <v>17.002053388090001</v>
      </c>
    </row>
    <row r="7865" spans="2:28" x14ac:dyDescent="0.2">
      <c r="C7865" s="86" t="s">
        <v>16</v>
      </c>
      <c r="D7865" s="83" t="s">
        <v>17</v>
      </c>
      <c r="E7865" s="6" t="s">
        <v>14</v>
      </c>
      <c r="F7865" s="5"/>
      <c r="G7865" s="59">
        <v>1188</v>
      </c>
      <c r="H7865" s="71" t="str">
        <f t="shared" si="132"/>
        <v xml:space="preserve"> </v>
      </c>
      <c r="I7865" s="12">
        <v>2.9461279461280001</v>
      </c>
      <c r="J7865" s="4">
        <v>10.774410774411001</v>
      </c>
      <c r="K7865" s="4">
        <v>4.4612794612790001</v>
      </c>
      <c r="L7865" s="4">
        <v>9.2592592592590002</v>
      </c>
      <c r="M7865" s="4">
        <v>61.111111111111001</v>
      </c>
      <c r="N7865" s="4">
        <v>45.538720538721002</v>
      </c>
      <c r="O7865" s="4">
        <v>32.070707070707002</v>
      </c>
      <c r="P7865" s="4">
        <v>17.171717171716999</v>
      </c>
      <c r="Q7865" s="4">
        <v>7.5757575757579998</v>
      </c>
      <c r="R7865" s="4">
        <v>8.4175084175079995</v>
      </c>
      <c r="S7865" s="4">
        <v>0.67340067340099996</v>
      </c>
      <c r="T7865" s="4">
        <v>18.939393939394002</v>
      </c>
      <c r="U7865" s="4">
        <v>2.1885521885519998</v>
      </c>
      <c r="V7865" s="4">
        <v>14.646464646465001</v>
      </c>
      <c r="W7865" s="4">
        <v>1.430976430976</v>
      </c>
      <c r="X7865" s="4">
        <v>83.922558922559006</v>
      </c>
      <c r="Y7865" s="4">
        <v>12.962962962962999</v>
      </c>
      <c r="Z7865" s="4">
        <v>11.784511784512</v>
      </c>
      <c r="AA7865" s="4">
        <v>59.848484848485</v>
      </c>
      <c r="AB7865" s="13">
        <v>15.656565656566</v>
      </c>
    </row>
    <row r="7866" spans="2:28" x14ac:dyDescent="0.2">
      <c r="C7866" s="87"/>
      <c r="D7866" s="84"/>
      <c r="E7866" s="1" t="s">
        <v>15</v>
      </c>
      <c r="F7866" s="2"/>
      <c r="G7866" s="60">
        <v>1247</v>
      </c>
      <c r="H7866" s="72" t="str">
        <f t="shared" si="132"/>
        <v xml:space="preserve"> </v>
      </c>
      <c r="I7866" s="11">
        <v>1.603849238172</v>
      </c>
      <c r="J7866" s="3">
        <v>6.1748195669610002</v>
      </c>
      <c r="K7866" s="3">
        <v>4.8917401764230002</v>
      </c>
      <c r="L7866" s="3">
        <v>6.1748195669610002</v>
      </c>
      <c r="M7866" s="3">
        <v>70.008019246190997</v>
      </c>
      <c r="N7866" s="3">
        <v>52.766639935846001</v>
      </c>
      <c r="O7866" s="3">
        <v>45.629510825982003</v>
      </c>
      <c r="P7866" s="3">
        <v>17.642341619888001</v>
      </c>
      <c r="Q7866" s="3">
        <v>9.8636728147550006</v>
      </c>
      <c r="R7866" s="3">
        <v>9.1419406575779991</v>
      </c>
      <c r="S7866" s="3">
        <v>0.56134723336000003</v>
      </c>
      <c r="T7866" s="3">
        <v>29.029671210905999</v>
      </c>
      <c r="U7866" s="3">
        <v>2.9671210906169998</v>
      </c>
      <c r="V7866" s="3">
        <v>9.3023255813949994</v>
      </c>
      <c r="W7866" s="3">
        <v>2.0048115477150001</v>
      </c>
      <c r="X7866" s="3">
        <v>88.692862870889996</v>
      </c>
      <c r="Y7866" s="3">
        <v>7.3777064955889999</v>
      </c>
      <c r="Z7866" s="3">
        <v>8.660785886127</v>
      </c>
      <c r="AA7866" s="3">
        <v>69.847634322374006</v>
      </c>
      <c r="AB7866" s="8">
        <v>18.283881315155998</v>
      </c>
    </row>
    <row r="7867" spans="2:28" x14ac:dyDescent="0.2">
      <c r="C7867" s="88" t="s">
        <v>18</v>
      </c>
      <c r="D7867" s="88" t="s">
        <v>19</v>
      </c>
      <c r="E7867" s="6" t="s">
        <v>20</v>
      </c>
      <c r="F7867" s="5"/>
      <c r="G7867" s="59">
        <v>386</v>
      </c>
      <c r="H7867" s="71" t="str">
        <f t="shared" si="132"/>
        <v xml:space="preserve"> </v>
      </c>
      <c r="I7867" s="12">
        <v>2.8497409326419998</v>
      </c>
      <c r="J7867" s="4">
        <v>13.730569948187</v>
      </c>
      <c r="K7867" s="4">
        <v>3.8860103626939999</v>
      </c>
      <c r="L7867" s="4">
        <v>5.1813471502589996</v>
      </c>
      <c r="M7867" s="4">
        <v>74.093264248704997</v>
      </c>
      <c r="N7867" s="4">
        <v>52.331606217617001</v>
      </c>
      <c r="O7867" s="4">
        <v>38.601036269429997</v>
      </c>
      <c r="P7867" s="4">
        <v>20.984455958548999</v>
      </c>
      <c r="Q7867" s="4">
        <v>7.7720207253889999</v>
      </c>
      <c r="R7867" s="4">
        <v>5.1813471502589996</v>
      </c>
      <c r="S7867" s="4">
        <v>0.25906735751299997</v>
      </c>
      <c r="T7867" s="4">
        <v>26.683937823834</v>
      </c>
      <c r="U7867" s="4">
        <v>4.40414507772</v>
      </c>
      <c r="V7867" s="4">
        <v>8.8082901554399999</v>
      </c>
      <c r="W7867" s="20">
        <v>0</v>
      </c>
      <c r="X7867" s="4">
        <v>91.191709844559995</v>
      </c>
      <c r="Y7867" s="4">
        <v>16.062176165802999</v>
      </c>
      <c r="Z7867" s="4">
        <v>6.9948186528500003</v>
      </c>
      <c r="AA7867" s="4">
        <v>66.839378238341993</v>
      </c>
      <c r="AB7867" s="13">
        <v>12.694300518135</v>
      </c>
    </row>
    <row r="7868" spans="2:28" x14ac:dyDescent="0.2">
      <c r="C7868" s="87"/>
      <c r="D7868" s="89"/>
      <c r="E7868" s="1" t="s">
        <v>21</v>
      </c>
      <c r="F7868" s="2"/>
      <c r="G7868" s="60">
        <v>484</v>
      </c>
      <c r="H7868" s="72" t="str">
        <f t="shared" si="132"/>
        <v xml:space="preserve"> </v>
      </c>
      <c r="I7868" s="11">
        <v>4.5454545454549997</v>
      </c>
      <c r="J7868" s="3">
        <v>9.2975206611569998</v>
      </c>
      <c r="K7868" s="3">
        <v>3.512396694215</v>
      </c>
      <c r="L7868" s="3">
        <v>8.6776859504130002</v>
      </c>
      <c r="M7868" s="3">
        <v>67.355371900826</v>
      </c>
      <c r="N7868" s="3">
        <v>51.239669421488003</v>
      </c>
      <c r="O7868" s="3">
        <v>41.115702479338999</v>
      </c>
      <c r="P7868" s="3">
        <v>17.975206611570002</v>
      </c>
      <c r="Q7868" s="3">
        <v>6.6115702479339999</v>
      </c>
      <c r="R7868" s="3">
        <v>8.6776859504130002</v>
      </c>
      <c r="S7868" s="3">
        <v>0.41322314049600001</v>
      </c>
      <c r="T7868" s="3">
        <v>27.892561983471001</v>
      </c>
      <c r="U7868" s="3">
        <v>3.512396694215</v>
      </c>
      <c r="V7868" s="3">
        <v>10.537190082644999</v>
      </c>
      <c r="W7868" s="3">
        <v>0.82644628099200002</v>
      </c>
      <c r="X7868" s="3">
        <v>88.636363636363996</v>
      </c>
      <c r="Y7868" s="3">
        <v>13.223140495868</v>
      </c>
      <c r="Z7868" s="3">
        <v>10.537190082644999</v>
      </c>
      <c r="AA7868" s="3">
        <v>67.975206611570002</v>
      </c>
      <c r="AB7868" s="8">
        <v>14.462809917355001</v>
      </c>
    </row>
    <row r="7869" spans="2:28" x14ac:dyDescent="0.2">
      <c r="C7869" s="87"/>
      <c r="D7869" s="89"/>
      <c r="E7869" s="1" t="s">
        <v>22</v>
      </c>
      <c r="F7869" s="2"/>
      <c r="G7869" s="60">
        <v>626</v>
      </c>
      <c r="H7869" s="72" t="str">
        <f t="shared" si="132"/>
        <v xml:space="preserve"> </v>
      </c>
      <c r="I7869" s="11">
        <v>2.076677316294</v>
      </c>
      <c r="J7869" s="3">
        <v>8.945686900958</v>
      </c>
      <c r="K7869" s="3">
        <v>6.230031948882</v>
      </c>
      <c r="L7869" s="3">
        <v>10.063897763578</v>
      </c>
      <c r="M7869" s="3">
        <v>68.530351437700006</v>
      </c>
      <c r="N7869" s="3">
        <v>50.798722044728002</v>
      </c>
      <c r="O7869" s="3">
        <v>40.415335463258998</v>
      </c>
      <c r="P7869" s="3">
        <v>18.370607028754002</v>
      </c>
      <c r="Q7869" s="3">
        <v>10.223642172524</v>
      </c>
      <c r="R7869" s="3">
        <v>8.4664536741210004</v>
      </c>
      <c r="S7869" s="3">
        <v>0.47923322683699998</v>
      </c>
      <c r="T7869" s="3">
        <v>23.801916932907002</v>
      </c>
      <c r="U7869" s="3">
        <v>1.4376996805110001</v>
      </c>
      <c r="V7869" s="3">
        <v>10.543130990414999</v>
      </c>
      <c r="W7869" s="3">
        <v>1.11821086262</v>
      </c>
      <c r="X7869" s="3">
        <v>88.338658146965003</v>
      </c>
      <c r="Y7869" s="3">
        <v>10.223642172524</v>
      </c>
      <c r="Z7869" s="3">
        <v>13.258785942492</v>
      </c>
      <c r="AA7869" s="3">
        <v>66.293929712459999</v>
      </c>
      <c r="AB7869" s="8">
        <v>17.731629392971001</v>
      </c>
    </row>
    <row r="7870" spans="2:28" x14ac:dyDescent="0.2">
      <c r="C7870" s="87"/>
      <c r="D7870" s="89"/>
      <c r="E7870" s="1" t="s">
        <v>23</v>
      </c>
      <c r="F7870" s="2"/>
      <c r="G7870" s="60">
        <v>400</v>
      </c>
      <c r="H7870" s="72" t="str">
        <f t="shared" si="132"/>
        <v xml:space="preserve"> </v>
      </c>
      <c r="I7870" s="11">
        <v>0.75</v>
      </c>
      <c r="J7870" s="3">
        <v>8.75</v>
      </c>
      <c r="K7870" s="3">
        <v>5.75</v>
      </c>
      <c r="L7870" s="3">
        <v>8</v>
      </c>
      <c r="M7870" s="3">
        <v>67.5</v>
      </c>
      <c r="N7870" s="3">
        <v>52.75</v>
      </c>
      <c r="O7870" s="3">
        <v>40.5</v>
      </c>
      <c r="P7870" s="3">
        <v>16</v>
      </c>
      <c r="Q7870" s="3">
        <v>8.75</v>
      </c>
      <c r="R7870" s="3">
        <v>10.5</v>
      </c>
      <c r="S7870" s="3">
        <v>0.25</v>
      </c>
      <c r="T7870" s="3">
        <v>27.25</v>
      </c>
      <c r="U7870" s="3">
        <v>1.75</v>
      </c>
      <c r="V7870" s="3">
        <v>10.75</v>
      </c>
      <c r="W7870" s="3">
        <v>2.75</v>
      </c>
      <c r="X7870" s="3">
        <v>86.5</v>
      </c>
      <c r="Y7870" s="3">
        <v>9.25</v>
      </c>
      <c r="Z7870" s="3">
        <v>11.25</v>
      </c>
      <c r="AA7870" s="3">
        <v>69</v>
      </c>
      <c r="AB7870" s="8">
        <v>19</v>
      </c>
    </row>
    <row r="7871" spans="2:28" x14ac:dyDescent="0.2">
      <c r="C7871" s="87"/>
      <c r="D7871" s="89"/>
      <c r="E7871" s="1" t="s">
        <v>24</v>
      </c>
      <c r="F7871" s="2"/>
      <c r="G7871" s="60">
        <v>539</v>
      </c>
      <c r="H7871" s="72" t="str">
        <f t="shared" si="132"/>
        <v xml:space="preserve"> </v>
      </c>
      <c r="I7871" s="11">
        <v>1.1131725417439999</v>
      </c>
      <c r="J7871" s="3">
        <v>2.9684601113169999</v>
      </c>
      <c r="K7871" s="3">
        <v>3.7105751391470001</v>
      </c>
      <c r="L7871" s="3">
        <v>5.5658627087200001</v>
      </c>
      <c r="M7871" s="3">
        <v>53.432282003711002</v>
      </c>
      <c r="N7871" s="3">
        <v>40.816326530612002</v>
      </c>
      <c r="O7871" s="3">
        <v>34.693877551020002</v>
      </c>
      <c r="P7871" s="3">
        <v>14.285714285714</v>
      </c>
      <c r="Q7871" s="3">
        <v>9.6474953617810009</v>
      </c>
      <c r="R7871" s="3">
        <v>10.575139146568</v>
      </c>
      <c r="S7871" s="3">
        <v>1.484230055659</v>
      </c>
      <c r="T7871" s="3">
        <v>16.883116883117001</v>
      </c>
      <c r="U7871" s="3">
        <v>2.4118738404450002</v>
      </c>
      <c r="V7871" s="3">
        <v>17.810760667903999</v>
      </c>
      <c r="W7871" s="3">
        <v>3.7105751391470001</v>
      </c>
      <c r="X7871" s="3">
        <v>78.478664192950006</v>
      </c>
      <c r="Y7871" s="3">
        <v>3.5250463821890001</v>
      </c>
      <c r="Z7871" s="3">
        <v>7.792207792208</v>
      </c>
      <c r="AA7871" s="3">
        <v>56.400742115028002</v>
      </c>
      <c r="AB7871" s="8">
        <v>20.037105751391</v>
      </c>
    </row>
    <row r="7872" spans="2:28" x14ac:dyDescent="0.2">
      <c r="C7872" s="87"/>
      <c r="D7872" s="89"/>
      <c r="E7872" s="1" t="s">
        <v>25</v>
      </c>
      <c r="F7872" s="2"/>
      <c r="G7872" s="60">
        <v>2049</v>
      </c>
      <c r="H7872" s="72" t="str">
        <f t="shared" si="132"/>
        <v xml:space="preserve"> </v>
      </c>
      <c r="I7872" s="11">
        <v>2.1473889702290001</v>
      </c>
      <c r="J7872" s="3">
        <v>7.4182528062469997</v>
      </c>
      <c r="K7872" s="3">
        <v>4.8316251830160004</v>
      </c>
      <c r="L7872" s="3">
        <v>8.1503172279160001</v>
      </c>
      <c r="M7872" s="3">
        <v>64.080039043436003</v>
      </c>
      <c r="N7872" s="3">
        <v>48.657881893606998</v>
      </c>
      <c r="O7872" s="3">
        <v>39.092240117129997</v>
      </c>
      <c r="P7872" s="3">
        <v>16.739873108834001</v>
      </c>
      <c r="Q7872" s="3">
        <v>8.9311859443629995</v>
      </c>
      <c r="R7872" s="3">
        <v>9.4680331869199996</v>
      </c>
      <c r="S7872" s="3">
        <v>0.68326012689100002</v>
      </c>
      <c r="T7872" s="3">
        <v>23.621278672523001</v>
      </c>
      <c r="U7872" s="3">
        <v>2.2449975597849998</v>
      </c>
      <c r="V7872" s="3">
        <v>12.493899463152999</v>
      </c>
      <c r="W7872" s="3">
        <v>2.0497803806729999</v>
      </c>
      <c r="X7872" s="3">
        <v>85.456320156174002</v>
      </c>
      <c r="Y7872" s="3">
        <v>8.9799902391409994</v>
      </c>
      <c r="Z7872" s="3">
        <v>10.785749145924999</v>
      </c>
      <c r="AA7872" s="3">
        <v>64.616886285993004</v>
      </c>
      <c r="AB7872" s="8">
        <v>17.813567593948001</v>
      </c>
    </row>
    <row r="7873" spans="3:28" x14ac:dyDescent="0.2">
      <c r="C7873" s="87"/>
      <c r="D7873" s="89"/>
      <c r="E7873" s="1" t="s">
        <v>26</v>
      </c>
      <c r="F7873" s="2"/>
      <c r="G7873" s="60">
        <v>939</v>
      </c>
      <c r="H7873" s="72" t="str">
        <f t="shared" si="132"/>
        <v xml:space="preserve"> </v>
      </c>
      <c r="I7873" s="11">
        <v>0.95846645367399996</v>
      </c>
      <c r="J7873" s="3">
        <v>5.4313099041530002</v>
      </c>
      <c r="K7873" s="3">
        <v>4.5793397231100004</v>
      </c>
      <c r="L7873" s="3">
        <v>6.6027689030880001</v>
      </c>
      <c r="M7873" s="3">
        <v>59.424920127796</v>
      </c>
      <c r="N7873" s="3">
        <v>45.899893503727</v>
      </c>
      <c r="O7873" s="3">
        <v>37.167199148030001</v>
      </c>
      <c r="P7873" s="3">
        <v>15.015974440895</v>
      </c>
      <c r="Q7873" s="3">
        <v>9.2651757188499992</v>
      </c>
      <c r="R7873" s="3">
        <v>10.543130990414999</v>
      </c>
      <c r="S7873" s="3">
        <v>0.95846645367399996</v>
      </c>
      <c r="T7873" s="3">
        <v>21.299254526092</v>
      </c>
      <c r="U7873" s="3">
        <v>2.1299254526090001</v>
      </c>
      <c r="V7873" s="3">
        <v>14.802981895634</v>
      </c>
      <c r="W7873" s="3">
        <v>3.3013844515440001</v>
      </c>
      <c r="X7873" s="3">
        <v>81.895633652821999</v>
      </c>
      <c r="Y7873" s="3">
        <v>5.9637912673060001</v>
      </c>
      <c r="Z7873" s="3">
        <v>9.2651757188499992</v>
      </c>
      <c r="AA7873" s="3">
        <v>61.767838125666003</v>
      </c>
      <c r="AB7873" s="8">
        <v>19.595314164004002</v>
      </c>
    </row>
    <row r="7874" spans="3:28" x14ac:dyDescent="0.2">
      <c r="C7874" s="87"/>
      <c r="D7874" s="88" t="s">
        <v>14</v>
      </c>
      <c r="E7874" s="6" t="s">
        <v>20</v>
      </c>
      <c r="F7874" s="5"/>
      <c r="G7874" s="59">
        <v>204</v>
      </c>
      <c r="H7874" s="71" t="str">
        <f t="shared" si="132"/>
        <v xml:space="preserve"> </v>
      </c>
      <c r="I7874" s="12">
        <v>2.9411764705880001</v>
      </c>
      <c r="J7874" s="4">
        <v>16.176470588234999</v>
      </c>
      <c r="K7874" s="4">
        <v>3.4313725490200002</v>
      </c>
      <c r="L7874" s="4">
        <v>4.9019607843140003</v>
      </c>
      <c r="M7874" s="4">
        <v>67.647058823528994</v>
      </c>
      <c r="N7874" s="4">
        <v>39.705882352941003</v>
      </c>
      <c r="O7874" s="4">
        <v>28.921568627450998</v>
      </c>
      <c r="P7874" s="4">
        <v>19.117647058824002</v>
      </c>
      <c r="Q7874" s="4">
        <v>7.352941176471</v>
      </c>
      <c r="R7874" s="4">
        <v>5.3921568627449998</v>
      </c>
      <c r="S7874" s="4">
        <v>0.49019607843099999</v>
      </c>
      <c r="T7874" s="4">
        <v>23.529411764706001</v>
      </c>
      <c r="U7874" s="4">
        <v>3.9215686274510002</v>
      </c>
      <c r="V7874" s="4">
        <v>12.745098039216</v>
      </c>
      <c r="W7874" s="20">
        <v>0</v>
      </c>
      <c r="X7874" s="4">
        <v>87.254901960783997</v>
      </c>
      <c r="Y7874" s="4">
        <v>19.117647058824002</v>
      </c>
      <c r="Z7874" s="4">
        <v>7.352941176471</v>
      </c>
      <c r="AA7874" s="4">
        <v>54.901960784313999</v>
      </c>
      <c r="AB7874" s="13">
        <v>12.745098039216</v>
      </c>
    </row>
    <row r="7875" spans="3:28" x14ac:dyDescent="0.2">
      <c r="C7875" s="87"/>
      <c r="D7875" s="89"/>
      <c r="E7875" s="1" t="s">
        <v>21</v>
      </c>
      <c r="F7875" s="2"/>
      <c r="G7875" s="60">
        <v>254</v>
      </c>
      <c r="H7875" s="72" t="str">
        <f t="shared" si="132"/>
        <v xml:space="preserve"> </v>
      </c>
      <c r="I7875" s="11">
        <v>5.1181102362199997</v>
      </c>
      <c r="J7875" s="3">
        <v>9.4488188976380005</v>
      </c>
      <c r="K7875" s="3">
        <v>3.1496062992130001</v>
      </c>
      <c r="L7875" s="3">
        <v>9.4488188976380005</v>
      </c>
      <c r="M7875" s="3">
        <v>58.267716535433003</v>
      </c>
      <c r="N7875" s="3">
        <v>50</v>
      </c>
      <c r="O7875" s="3">
        <v>35.039370078739999</v>
      </c>
      <c r="P7875" s="3">
        <v>18.110236220472</v>
      </c>
      <c r="Q7875" s="3">
        <v>5.5118110236220001</v>
      </c>
      <c r="R7875" s="3">
        <v>7.0866141732279999</v>
      </c>
      <c r="S7875" s="3">
        <v>0.78740157480299999</v>
      </c>
      <c r="T7875" s="3">
        <v>22.440944881890001</v>
      </c>
      <c r="U7875" s="3">
        <v>2.7559055118110001</v>
      </c>
      <c r="V7875" s="3">
        <v>14.173228346457</v>
      </c>
      <c r="W7875" s="7">
        <v>0</v>
      </c>
      <c r="X7875" s="3">
        <v>85.826771653543005</v>
      </c>
      <c r="Y7875" s="3">
        <v>13.779527559054999</v>
      </c>
      <c r="Z7875" s="3">
        <v>11.417322834646001</v>
      </c>
      <c r="AA7875" s="3">
        <v>63.779527559054998</v>
      </c>
      <c r="AB7875" s="8">
        <v>11.811023622046999</v>
      </c>
    </row>
    <row r="7876" spans="3:28" x14ac:dyDescent="0.2">
      <c r="C7876" s="87"/>
      <c r="D7876" s="89"/>
      <c r="E7876" s="1" t="s">
        <v>22</v>
      </c>
      <c r="F7876" s="2"/>
      <c r="G7876" s="60">
        <v>311</v>
      </c>
      <c r="H7876" s="72" t="str">
        <f t="shared" si="132"/>
        <v xml:space="preserve"> </v>
      </c>
      <c r="I7876" s="11">
        <v>2.8938906752409999</v>
      </c>
      <c r="J7876" s="3">
        <v>12.861736334405</v>
      </c>
      <c r="K7876" s="3">
        <v>5.7877813504819997</v>
      </c>
      <c r="L7876" s="3">
        <v>11.254019292604999</v>
      </c>
      <c r="M7876" s="3">
        <v>64.630225080385998</v>
      </c>
      <c r="N7876" s="3">
        <v>49.51768488746</v>
      </c>
      <c r="O7876" s="3">
        <v>33.118971061092999</v>
      </c>
      <c r="P7876" s="3">
        <v>16.398713826367</v>
      </c>
      <c r="Q7876" s="3">
        <v>9.0032154340839998</v>
      </c>
      <c r="R7876" s="3">
        <v>7.3954983922829998</v>
      </c>
      <c r="S7876" s="3">
        <v>0.32154340836</v>
      </c>
      <c r="T7876" s="3">
        <v>17.363344051447001</v>
      </c>
      <c r="U7876" s="3">
        <v>1.6077170418010001</v>
      </c>
      <c r="V7876" s="3">
        <v>13.183279742765</v>
      </c>
      <c r="W7876" s="3">
        <v>1.2861736334410001</v>
      </c>
      <c r="X7876" s="3">
        <v>85.530546623793995</v>
      </c>
      <c r="Y7876" s="3">
        <v>14.147909967845999</v>
      </c>
      <c r="Z7876" s="3">
        <v>14.790996784566</v>
      </c>
      <c r="AA7876" s="3">
        <v>61.736334405145001</v>
      </c>
      <c r="AB7876" s="8">
        <v>16.077170418005998</v>
      </c>
    </row>
    <row r="7877" spans="3:28" x14ac:dyDescent="0.2">
      <c r="C7877" s="87"/>
      <c r="D7877" s="89"/>
      <c r="E7877" s="1" t="s">
        <v>23</v>
      </c>
      <c r="F7877" s="2"/>
      <c r="G7877" s="60">
        <v>202</v>
      </c>
      <c r="H7877" s="72" t="str">
        <f t="shared" si="132"/>
        <v xml:space="preserve"> </v>
      </c>
      <c r="I7877" s="11">
        <v>1.485148514851</v>
      </c>
      <c r="J7877" s="3">
        <v>11.386138613861</v>
      </c>
      <c r="K7877" s="3">
        <v>4.9504950495050002</v>
      </c>
      <c r="L7877" s="3">
        <v>10.39603960396</v>
      </c>
      <c r="M7877" s="3">
        <v>62.871287128713</v>
      </c>
      <c r="N7877" s="3">
        <v>50.495049504950003</v>
      </c>
      <c r="O7877" s="3">
        <v>31.683168316831999</v>
      </c>
      <c r="P7877" s="3">
        <v>18.316831683168001</v>
      </c>
      <c r="Q7877" s="3">
        <v>6.9306930693069999</v>
      </c>
      <c r="R7877" s="3">
        <v>12.871287128713</v>
      </c>
      <c r="S7877" s="3">
        <v>0.49504950495</v>
      </c>
      <c r="T7877" s="3">
        <v>18.811881188118999</v>
      </c>
      <c r="U7877" s="3">
        <v>1.485148514851</v>
      </c>
      <c r="V7877" s="3">
        <v>11.881188118812</v>
      </c>
      <c r="W7877" s="3">
        <v>2.4752475247520001</v>
      </c>
      <c r="X7877" s="3">
        <v>85.643564356436002</v>
      </c>
      <c r="Y7877" s="3">
        <v>12.376237623762</v>
      </c>
      <c r="Z7877" s="3">
        <v>12.871287128713</v>
      </c>
      <c r="AA7877" s="3">
        <v>65.841584158415998</v>
      </c>
      <c r="AB7877" s="8">
        <v>20.297029702970001</v>
      </c>
    </row>
    <row r="7878" spans="3:28" x14ac:dyDescent="0.2">
      <c r="C7878" s="87"/>
      <c r="D7878" s="89"/>
      <c r="E7878" s="1" t="s">
        <v>24</v>
      </c>
      <c r="F7878" s="2"/>
      <c r="G7878" s="60">
        <v>217</v>
      </c>
      <c r="H7878" s="72" t="str">
        <f t="shared" si="132"/>
        <v xml:space="preserve"> </v>
      </c>
      <c r="I7878" s="11">
        <v>1.8433179723499999</v>
      </c>
      <c r="J7878" s="3">
        <v>3.6866359446999999</v>
      </c>
      <c r="K7878" s="3">
        <v>4.6082949308760002</v>
      </c>
      <c r="L7878" s="3">
        <v>9.2165898617510003</v>
      </c>
      <c r="M7878" s="3">
        <v>51.612903225806001</v>
      </c>
      <c r="N7878" s="3">
        <v>35.483870967742</v>
      </c>
      <c r="O7878" s="3">
        <v>30.414746543779</v>
      </c>
      <c r="P7878" s="3">
        <v>14.285714285714</v>
      </c>
      <c r="Q7878" s="3">
        <v>8.7557603686639993</v>
      </c>
      <c r="R7878" s="3">
        <v>10.138248847926</v>
      </c>
      <c r="S7878" s="3">
        <v>1.3824884792629999</v>
      </c>
      <c r="T7878" s="3">
        <v>12.903225806451999</v>
      </c>
      <c r="U7878" s="3">
        <v>1.3824884792629999</v>
      </c>
      <c r="V7878" s="3">
        <v>21.658986175115</v>
      </c>
      <c r="W7878" s="3">
        <v>3.6866359446999999</v>
      </c>
      <c r="X7878" s="3">
        <v>74.654377880184001</v>
      </c>
      <c r="Y7878" s="3">
        <v>5.0691244239630002</v>
      </c>
      <c r="Z7878" s="3">
        <v>11.059907834101001</v>
      </c>
      <c r="AA7878" s="3">
        <v>51.612903225806001</v>
      </c>
      <c r="AB7878" s="8">
        <v>17.972350230415</v>
      </c>
    </row>
    <row r="7879" spans="3:28" x14ac:dyDescent="0.2">
      <c r="C7879" s="87"/>
      <c r="D7879" s="89"/>
      <c r="E7879" s="1" t="s">
        <v>25</v>
      </c>
      <c r="F7879" s="2"/>
      <c r="G7879" s="60">
        <v>984</v>
      </c>
      <c r="H7879" s="72" t="str">
        <f t="shared" si="132"/>
        <v xml:space="preserve"> </v>
      </c>
      <c r="I7879" s="11">
        <v>2.9471544715450002</v>
      </c>
      <c r="J7879" s="3">
        <v>9.6544715447149994</v>
      </c>
      <c r="K7879" s="3">
        <v>4.6747967479670001</v>
      </c>
      <c r="L7879" s="3">
        <v>10.162601626016</v>
      </c>
      <c r="M7879" s="3">
        <v>59.756097560976002</v>
      </c>
      <c r="N7879" s="3">
        <v>46.747967479674998</v>
      </c>
      <c r="O7879" s="3">
        <v>32.723577235771998</v>
      </c>
      <c r="P7879" s="3">
        <v>16.768292682927001</v>
      </c>
      <c r="Q7879" s="3">
        <v>7.6219512195119998</v>
      </c>
      <c r="R7879" s="3">
        <v>9.0447154471539992</v>
      </c>
      <c r="S7879" s="3">
        <v>0.71138211382100003</v>
      </c>
      <c r="T7879" s="3">
        <v>17.987804878049001</v>
      </c>
      <c r="U7879" s="3">
        <v>1.829268292683</v>
      </c>
      <c r="V7879" s="3">
        <v>15.040650406504</v>
      </c>
      <c r="W7879" s="3">
        <v>1.7276422764229999</v>
      </c>
      <c r="X7879" s="3">
        <v>83.231707317073003</v>
      </c>
      <c r="Y7879" s="3">
        <v>11.686991869919</v>
      </c>
      <c r="Z7879" s="3">
        <v>12.70325203252</v>
      </c>
      <c r="AA7879" s="3">
        <v>60.873983739837001</v>
      </c>
      <c r="AB7879" s="8">
        <v>16.260162601626</v>
      </c>
    </row>
    <row r="7880" spans="3:28" x14ac:dyDescent="0.2">
      <c r="C7880" s="87"/>
      <c r="D7880" s="89"/>
      <c r="E7880" s="1" t="s">
        <v>26</v>
      </c>
      <c r="F7880" s="2"/>
      <c r="G7880" s="60">
        <v>419</v>
      </c>
      <c r="H7880" s="72" t="str">
        <f t="shared" si="132"/>
        <v xml:space="preserve"> </v>
      </c>
      <c r="I7880" s="11">
        <v>1.670644391408</v>
      </c>
      <c r="J7880" s="3">
        <v>7.3985680190930001</v>
      </c>
      <c r="K7880" s="3">
        <v>4.7732696897369999</v>
      </c>
      <c r="L7880" s="3">
        <v>9.7852028639620006</v>
      </c>
      <c r="M7880" s="3">
        <v>57.040572792363001</v>
      </c>
      <c r="N7880" s="3">
        <v>42.72076372315</v>
      </c>
      <c r="O7880" s="3">
        <v>31.026252983294</v>
      </c>
      <c r="P7880" s="3">
        <v>16.229116945106998</v>
      </c>
      <c r="Q7880" s="3">
        <v>7.8758949880670004</v>
      </c>
      <c r="R7880" s="3">
        <v>11.455847255369999</v>
      </c>
      <c r="S7880" s="3">
        <v>0.95465393794700004</v>
      </c>
      <c r="T7880" s="3">
        <v>15.751789976134001</v>
      </c>
      <c r="U7880" s="3">
        <v>1.4319809069210001</v>
      </c>
      <c r="V7880" s="3">
        <v>16.945107398567998</v>
      </c>
      <c r="W7880" s="3">
        <v>3.1026252983289999</v>
      </c>
      <c r="X7880" s="3">
        <v>79.952267303103</v>
      </c>
      <c r="Y7880" s="3">
        <v>8.5918854415269994</v>
      </c>
      <c r="Z7880" s="3">
        <v>11.933174224344</v>
      </c>
      <c r="AA7880" s="3">
        <v>58.472553699283999</v>
      </c>
      <c r="AB7880" s="8">
        <v>19.09307875895</v>
      </c>
    </row>
    <row r="7881" spans="3:28" x14ac:dyDescent="0.2">
      <c r="C7881" s="87"/>
      <c r="D7881" s="88" t="s">
        <v>15</v>
      </c>
      <c r="E7881" s="6" t="s">
        <v>20</v>
      </c>
      <c r="F7881" s="5"/>
      <c r="G7881" s="59">
        <v>182</v>
      </c>
      <c r="H7881" s="71" t="str">
        <f t="shared" si="132"/>
        <v xml:space="preserve"> </v>
      </c>
      <c r="I7881" s="12">
        <v>2.7472527472529999</v>
      </c>
      <c r="J7881" s="4">
        <v>10.989010989011</v>
      </c>
      <c r="K7881" s="4">
        <v>4.3956043956039998</v>
      </c>
      <c r="L7881" s="4">
        <v>5.4945054945049998</v>
      </c>
      <c r="M7881" s="4">
        <v>81.318681318681001</v>
      </c>
      <c r="N7881" s="4">
        <v>66.483516483515999</v>
      </c>
      <c r="O7881" s="4">
        <v>49.450549450548998</v>
      </c>
      <c r="P7881" s="4">
        <v>23.076923076922998</v>
      </c>
      <c r="Q7881" s="4">
        <v>8.2417582417579993</v>
      </c>
      <c r="R7881" s="4">
        <v>4.9450549450550003</v>
      </c>
      <c r="S7881" s="20">
        <v>0</v>
      </c>
      <c r="T7881" s="4">
        <v>30.219780219779999</v>
      </c>
      <c r="U7881" s="4">
        <v>4.9450549450550003</v>
      </c>
      <c r="V7881" s="4">
        <v>4.3956043956039998</v>
      </c>
      <c r="W7881" s="20">
        <v>0</v>
      </c>
      <c r="X7881" s="4">
        <v>95.604395604396004</v>
      </c>
      <c r="Y7881" s="4">
        <v>12.637362637362999</v>
      </c>
      <c r="Z7881" s="4">
        <v>6.5934065934069999</v>
      </c>
      <c r="AA7881" s="4">
        <v>80.219780219780006</v>
      </c>
      <c r="AB7881" s="13">
        <v>12.637362637362999</v>
      </c>
    </row>
    <row r="7882" spans="3:28" x14ac:dyDescent="0.2">
      <c r="C7882" s="87"/>
      <c r="D7882" s="89"/>
      <c r="E7882" s="1" t="s">
        <v>21</v>
      </c>
      <c r="F7882" s="2"/>
      <c r="G7882" s="60">
        <v>230</v>
      </c>
      <c r="H7882" s="72" t="str">
        <f t="shared" si="132"/>
        <v xml:space="preserve"> </v>
      </c>
      <c r="I7882" s="11">
        <v>3.9130434782610002</v>
      </c>
      <c r="J7882" s="3">
        <v>9.1304347826090009</v>
      </c>
      <c r="K7882" s="3">
        <v>3.9130434782610002</v>
      </c>
      <c r="L7882" s="3">
        <v>7.8260869565220004</v>
      </c>
      <c r="M7882" s="3">
        <v>77.391304347825994</v>
      </c>
      <c r="N7882" s="3">
        <v>52.608695652173999</v>
      </c>
      <c r="O7882" s="3">
        <v>47.826086956521998</v>
      </c>
      <c r="P7882" s="3">
        <v>17.826086956522001</v>
      </c>
      <c r="Q7882" s="3">
        <v>7.8260869565220004</v>
      </c>
      <c r="R7882" s="3">
        <v>10.434782608696</v>
      </c>
      <c r="S7882" s="7">
        <v>0</v>
      </c>
      <c r="T7882" s="3">
        <v>33.913043478261002</v>
      </c>
      <c r="U7882" s="3">
        <v>4.3478260869570002</v>
      </c>
      <c r="V7882" s="3">
        <v>6.5217391304349999</v>
      </c>
      <c r="W7882" s="3">
        <v>1.7391304347829999</v>
      </c>
      <c r="X7882" s="3">
        <v>91.739130434782993</v>
      </c>
      <c r="Y7882" s="3">
        <v>12.608695652173999</v>
      </c>
      <c r="Z7882" s="3">
        <v>9.5652173913039995</v>
      </c>
      <c r="AA7882" s="3">
        <v>72.608695652174006</v>
      </c>
      <c r="AB7882" s="8">
        <v>17.391304347826001</v>
      </c>
    </row>
    <row r="7883" spans="3:28" x14ac:dyDescent="0.2">
      <c r="C7883" s="87"/>
      <c r="D7883" s="89"/>
      <c r="E7883" s="1" t="s">
        <v>22</v>
      </c>
      <c r="F7883" s="2"/>
      <c r="G7883" s="60">
        <v>315</v>
      </c>
      <c r="H7883" s="72" t="str">
        <f t="shared" si="132"/>
        <v xml:space="preserve"> </v>
      </c>
      <c r="I7883" s="11">
        <v>1.269841269841</v>
      </c>
      <c r="J7883" s="3">
        <v>5.079365079365</v>
      </c>
      <c r="K7883" s="3">
        <v>6.666666666667</v>
      </c>
      <c r="L7883" s="3">
        <v>8.8888888888889994</v>
      </c>
      <c r="M7883" s="3">
        <v>72.380952380951996</v>
      </c>
      <c r="N7883" s="3">
        <v>52.063492063491999</v>
      </c>
      <c r="O7883" s="3">
        <v>47.619047619047997</v>
      </c>
      <c r="P7883" s="3">
        <v>20.31746031746</v>
      </c>
      <c r="Q7883" s="3">
        <v>11.428571428571001</v>
      </c>
      <c r="R7883" s="3">
        <v>9.5238095238099998</v>
      </c>
      <c r="S7883" s="3">
        <v>0.63492063492100004</v>
      </c>
      <c r="T7883" s="3">
        <v>30.158730158729998</v>
      </c>
      <c r="U7883" s="3">
        <v>1.269841269841</v>
      </c>
      <c r="V7883" s="3">
        <v>7.9365079365079998</v>
      </c>
      <c r="W7883" s="3">
        <v>0.95238095238099996</v>
      </c>
      <c r="X7883" s="3">
        <v>91.111111111111001</v>
      </c>
      <c r="Y7883" s="3">
        <v>6.3492063492059998</v>
      </c>
      <c r="Z7883" s="3">
        <v>11.746031746031999</v>
      </c>
      <c r="AA7883" s="3">
        <v>70.793650793650997</v>
      </c>
      <c r="AB7883" s="8">
        <v>19.365079365079001</v>
      </c>
    </row>
    <row r="7884" spans="3:28" x14ac:dyDescent="0.2">
      <c r="C7884" s="87"/>
      <c r="D7884" s="89"/>
      <c r="E7884" s="1" t="s">
        <v>23</v>
      </c>
      <c r="F7884" s="2"/>
      <c r="G7884" s="60">
        <v>198</v>
      </c>
      <c r="H7884" s="72" t="str">
        <f t="shared" si="132"/>
        <v xml:space="preserve"> </v>
      </c>
      <c r="I7884" s="21">
        <v>0</v>
      </c>
      <c r="J7884" s="3">
        <v>6.0606060606060002</v>
      </c>
      <c r="K7884" s="3">
        <v>6.5656565656570001</v>
      </c>
      <c r="L7884" s="3">
        <v>5.5555555555560003</v>
      </c>
      <c r="M7884" s="3">
        <v>72.222222222222001</v>
      </c>
      <c r="N7884" s="3">
        <v>55.050505050505002</v>
      </c>
      <c r="O7884" s="3">
        <v>49.494949494948997</v>
      </c>
      <c r="P7884" s="3">
        <v>13.636363636364001</v>
      </c>
      <c r="Q7884" s="3">
        <v>10.606060606061</v>
      </c>
      <c r="R7884" s="3">
        <v>8.0808080808079996</v>
      </c>
      <c r="S7884" s="7">
        <v>0</v>
      </c>
      <c r="T7884" s="3">
        <v>35.858585858585997</v>
      </c>
      <c r="U7884" s="3">
        <v>2.0202020202019999</v>
      </c>
      <c r="V7884" s="3">
        <v>9.5959595959600001</v>
      </c>
      <c r="W7884" s="3">
        <v>3.0303030303030001</v>
      </c>
      <c r="X7884" s="3">
        <v>87.373737373737001</v>
      </c>
      <c r="Y7884" s="3">
        <v>6.0606060606060002</v>
      </c>
      <c r="Z7884" s="3">
        <v>9.5959595959600001</v>
      </c>
      <c r="AA7884" s="3">
        <v>72.222222222222001</v>
      </c>
      <c r="AB7884" s="8">
        <v>17.676767676768002</v>
      </c>
    </row>
    <row r="7885" spans="3:28" x14ac:dyDescent="0.2">
      <c r="C7885" s="87"/>
      <c r="D7885" s="89"/>
      <c r="E7885" s="1" t="s">
        <v>24</v>
      </c>
      <c r="F7885" s="2"/>
      <c r="G7885" s="60">
        <v>322</v>
      </c>
      <c r="H7885" s="72" t="str">
        <f t="shared" si="132"/>
        <v xml:space="preserve"> </v>
      </c>
      <c r="I7885" s="11">
        <v>0.62111801242200004</v>
      </c>
      <c r="J7885" s="3">
        <v>2.4844720496889998</v>
      </c>
      <c r="K7885" s="3">
        <v>3.1055900621119998</v>
      </c>
      <c r="L7885" s="3">
        <v>3.1055900621119998</v>
      </c>
      <c r="M7885" s="3">
        <v>54.658385093168</v>
      </c>
      <c r="N7885" s="3">
        <v>44.409937888199003</v>
      </c>
      <c r="O7885" s="3">
        <v>37.577639751553001</v>
      </c>
      <c r="P7885" s="3">
        <v>14.285714285714</v>
      </c>
      <c r="Q7885" s="3">
        <v>10.248447204969001</v>
      </c>
      <c r="R7885" s="3">
        <v>10.869565217390999</v>
      </c>
      <c r="S7885" s="3">
        <v>1.5527950310559999</v>
      </c>
      <c r="T7885" s="3">
        <v>19.565217391304</v>
      </c>
      <c r="U7885" s="3">
        <v>3.1055900621119998</v>
      </c>
      <c r="V7885" s="3">
        <v>15.217391304348</v>
      </c>
      <c r="W7885" s="3">
        <v>3.7267080745340002</v>
      </c>
      <c r="X7885" s="3">
        <v>81.055900621117999</v>
      </c>
      <c r="Y7885" s="3">
        <v>2.4844720496889998</v>
      </c>
      <c r="Z7885" s="3">
        <v>5.5900621118010001</v>
      </c>
      <c r="AA7885" s="3">
        <v>59.627329192547002</v>
      </c>
      <c r="AB7885" s="8">
        <v>21.428571428571001</v>
      </c>
    </row>
    <row r="7886" spans="3:28" x14ac:dyDescent="0.2">
      <c r="C7886" s="87"/>
      <c r="D7886" s="89"/>
      <c r="E7886" s="1" t="s">
        <v>25</v>
      </c>
      <c r="F7886" s="2"/>
      <c r="G7886" s="60">
        <v>1065</v>
      </c>
      <c r="H7886" s="72" t="str">
        <f t="shared" si="132"/>
        <v xml:space="preserve"> </v>
      </c>
      <c r="I7886" s="11">
        <v>1.4084507042250001</v>
      </c>
      <c r="J7886" s="3">
        <v>5.3521126760559996</v>
      </c>
      <c r="K7886" s="3">
        <v>4.9765258215959998</v>
      </c>
      <c r="L7886" s="3">
        <v>6.2910798122070002</v>
      </c>
      <c r="M7886" s="3">
        <v>68.075117370892002</v>
      </c>
      <c r="N7886" s="3">
        <v>50.422535211267999</v>
      </c>
      <c r="O7886" s="3">
        <v>44.976525821595999</v>
      </c>
      <c r="P7886" s="3">
        <v>16.713615023473999</v>
      </c>
      <c r="Q7886" s="3">
        <v>10.140845070423</v>
      </c>
      <c r="R7886" s="3">
        <v>9.8591549295770005</v>
      </c>
      <c r="S7886" s="3">
        <v>0.65727699530499994</v>
      </c>
      <c r="T7886" s="3">
        <v>28.826291079811998</v>
      </c>
      <c r="U7886" s="3">
        <v>2.6291079812209999</v>
      </c>
      <c r="V7886" s="3">
        <v>10.140845070423</v>
      </c>
      <c r="W7886" s="3">
        <v>2.347417840376</v>
      </c>
      <c r="X7886" s="3">
        <v>87.511737089202001</v>
      </c>
      <c r="Y7886" s="3">
        <v>6.4788732394370001</v>
      </c>
      <c r="Z7886" s="3">
        <v>9.0140845070419999</v>
      </c>
      <c r="AA7886" s="3">
        <v>68.075117370892002</v>
      </c>
      <c r="AB7886" s="8">
        <v>19.24882629108</v>
      </c>
    </row>
    <row r="7887" spans="3:28" x14ac:dyDescent="0.2">
      <c r="C7887" s="87"/>
      <c r="D7887" s="89"/>
      <c r="E7887" s="1" t="s">
        <v>26</v>
      </c>
      <c r="F7887" s="2"/>
      <c r="G7887" s="60">
        <v>520</v>
      </c>
      <c r="H7887" s="72" t="str">
        <f t="shared" si="132"/>
        <v xml:space="preserve"> </v>
      </c>
      <c r="I7887" s="11">
        <v>0.384615384615</v>
      </c>
      <c r="J7887" s="3">
        <v>3.8461538461539999</v>
      </c>
      <c r="K7887" s="3">
        <v>4.4230769230769997</v>
      </c>
      <c r="L7887" s="3">
        <v>4.0384615384620002</v>
      </c>
      <c r="M7887" s="3">
        <v>61.346153846154003</v>
      </c>
      <c r="N7887" s="3">
        <v>48.461538461537998</v>
      </c>
      <c r="O7887" s="3">
        <v>42.115384615384997</v>
      </c>
      <c r="P7887" s="3">
        <v>14.038461538462</v>
      </c>
      <c r="Q7887" s="3">
        <v>10.384615384615</v>
      </c>
      <c r="R7887" s="3">
        <v>9.8076923076919993</v>
      </c>
      <c r="S7887" s="3">
        <v>0.96153846153800004</v>
      </c>
      <c r="T7887" s="3">
        <v>25.769230769231001</v>
      </c>
      <c r="U7887" s="3">
        <v>2.6923076923079998</v>
      </c>
      <c r="V7887" s="3">
        <v>13.076923076923</v>
      </c>
      <c r="W7887" s="3">
        <v>3.4615384615379998</v>
      </c>
      <c r="X7887" s="3">
        <v>83.461538461537998</v>
      </c>
      <c r="Y7887" s="3">
        <v>3.8461538461539999</v>
      </c>
      <c r="Z7887" s="3">
        <v>7.1153846153850004</v>
      </c>
      <c r="AA7887" s="3">
        <v>64.423076923077005</v>
      </c>
      <c r="AB7887" s="8">
        <v>20</v>
      </c>
    </row>
    <row r="7888" spans="3:28" x14ac:dyDescent="0.2">
      <c r="C7888" s="88" t="s">
        <v>27</v>
      </c>
      <c r="D7888" s="88" t="s">
        <v>19</v>
      </c>
      <c r="E7888" s="6" t="s">
        <v>28</v>
      </c>
      <c r="F7888" s="5"/>
      <c r="G7888" s="59">
        <v>147</v>
      </c>
      <c r="H7888" s="71" t="str">
        <f t="shared" si="132"/>
        <v xml:space="preserve"> </v>
      </c>
      <c r="I7888" s="12">
        <v>2.040816326531</v>
      </c>
      <c r="J7888" s="4">
        <v>10.884353741497</v>
      </c>
      <c r="K7888" s="4">
        <v>2.040816326531</v>
      </c>
      <c r="L7888" s="4">
        <v>5.4421768707479998</v>
      </c>
      <c r="M7888" s="4">
        <v>49.659863945578003</v>
      </c>
      <c r="N7888" s="4">
        <v>37.414965986395003</v>
      </c>
      <c r="O7888" s="4">
        <v>14.285714285714</v>
      </c>
      <c r="P7888" s="4">
        <v>3.4013605442179999</v>
      </c>
      <c r="Q7888" s="4">
        <v>10.204081632653001</v>
      </c>
      <c r="R7888" s="4">
        <v>5.4421768707479998</v>
      </c>
      <c r="S7888" s="4">
        <v>2.040816326531</v>
      </c>
      <c r="T7888" s="4">
        <v>19.727891156462999</v>
      </c>
      <c r="U7888" s="4">
        <v>6.1224489795919999</v>
      </c>
      <c r="V7888" s="4">
        <v>24.489795918367001</v>
      </c>
      <c r="W7888" s="4">
        <v>3.4013605442179999</v>
      </c>
      <c r="X7888" s="4">
        <v>72.108843537414998</v>
      </c>
      <c r="Y7888" s="4">
        <v>12.244897959184</v>
      </c>
      <c r="Z7888" s="4">
        <v>6.1224489795919999</v>
      </c>
      <c r="AA7888" s="4">
        <v>42.176870748299002</v>
      </c>
      <c r="AB7888" s="13">
        <v>14.965986394558</v>
      </c>
    </row>
    <row r="7889" spans="3:28" ht="24" x14ac:dyDescent="0.2">
      <c r="C7889" s="87"/>
      <c r="D7889" s="89"/>
      <c r="E7889" s="1" t="s">
        <v>29</v>
      </c>
      <c r="F7889" s="2"/>
      <c r="G7889" s="60">
        <v>1706</v>
      </c>
      <c r="H7889" s="72" t="str">
        <f t="shared" si="132"/>
        <v xml:space="preserve"> </v>
      </c>
      <c r="I7889" s="11">
        <v>2.2860492379839998</v>
      </c>
      <c r="J7889" s="3">
        <v>8.7924970691680002</v>
      </c>
      <c r="K7889" s="3">
        <v>5.0996483001169999</v>
      </c>
      <c r="L7889" s="3">
        <v>9.3200468933180005</v>
      </c>
      <c r="M7889" s="3">
        <v>70.457209847596999</v>
      </c>
      <c r="N7889" s="3">
        <v>51.113716295427999</v>
      </c>
      <c r="O7889" s="3">
        <v>43.434935521687997</v>
      </c>
      <c r="P7889" s="3">
        <v>21.395076201641</v>
      </c>
      <c r="Q7889" s="3">
        <v>8.5580304806569991</v>
      </c>
      <c r="R7889" s="3">
        <v>8.9097303634229998</v>
      </c>
      <c r="S7889" s="3">
        <v>0.41031652989400003</v>
      </c>
      <c r="T7889" s="3">
        <v>24.325908558030001</v>
      </c>
      <c r="U7889" s="3">
        <v>2.344665885111</v>
      </c>
      <c r="V7889" s="3">
        <v>9.4372801875730001</v>
      </c>
      <c r="W7889" s="3">
        <v>1.1723329425560001</v>
      </c>
      <c r="X7889" s="3">
        <v>89.390386869870994</v>
      </c>
      <c r="Y7889" s="3">
        <v>10.375146541617999</v>
      </c>
      <c r="Z7889" s="3">
        <v>11.89917936694</v>
      </c>
      <c r="AA7889" s="3">
        <v>68.288393903868993</v>
      </c>
      <c r="AB7889" s="8">
        <v>16.94021101993</v>
      </c>
    </row>
    <row r="7890" spans="3:28" ht="24" x14ac:dyDescent="0.2">
      <c r="C7890" s="87"/>
      <c r="D7890" s="89"/>
      <c r="E7890" s="1" t="s">
        <v>30</v>
      </c>
      <c r="F7890" s="2"/>
      <c r="G7890" s="60">
        <v>137</v>
      </c>
      <c r="H7890" s="72" t="str">
        <f t="shared" si="132"/>
        <v xml:space="preserve"> </v>
      </c>
      <c r="I7890" s="11">
        <v>5.1094890510950002</v>
      </c>
      <c r="J7890" s="3">
        <v>14.598540145985</v>
      </c>
      <c r="K7890" s="3">
        <v>2.1897810218979998</v>
      </c>
      <c r="L7890" s="3">
        <v>1.459854014599</v>
      </c>
      <c r="M7890" s="3">
        <v>62.043795620437997</v>
      </c>
      <c r="N7890" s="3">
        <v>48.905109489051</v>
      </c>
      <c r="O7890" s="3">
        <v>29.197080291971002</v>
      </c>
      <c r="P7890" s="3">
        <v>3.649635036496</v>
      </c>
      <c r="Q7890" s="3">
        <v>5.8394160583939998</v>
      </c>
      <c r="R7890" s="3">
        <v>11.678832116788</v>
      </c>
      <c r="S7890" s="3">
        <v>0.72992700729899995</v>
      </c>
      <c r="T7890" s="3">
        <v>26.277372262774001</v>
      </c>
      <c r="U7890" s="3">
        <v>4.3795620437959997</v>
      </c>
      <c r="V7890" s="3">
        <v>16.058394160584001</v>
      </c>
      <c r="W7890" s="3">
        <v>0.72992700729899995</v>
      </c>
      <c r="X7890" s="3">
        <v>83.211678832117002</v>
      </c>
      <c r="Y7890" s="3">
        <v>19.708029197079998</v>
      </c>
      <c r="Z7890" s="3">
        <v>2.1897810218979998</v>
      </c>
      <c r="AA7890" s="3">
        <v>61.313868613139</v>
      </c>
      <c r="AB7890" s="8">
        <v>16.788321167883002</v>
      </c>
    </row>
    <row r="7891" spans="3:28" ht="24" x14ac:dyDescent="0.2">
      <c r="C7891" s="87"/>
      <c r="D7891" s="89"/>
      <c r="E7891" s="1" t="s">
        <v>31</v>
      </c>
      <c r="F7891" s="2"/>
      <c r="G7891" s="60">
        <v>440</v>
      </c>
      <c r="H7891" s="72" t="str">
        <f t="shared" si="132"/>
        <v xml:space="preserve"> </v>
      </c>
      <c r="I7891" s="11">
        <v>1.363636363636</v>
      </c>
      <c r="J7891" s="3">
        <v>4.0909090909090002</v>
      </c>
      <c r="K7891" s="3">
        <v>4.7727272727269998</v>
      </c>
      <c r="L7891" s="3">
        <v>4.0909090909090002</v>
      </c>
      <c r="M7891" s="3">
        <v>53.863636363635997</v>
      </c>
      <c r="N7891" s="3">
        <v>46.363636363635997</v>
      </c>
      <c r="O7891" s="3">
        <v>33.181818181818002</v>
      </c>
      <c r="P7891" s="3">
        <v>11.136363636364001</v>
      </c>
      <c r="Q7891" s="3">
        <v>10</v>
      </c>
      <c r="R7891" s="3">
        <v>8.6363636363640008</v>
      </c>
      <c r="S7891" s="3">
        <v>0.90909090909099999</v>
      </c>
      <c r="T7891" s="3">
        <v>24.318181818182001</v>
      </c>
      <c r="U7891" s="3">
        <v>1.818181818182</v>
      </c>
      <c r="V7891" s="3">
        <v>15.909090909091001</v>
      </c>
      <c r="W7891" s="3">
        <v>3.4090909090910002</v>
      </c>
      <c r="X7891" s="3">
        <v>80.681818181818002</v>
      </c>
      <c r="Y7891" s="3">
        <v>5.2272727272730002</v>
      </c>
      <c r="Z7891" s="3">
        <v>7.5</v>
      </c>
      <c r="AA7891" s="3">
        <v>61.136363636364003</v>
      </c>
      <c r="AB7891" s="8">
        <v>18.181818181817999</v>
      </c>
    </row>
    <row r="7892" spans="3:28" x14ac:dyDescent="0.2">
      <c r="C7892" s="87"/>
      <c r="D7892" s="89"/>
      <c r="E7892" s="1" t="s">
        <v>32</v>
      </c>
      <c r="F7892" s="2"/>
      <c r="G7892" s="60">
        <v>5</v>
      </c>
      <c r="H7892" s="72" t="str">
        <f t="shared" si="132"/>
        <v>*</v>
      </c>
      <c r="I7892" s="21">
        <v>0</v>
      </c>
      <c r="J7892" s="3">
        <v>20</v>
      </c>
      <c r="K7892" s="7">
        <v>0</v>
      </c>
      <c r="L7892" s="7">
        <v>0</v>
      </c>
      <c r="M7892" s="3">
        <v>40</v>
      </c>
      <c r="N7892" s="3">
        <v>20</v>
      </c>
      <c r="O7892" s="3">
        <v>40</v>
      </c>
      <c r="P7892" s="7">
        <v>0</v>
      </c>
      <c r="Q7892" s="7">
        <v>0</v>
      </c>
      <c r="R7892" s="7">
        <v>0</v>
      </c>
      <c r="S7892" s="7">
        <v>0</v>
      </c>
      <c r="T7892" s="7">
        <v>0</v>
      </c>
      <c r="U7892" s="7">
        <v>0</v>
      </c>
      <c r="V7892" s="3">
        <v>20</v>
      </c>
      <c r="W7892" s="3">
        <v>20</v>
      </c>
      <c r="X7892" s="3">
        <v>60</v>
      </c>
      <c r="Y7892" s="3">
        <v>20</v>
      </c>
      <c r="Z7892" s="7">
        <v>0</v>
      </c>
      <c r="AA7892" s="3">
        <v>40</v>
      </c>
      <c r="AB7892" s="14">
        <v>0</v>
      </c>
    </row>
    <row r="7893" spans="3:28" x14ac:dyDescent="0.2">
      <c r="C7893" s="87"/>
      <c r="D7893" s="88" t="s">
        <v>14</v>
      </c>
      <c r="E7893" s="6" t="s">
        <v>28</v>
      </c>
      <c r="F7893" s="5"/>
      <c r="G7893" s="59">
        <v>95</v>
      </c>
      <c r="H7893" s="71" t="str">
        <f t="shared" si="132"/>
        <v xml:space="preserve"> </v>
      </c>
      <c r="I7893" s="12">
        <v>3.1578947368420001</v>
      </c>
      <c r="J7893" s="4">
        <v>12.631578947368</v>
      </c>
      <c r="K7893" s="4">
        <v>2.1052631578950001</v>
      </c>
      <c r="L7893" s="4">
        <v>6.3157894736840001</v>
      </c>
      <c r="M7893" s="4">
        <v>46.315789473683999</v>
      </c>
      <c r="N7893" s="4">
        <v>36.842105263157997</v>
      </c>
      <c r="O7893" s="4">
        <v>12.631578947368</v>
      </c>
      <c r="P7893" s="4">
        <v>3.1578947368420001</v>
      </c>
      <c r="Q7893" s="4">
        <v>10.526315789473999</v>
      </c>
      <c r="R7893" s="4">
        <v>7.3684210526319998</v>
      </c>
      <c r="S7893" s="4">
        <v>3.1578947368420001</v>
      </c>
      <c r="T7893" s="4">
        <v>17.894736842105001</v>
      </c>
      <c r="U7893" s="4">
        <v>6.3157894736840001</v>
      </c>
      <c r="V7893" s="4">
        <v>26.315789473683999</v>
      </c>
      <c r="W7893" s="4">
        <v>3.1578947368420001</v>
      </c>
      <c r="X7893" s="4">
        <v>70.526315789473998</v>
      </c>
      <c r="Y7893" s="4">
        <v>14.736842105262999</v>
      </c>
      <c r="Z7893" s="4">
        <v>7.3684210526319998</v>
      </c>
      <c r="AA7893" s="4">
        <v>40</v>
      </c>
      <c r="AB7893" s="13">
        <v>17.894736842105001</v>
      </c>
    </row>
    <row r="7894" spans="3:28" ht="24" x14ac:dyDescent="0.2">
      <c r="C7894" s="87"/>
      <c r="D7894" s="89"/>
      <c r="E7894" s="1" t="s">
        <v>29</v>
      </c>
      <c r="F7894" s="2"/>
      <c r="G7894" s="60">
        <v>953</v>
      </c>
      <c r="H7894" s="72" t="str">
        <f t="shared" si="132"/>
        <v xml:space="preserve"> </v>
      </c>
      <c r="I7894" s="11">
        <v>2.6232948583420002</v>
      </c>
      <c r="J7894" s="3">
        <v>11.017838405037001</v>
      </c>
      <c r="K7894" s="3">
        <v>4.4071353620149996</v>
      </c>
      <c r="L7894" s="3">
        <v>10.388247639035001</v>
      </c>
      <c r="M7894" s="3">
        <v>65.162644281216998</v>
      </c>
      <c r="N7894" s="3">
        <v>47.219307450156997</v>
      </c>
      <c r="O7894" s="3">
        <v>35.466946484784998</v>
      </c>
      <c r="P7894" s="3">
        <v>20.671563483736001</v>
      </c>
      <c r="Q7894" s="3">
        <v>7.5550891920250001</v>
      </c>
      <c r="R7894" s="3">
        <v>8.4994753410280008</v>
      </c>
      <c r="S7894" s="3">
        <v>0.52465897166800002</v>
      </c>
      <c r="T7894" s="3">
        <v>19.622245540399</v>
      </c>
      <c r="U7894" s="3">
        <v>1.99370409234</v>
      </c>
      <c r="V7894" s="3">
        <v>11.857292759706</v>
      </c>
      <c r="W7894" s="3">
        <v>1.1542497376709999</v>
      </c>
      <c r="X7894" s="3">
        <v>86.988457502623007</v>
      </c>
      <c r="Y7894" s="3">
        <v>12.801678908709</v>
      </c>
      <c r="Z7894" s="3">
        <v>12.801678908709</v>
      </c>
      <c r="AA7894" s="3">
        <v>62.854144805875997</v>
      </c>
      <c r="AB7894" s="8">
        <v>15.844700944386</v>
      </c>
    </row>
    <row r="7895" spans="3:28" ht="24" x14ac:dyDescent="0.2">
      <c r="C7895" s="87"/>
      <c r="D7895" s="89"/>
      <c r="E7895" s="1" t="s">
        <v>30</v>
      </c>
      <c r="F7895" s="2"/>
      <c r="G7895" s="60">
        <v>60</v>
      </c>
      <c r="H7895" s="72" t="str">
        <f t="shared" si="132"/>
        <v xml:space="preserve"> </v>
      </c>
      <c r="I7895" s="11">
        <v>6.666666666667</v>
      </c>
      <c r="J7895" s="3">
        <v>13.333333333333</v>
      </c>
      <c r="K7895" s="3">
        <v>3.333333333333</v>
      </c>
      <c r="L7895" s="3">
        <v>1.666666666667</v>
      </c>
      <c r="M7895" s="3">
        <v>48.333333333333002</v>
      </c>
      <c r="N7895" s="3">
        <v>43.333333333333002</v>
      </c>
      <c r="O7895" s="3">
        <v>21.666666666666998</v>
      </c>
      <c r="P7895" s="7">
        <v>0</v>
      </c>
      <c r="Q7895" s="3">
        <v>5</v>
      </c>
      <c r="R7895" s="3">
        <v>10</v>
      </c>
      <c r="S7895" s="7">
        <v>0</v>
      </c>
      <c r="T7895" s="3">
        <v>18.333333333333002</v>
      </c>
      <c r="U7895" s="7">
        <v>0</v>
      </c>
      <c r="V7895" s="3">
        <v>18.333333333333002</v>
      </c>
      <c r="W7895" s="3">
        <v>1.666666666667</v>
      </c>
      <c r="X7895" s="3">
        <v>80</v>
      </c>
      <c r="Y7895" s="3">
        <v>20</v>
      </c>
      <c r="Z7895" s="3">
        <v>3.333333333333</v>
      </c>
      <c r="AA7895" s="3">
        <v>55</v>
      </c>
      <c r="AB7895" s="8">
        <v>13.333333333333</v>
      </c>
    </row>
    <row r="7896" spans="3:28" ht="24" x14ac:dyDescent="0.2">
      <c r="C7896" s="87"/>
      <c r="D7896" s="89"/>
      <c r="E7896" s="1" t="s">
        <v>31</v>
      </c>
      <c r="F7896" s="2"/>
      <c r="G7896" s="60">
        <v>77</v>
      </c>
      <c r="H7896" s="72" t="str">
        <f t="shared" si="132"/>
        <v xml:space="preserve"> </v>
      </c>
      <c r="I7896" s="11">
        <v>3.896103896104</v>
      </c>
      <c r="J7896" s="3">
        <v>2.5974025974030002</v>
      </c>
      <c r="K7896" s="3">
        <v>9.0909090909089993</v>
      </c>
      <c r="L7896" s="3">
        <v>5.1948051948050002</v>
      </c>
      <c r="M7896" s="3">
        <v>40.259740259739999</v>
      </c>
      <c r="N7896" s="3">
        <v>38.961038961039002</v>
      </c>
      <c r="O7896" s="3">
        <v>22.077922077922</v>
      </c>
      <c r="P7896" s="3">
        <v>5.1948051948050002</v>
      </c>
      <c r="Q7896" s="3">
        <v>6.4935064935059996</v>
      </c>
      <c r="R7896" s="3">
        <v>7.792207792208</v>
      </c>
      <c r="S7896" s="7">
        <v>0</v>
      </c>
      <c r="T7896" s="3">
        <v>12.987012987012999</v>
      </c>
      <c r="U7896" s="3">
        <v>1.298701298701</v>
      </c>
      <c r="V7896" s="3">
        <v>31.168831168831002</v>
      </c>
      <c r="W7896" s="3">
        <v>2.5974025974030002</v>
      </c>
      <c r="X7896" s="3">
        <v>66.233766233766005</v>
      </c>
      <c r="Y7896" s="3">
        <v>6.4935064935059996</v>
      </c>
      <c r="Z7896" s="3">
        <v>11.688311688312</v>
      </c>
      <c r="AA7896" s="3">
        <v>51.948051948051997</v>
      </c>
      <c r="AB7896" s="8">
        <v>12.987012987012999</v>
      </c>
    </row>
    <row r="7897" spans="3:28" x14ac:dyDescent="0.2">
      <c r="C7897" s="87"/>
      <c r="D7897" s="89"/>
      <c r="E7897" s="1" t="s">
        <v>32</v>
      </c>
      <c r="F7897" s="2"/>
      <c r="G7897" s="60">
        <v>3</v>
      </c>
      <c r="H7897" s="72" t="str">
        <f t="shared" si="132"/>
        <v>*</v>
      </c>
      <c r="I7897" s="21">
        <v>0</v>
      </c>
      <c r="J7897" s="3">
        <v>33.333333333333002</v>
      </c>
      <c r="K7897" s="7">
        <v>0</v>
      </c>
      <c r="L7897" s="7">
        <v>0</v>
      </c>
      <c r="M7897" s="3">
        <v>33.333333333333002</v>
      </c>
      <c r="N7897" s="7">
        <v>0</v>
      </c>
      <c r="O7897" s="3">
        <v>33.333333333333002</v>
      </c>
      <c r="P7897" s="7">
        <v>0</v>
      </c>
      <c r="Q7897" s="7">
        <v>0</v>
      </c>
      <c r="R7897" s="7">
        <v>0</v>
      </c>
      <c r="S7897" s="7">
        <v>0</v>
      </c>
      <c r="T7897" s="7">
        <v>0</v>
      </c>
      <c r="U7897" s="7">
        <v>0</v>
      </c>
      <c r="V7897" s="3">
        <v>33.333333333333002</v>
      </c>
      <c r="W7897" s="7">
        <v>0</v>
      </c>
      <c r="X7897" s="3">
        <v>66.666666666666998</v>
      </c>
      <c r="Y7897" s="3">
        <v>33.333333333333002</v>
      </c>
      <c r="Z7897" s="7">
        <v>0</v>
      </c>
      <c r="AA7897" s="3">
        <v>33.333333333333002</v>
      </c>
      <c r="AB7897" s="14">
        <v>0</v>
      </c>
    </row>
    <row r="7898" spans="3:28" x14ac:dyDescent="0.2">
      <c r="C7898" s="87"/>
      <c r="D7898" s="88" t="s">
        <v>15</v>
      </c>
      <c r="E7898" s="6" t="s">
        <v>28</v>
      </c>
      <c r="F7898" s="5"/>
      <c r="G7898" s="59">
        <v>52</v>
      </c>
      <c r="H7898" s="71" t="str">
        <f t="shared" si="132"/>
        <v xml:space="preserve"> </v>
      </c>
      <c r="I7898" s="43">
        <v>0</v>
      </c>
      <c r="J7898" s="4">
        <v>7.6923076923079998</v>
      </c>
      <c r="K7898" s="4">
        <v>1.923076923077</v>
      </c>
      <c r="L7898" s="4">
        <v>3.8461538461539999</v>
      </c>
      <c r="M7898" s="4">
        <v>55.769230769231001</v>
      </c>
      <c r="N7898" s="4">
        <v>38.461538461537998</v>
      </c>
      <c r="O7898" s="4">
        <v>17.307692307692001</v>
      </c>
      <c r="P7898" s="4">
        <v>3.8461538461539999</v>
      </c>
      <c r="Q7898" s="4">
        <v>9.6153846153850004</v>
      </c>
      <c r="R7898" s="4">
        <v>1.923076923077</v>
      </c>
      <c r="S7898" s="20">
        <v>0</v>
      </c>
      <c r="T7898" s="4">
        <v>23.076923076922998</v>
      </c>
      <c r="U7898" s="4">
        <v>5.7692307692310001</v>
      </c>
      <c r="V7898" s="4">
        <v>21.153846153846001</v>
      </c>
      <c r="W7898" s="4">
        <v>3.8461538461539999</v>
      </c>
      <c r="X7898" s="4">
        <v>75</v>
      </c>
      <c r="Y7898" s="4">
        <v>7.6923076923079998</v>
      </c>
      <c r="Z7898" s="4">
        <v>3.8461538461539999</v>
      </c>
      <c r="AA7898" s="4">
        <v>46.153846153845997</v>
      </c>
      <c r="AB7898" s="13">
        <v>9.6153846153850004</v>
      </c>
    </row>
    <row r="7899" spans="3:28" ht="24" x14ac:dyDescent="0.2">
      <c r="C7899" s="87"/>
      <c r="D7899" s="89"/>
      <c r="E7899" s="1" t="s">
        <v>29</v>
      </c>
      <c r="F7899" s="2"/>
      <c r="G7899" s="60">
        <v>753</v>
      </c>
      <c r="H7899" s="72" t="str">
        <f t="shared" si="132"/>
        <v xml:space="preserve"> </v>
      </c>
      <c r="I7899" s="11">
        <v>1.859229747676</v>
      </c>
      <c r="J7899" s="3">
        <v>5.9760956175300004</v>
      </c>
      <c r="K7899" s="3">
        <v>5.9760956175300004</v>
      </c>
      <c r="L7899" s="3">
        <v>7.9681274900399996</v>
      </c>
      <c r="M7899" s="3">
        <v>77.158034528551994</v>
      </c>
      <c r="N7899" s="3">
        <v>56.042496679947</v>
      </c>
      <c r="O7899" s="3">
        <v>53.519256308100999</v>
      </c>
      <c r="P7899" s="3">
        <v>22.310756972111999</v>
      </c>
      <c r="Q7899" s="3">
        <v>9.8273572377160008</v>
      </c>
      <c r="R7899" s="3">
        <v>9.4289508632140002</v>
      </c>
      <c r="S7899" s="3">
        <v>0.265604249668</v>
      </c>
      <c r="T7899" s="3">
        <v>30.278884462151002</v>
      </c>
      <c r="U7899" s="3">
        <v>2.7888446215139999</v>
      </c>
      <c r="V7899" s="3">
        <v>6.3745019920320001</v>
      </c>
      <c r="W7899" s="3">
        <v>1.1952191235059999</v>
      </c>
      <c r="X7899" s="3">
        <v>92.430278884461998</v>
      </c>
      <c r="Y7899" s="3">
        <v>7.3041168658700002</v>
      </c>
      <c r="Z7899" s="3">
        <v>10.756972111553999</v>
      </c>
      <c r="AA7899" s="3">
        <v>75.166002656041996</v>
      </c>
      <c r="AB7899" s="8">
        <v>18.326693227092001</v>
      </c>
    </row>
    <row r="7900" spans="3:28" ht="24" x14ac:dyDescent="0.2">
      <c r="C7900" s="87"/>
      <c r="D7900" s="89"/>
      <c r="E7900" s="1" t="s">
        <v>30</v>
      </c>
      <c r="F7900" s="2"/>
      <c r="G7900" s="60">
        <v>77</v>
      </c>
      <c r="H7900" s="72" t="str">
        <f t="shared" si="132"/>
        <v xml:space="preserve"> </v>
      </c>
      <c r="I7900" s="11">
        <v>3.896103896104</v>
      </c>
      <c r="J7900" s="3">
        <v>15.584415584416</v>
      </c>
      <c r="K7900" s="3">
        <v>1.298701298701</v>
      </c>
      <c r="L7900" s="3">
        <v>1.298701298701</v>
      </c>
      <c r="M7900" s="3">
        <v>72.727272727273004</v>
      </c>
      <c r="N7900" s="3">
        <v>53.246753246753002</v>
      </c>
      <c r="O7900" s="3">
        <v>35.064935064935</v>
      </c>
      <c r="P7900" s="3">
        <v>6.4935064935059996</v>
      </c>
      <c r="Q7900" s="3">
        <v>6.4935064935059996</v>
      </c>
      <c r="R7900" s="3">
        <v>12.987012987012999</v>
      </c>
      <c r="S7900" s="3">
        <v>1.298701298701</v>
      </c>
      <c r="T7900" s="3">
        <v>32.467532467532003</v>
      </c>
      <c r="U7900" s="3">
        <v>7.792207792208</v>
      </c>
      <c r="V7900" s="3">
        <v>14.285714285714</v>
      </c>
      <c r="W7900" s="7">
        <v>0</v>
      </c>
      <c r="X7900" s="3">
        <v>85.714285714286007</v>
      </c>
      <c r="Y7900" s="3">
        <v>19.480519480519</v>
      </c>
      <c r="Z7900" s="3">
        <v>1.298701298701</v>
      </c>
      <c r="AA7900" s="3">
        <v>66.233766233766005</v>
      </c>
      <c r="AB7900" s="8">
        <v>19.480519480519</v>
      </c>
    </row>
    <row r="7901" spans="3:28" ht="24" x14ac:dyDescent="0.2">
      <c r="C7901" s="87"/>
      <c r="D7901" s="89"/>
      <c r="E7901" s="1" t="s">
        <v>31</v>
      </c>
      <c r="F7901" s="2"/>
      <c r="G7901" s="60">
        <v>363</v>
      </c>
      <c r="H7901" s="72" t="str">
        <f t="shared" si="132"/>
        <v xml:space="preserve"> </v>
      </c>
      <c r="I7901" s="11">
        <v>0.82644628099200002</v>
      </c>
      <c r="J7901" s="3">
        <v>4.407713498623</v>
      </c>
      <c r="K7901" s="3">
        <v>3.8567493112950002</v>
      </c>
      <c r="L7901" s="3">
        <v>3.8567493112950002</v>
      </c>
      <c r="M7901" s="3">
        <v>56.749311294766002</v>
      </c>
      <c r="N7901" s="3">
        <v>47.933884297520997</v>
      </c>
      <c r="O7901" s="3">
        <v>35.537190082644997</v>
      </c>
      <c r="P7901" s="3">
        <v>12.396694214876</v>
      </c>
      <c r="Q7901" s="3">
        <v>10.743801652893</v>
      </c>
      <c r="R7901" s="3">
        <v>8.8154269972449999</v>
      </c>
      <c r="S7901" s="3">
        <v>1.101928374656</v>
      </c>
      <c r="T7901" s="3">
        <v>26.721763085399001</v>
      </c>
      <c r="U7901" s="3">
        <v>1.9283746556470001</v>
      </c>
      <c r="V7901" s="3">
        <v>12.672176308539999</v>
      </c>
      <c r="W7901" s="3">
        <v>3.5812672176309999</v>
      </c>
      <c r="X7901" s="3">
        <v>83.746556473829003</v>
      </c>
      <c r="Y7901" s="3">
        <v>4.9586776859499997</v>
      </c>
      <c r="Z7901" s="3">
        <v>6.6115702479339999</v>
      </c>
      <c r="AA7901" s="3">
        <v>63.085399449035997</v>
      </c>
      <c r="AB7901" s="8">
        <v>19.283746556474</v>
      </c>
    </row>
    <row r="7902" spans="3:28" x14ac:dyDescent="0.2">
      <c r="C7902" s="87"/>
      <c r="D7902" s="89"/>
      <c r="E7902" s="1" t="s">
        <v>32</v>
      </c>
      <c r="F7902" s="2"/>
      <c r="G7902" s="60">
        <v>2</v>
      </c>
      <c r="H7902" s="72" t="str">
        <f t="shared" si="132"/>
        <v>*</v>
      </c>
      <c r="I7902" s="21">
        <v>0</v>
      </c>
      <c r="J7902" s="7">
        <v>0</v>
      </c>
      <c r="K7902" s="7">
        <v>0</v>
      </c>
      <c r="L7902" s="7">
        <v>0</v>
      </c>
      <c r="M7902" s="3">
        <v>50</v>
      </c>
      <c r="N7902" s="3">
        <v>50</v>
      </c>
      <c r="O7902" s="3">
        <v>50</v>
      </c>
      <c r="P7902" s="7">
        <v>0</v>
      </c>
      <c r="Q7902" s="7">
        <v>0</v>
      </c>
      <c r="R7902" s="7">
        <v>0</v>
      </c>
      <c r="S7902" s="7">
        <v>0</v>
      </c>
      <c r="T7902" s="7">
        <v>0</v>
      </c>
      <c r="U7902" s="7">
        <v>0</v>
      </c>
      <c r="V7902" s="7">
        <v>0</v>
      </c>
      <c r="W7902" s="3">
        <v>50</v>
      </c>
      <c r="X7902" s="3">
        <v>50</v>
      </c>
      <c r="Y7902" s="7">
        <v>0</v>
      </c>
      <c r="Z7902" s="7">
        <v>0</v>
      </c>
      <c r="AA7902" s="3">
        <v>50</v>
      </c>
      <c r="AB7902" s="14">
        <v>0</v>
      </c>
    </row>
    <row r="7903" spans="3:28" x14ac:dyDescent="0.2">
      <c r="C7903" s="88" t="s">
        <v>33</v>
      </c>
      <c r="D7903" s="83" t="s">
        <v>17</v>
      </c>
      <c r="E7903" s="6" t="s">
        <v>34</v>
      </c>
      <c r="F7903" s="5"/>
      <c r="G7903" s="59">
        <v>341</v>
      </c>
      <c r="H7903" s="71" t="str">
        <f t="shared" si="132"/>
        <v xml:space="preserve"> </v>
      </c>
      <c r="I7903" s="12">
        <v>1.759530791789</v>
      </c>
      <c r="J7903" s="4">
        <v>7.91788856305</v>
      </c>
      <c r="K7903" s="4">
        <v>5.2785923753670003</v>
      </c>
      <c r="L7903" s="4">
        <v>5.5718475073310003</v>
      </c>
      <c r="M7903" s="4">
        <v>60.117302052786002</v>
      </c>
      <c r="N7903" s="4">
        <v>48.973607038122999</v>
      </c>
      <c r="O7903" s="4">
        <v>17.302052785924001</v>
      </c>
      <c r="P7903" s="4">
        <v>21.700879765395999</v>
      </c>
      <c r="Q7903" s="4">
        <v>6.1583577712609996</v>
      </c>
      <c r="R7903" s="4">
        <v>12.609970674487</v>
      </c>
      <c r="S7903" s="4">
        <v>0.29325513196500003</v>
      </c>
      <c r="T7903" s="4">
        <v>18.768328445748001</v>
      </c>
      <c r="U7903" s="4">
        <v>0.87976539589400005</v>
      </c>
      <c r="V7903" s="4">
        <v>18.768328445748001</v>
      </c>
      <c r="W7903" s="4">
        <v>3.2258064516129998</v>
      </c>
      <c r="X7903" s="4">
        <v>78.005865102639007</v>
      </c>
      <c r="Y7903" s="4">
        <v>8.5043988269789992</v>
      </c>
      <c r="Z7903" s="4">
        <v>8.5043988269789992</v>
      </c>
      <c r="AA7903" s="4">
        <v>54.838709677418997</v>
      </c>
      <c r="AB7903" s="13">
        <v>18.181818181817999</v>
      </c>
    </row>
    <row r="7904" spans="3:28" x14ac:dyDescent="0.2">
      <c r="C7904" s="87"/>
      <c r="D7904" s="84"/>
      <c r="E7904" s="1" t="s">
        <v>35</v>
      </c>
      <c r="F7904" s="2"/>
      <c r="G7904" s="60">
        <v>1149</v>
      </c>
      <c r="H7904" s="72" t="str">
        <f t="shared" si="132"/>
        <v xml:space="preserve"> </v>
      </c>
      <c r="I7904" s="11">
        <v>2.2628372497820002</v>
      </c>
      <c r="J7904" s="3">
        <v>7.8328981723239997</v>
      </c>
      <c r="K7904" s="3">
        <v>4.0905134899910003</v>
      </c>
      <c r="L7904" s="3">
        <v>7.6588337684940004</v>
      </c>
      <c r="M7904" s="3">
        <v>69.364664926022996</v>
      </c>
      <c r="N7904" s="3">
        <v>50.304612706701</v>
      </c>
      <c r="O7904" s="3">
        <v>50.130548302872</v>
      </c>
      <c r="P7904" s="3">
        <v>16.100957354220998</v>
      </c>
      <c r="Q7904" s="3">
        <v>8.6161879895559998</v>
      </c>
      <c r="R7904" s="3">
        <v>8.8772845953000008</v>
      </c>
      <c r="S7904" s="3">
        <v>0.69625761531800001</v>
      </c>
      <c r="T7904" s="3">
        <v>26.892950391645002</v>
      </c>
      <c r="U7904" s="3">
        <v>2.5239338555269999</v>
      </c>
      <c r="V7904" s="3">
        <v>8.3550913838120007</v>
      </c>
      <c r="W7904" s="3">
        <v>1.305483028721</v>
      </c>
      <c r="X7904" s="3">
        <v>90.339425587467005</v>
      </c>
      <c r="Y7904" s="3">
        <v>9.8346388163620002</v>
      </c>
      <c r="Z7904" s="3">
        <v>9.4865100087030001</v>
      </c>
      <c r="AA7904" s="3">
        <v>71.192341166231998</v>
      </c>
      <c r="AB7904" s="8">
        <v>17.058311575283</v>
      </c>
    </row>
    <row r="7905" spans="3:28" ht="24" x14ac:dyDescent="0.2">
      <c r="C7905" s="87"/>
      <c r="D7905" s="84"/>
      <c r="E7905" s="1" t="s">
        <v>36</v>
      </c>
      <c r="F7905" s="2"/>
      <c r="G7905" s="60">
        <v>659</v>
      </c>
      <c r="H7905" s="72" t="str">
        <f t="shared" si="132"/>
        <v xml:space="preserve"> </v>
      </c>
      <c r="I7905" s="11">
        <v>2.1244309559939998</v>
      </c>
      <c r="J7905" s="3">
        <v>8.34597875569</v>
      </c>
      <c r="K7905" s="3">
        <v>6.2215477996970003</v>
      </c>
      <c r="L7905" s="3">
        <v>9.7116843702580002</v>
      </c>
      <c r="M7905" s="3">
        <v>66.009104704096998</v>
      </c>
      <c r="N7905" s="3">
        <v>50.531107738998003</v>
      </c>
      <c r="O7905" s="3">
        <v>41.578148710167</v>
      </c>
      <c r="P7905" s="3">
        <v>21.244309559939001</v>
      </c>
      <c r="Q7905" s="3">
        <v>10.015174506829</v>
      </c>
      <c r="R7905" s="3">
        <v>7.1320182094079998</v>
      </c>
      <c r="S7905" s="3">
        <v>0.455235204856</v>
      </c>
      <c r="T7905" s="3">
        <v>23.975720789074</v>
      </c>
      <c r="U7905" s="3">
        <v>2.1244309559939998</v>
      </c>
      <c r="V7905" s="3">
        <v>10.470409711684001</v>
      </c>
      <c r="W7905" s="3">
        <v>1.365705614568</v>
      </c>
      <c r="X7905" s="3">
        <v>88.163884673748001</v>
      </c>
      <c r="Y7905" s="3">
        <v>10.015174506829</v>
      </c>
      <c r="Z7905" s="3">
        <v>13.808801213961001</v>
      </c>
      <c r="AA7905" s="3">
        <v>66.767830045523993</v>
      </c>
      <c r="AB7905" s="8">
        <v>16.540212443095999</v>
      </c>
    </row>
    <row r="7906" spans="3:28" x14ac:dyDescent="0.2">
      <c r="C7906" s="87"/>
      <c r="D7906" s="84"/>
      <c r="E7906" s="1" t="s">
        <v>37</v>
      </c>
      <c r="F7906" s="2"/>
      <c r="G7906" s="60">
        <v>274</v>
      </c>
      <c r="H7906" s="72" t="str">
        <f t="shared" si="132"/>
        <v xml:space="preserve"> </v>
      </c>
      <c r="I7906" s="11">
        <v>3.2846715328470002</v>
      </c>
      <c r="J7906" s="3">
        <v>11.313868613139</v>
      </c>
      <c r="K7906" s="3">
        <v>2.9197080291969999</v>
      </c>
      <c r="L7906" s="3">
        <v>5.4744525547449996</v>
      </c>
      <c r="M7906" s="3">
        <v>56.569343065692998</v>
      </c>
      <c r="N7906" s="3">
        <v>42.700729927007004</v>
      </c>
      <c r="O7906" s="3">
        <v>13.138686131387001</v>
      </c>
      <c r="P7906" s="3">
        <v>8.3941605839419999</v>
      </c>
      <c r="Q7906" s="3">
        <v>9.8540145985399992</v>
      </c>
      <c r="R7906" s="3">
        <v>7.6642335766420002</v>
      </c>
      <c r="S7906" s="3">
        <v>1.0948905109489999</v>
      </c>
      <c r="T7906" s="3">
        <v>19.343065693431001</v>
      </c>
      <c r="U7906" s="3">
        <v>6.2043795620440001</v>
      </c>
      <c r="V7906" s="3">
        <v>21.532846715327999</v>
      </c>
      <c r="W7906" s="3">
        <v>2.1897810218979998</v>
      </c>
      <c r="X7906" s="3">
        <v>76.277372262773994</v>
      </c>
      <c r="Y7906" s="3">
        <v>13.138686131387001</v>
      </c>
      <c r="Z7906" s="3">
        <v>6.5693430656930003</v>
      </c>
      <c r="AA7906" s="3">
        <v>47.080291970803003</v>
      </c>
      <c r="AB7906" s="8">
        <v>16.788321167883002</v>
      </c>
    </row>
    <row r="7907" spans="3:28" x14ac:dyDescent="0.2">
      <c r="C7907" s="87"/>
      <c r="D7907" s="84"/>
      <c r="E7907" s="1" t="s">
        <v>32</v>
      </c>
      <c r="F7907" s="2"/>
      <c r="G7907" s="60">
        <v>12</v>
      </c>
      <c r="H7907" s="72" t="str">
        <f t="shared" si="132"/>
        <v>*</v>
      </c>
      <c r="I7907" s="21">
        <v>0</v>
      </c>
      <c r="J7907" s="3">
        <v>16.666666666666998</v>
      </c>
      <c r="K7907" s="7">
        <v>0</v>
      </c>
      <c r="L7907" s="3">
        <v>8.333333333333</v>
      </c>
      <c r="M7907" s="3">
        <v>58.333333333333002</v>
      </c>
      <c r="N7907" s="3">
        <v>33.333333333333002</v>
      </c>
      <c r="O7907" s="3">
        <v>41.666666666666998</v>
      </c>
      <c r="P7907" s="3">
        <v>16.666666666666998</v>
      </c>
      <c r="Q7907" s="7">
        <v>0</v>
      </c>
      <c r="R7907" s="3">
        <v>8.333333333333</v>
      </c>
      <c r="S7907" s="7">
        <v>0</v>
      </c>
      <c r="T7907" s="3">
        <v>25</v>
      </c>
      <c r="U7907" s="7">
        <v>0</v>
      </c>
      <c r="V7907" s="3">
        <v>16.666666666666998</v>
      </c>
      <c r="W7907" s="3">
        <v>8.333333333333</v>
      </c>
      <c r="X7907" s="3">
        <v>75</v>
      </c>
      <c r="Y7907" s="3">
        <v>16.666666666666998</v>
      </c>
      <c r="Z7907" s="3">
        <v>8.333333333333</v>
      </c>
      <c r="AA7907" s="3">
        <v>66.666666666666998</v>
      </c>
      <c r="AB7907" s="8">
        <v>8.333333333333</v>
      </c>
    </row>
    <row r="7908" spans="3:28" x14ac:dyDescent="0.2">
      <c r="C7908" s="88" t="s">
        <v>38</v>
      </c>
      <c r="D7908" s="83" t="s">
        <v>17</v>
      </c>
      <c r="E7908" s="6" t="s">
        <v>39</v>
      </c>
      <c r="F7908" s="5"/>
      <c r="G7908" s="59">
        <v>368</v>
      </c>
      <c r="H7908" s="71" t="str">
        <f t="shared" si="132"/>
        <v xml:space="preserve"> </v>
      </c>
      <c r="I7908" s="12">
        <v>2.1739130434780001</v>
      </c>
      <c r="J7908" s="4">
        <v>8.4239130434780005</v>
      </c>
      <c r="K7908" s="4">
        <v>2.1739130434780001</v>
      </c>
      <c r="L7908" s="4">
        <v>2.7173913043479998</v>
      </c>
      <c r="M7908" s="4">
        <v>51.630434782609001</v>
      </c>
      <c r="N7908" s="4">
        <v>41.847826086956999</v>
      </c>
      <c r="O7908" s="4">
        <v>30.163043478260999</v>
      </c>
      <c r="P7908" s="4">
        <v>2.7173913043479998</v>
      </c>
      <c r="Q7908" s="4">
        <v>8.4239130434780005</v>
      </c>
      <c r="R7908" s="4">
        <v>8.6956521739130004</v>
      </c>
      <c r="S7908" s="4">
        <v>1.3586956521739999</v>
      </c>
      <c r="T7908" s="4">
        <v>20.923913043477999</v>
      </c>
      <c r="U7908" s="4">
        <v>4.0760869565220004</v>
      </c>
      <c r="V7908" s="4">
        <v>18.478260869564998</v>
      </c>
      <c r="W7908" s="4">
        <v>2.1739130434780001</v>
      </c>
      <c r="X7908" s="4">
        <v>79.347826086956999</v>
      </c>
      <c r="Y7908" s="4">
        <v>10.326086956521999</v>
      </c>
      <c r="Z7908" s="4">
        <v>4.3478260869570002</v>
      </c>
      <c r="AA7908" s="4">
        <v>57.065217391304003</v>
      </c>
      <c r="AB7908" s="13">
        <v>16.576086956522001</v>
      </c>
    </row>
    <row r="7909" spans="3:28" x14ac:dyDescent="0.2">
      <c r="C7909" s="87"/>
      <c r="D7909" s="84"/>
      <c r="E7909" s="1" t="s">
        <v>40</v>
      </c>
      <c r="F7909" s="2"/>
      <c r="G7909" s="60">
        <v>1591</v>
      </c>
      <c r="H7909" s="72" t="str">
        <f t="shared" si="132"/>
        <v xml:space="preserve"> </v>
      </c>
      <c r="I7909" s="11">
        <v>2.199874292898</v>
      </c>
      <c r="J7909" s="3">
        <v>8.9252042740410005</v>
      </c>
      <c r="K7909" s="3">
        <v>5.2168447517279999</v>
      </c>
      <c r="L7909" s="3">
        <v>9.4280326838470003</v>
      </c>
      <c r="M7909" s="3">
        <v>70.584538026397993</v>
      </c>
      <c r="N7909" s="3">
        <v>51.351351351350999</v>
      </c>
      <c r="O7909" s="3">
        <v>43.620364550597003</v>
      </c>
      <c r="P7909" s="3">
        <v>21.49591451917</v>
      </c>
      <c r="Q7909" s="3">
        <v>8.6737900691390006</v>
      </c>
      <c r="R7909" s="3">
        <v>9.0509113764929996</v>
      </c>
      <c r="S7909" s="3">
        <v>0.43997485858000002</v>
      </c>
      <c r="T7909" s="3">
        <v>24.638592080453002</v>
      </c>
      <c r="U7909" s="3">
        <v>2.2627278441229999</v>
      </c>
      <c r="V7909" s="3">
        <v>9.2394720301700008</v>
      </c>
      <c r="W7909" s="3">
        <v>1.2570710245129999</v>
      </c>
      <c r="X7909" s="3">
        <v>89.503456945316998</v>
      </c>
      <c r="Y7909" s="3">
        <v>10.433689503457</v>
      </c>
      <c r="Z7909" s="3">
        <v>12.067881835324</v>
      </c>
      <c r="AA7909" s="3">
        <v>68.510370835952003</v>
      </c>
      <c r="AB7909" s="8">
        <v>17.159019484601</v>
      </c>
    </row>
    <row r="7910" spans="3:28" x14ac:dyDescent="0.2">
      <c r="C7910" s="87"/>
      <c r="D7910" s="84"/>
      <c r="E7910" s="1" t="s">
        <v>41</v>
      </c>
      <c r="F7910" s="2"/>
      <c r="G7910" s="60">
        <v>151</v>
      </c>
      <c r="H7910" s="72" t="str">
        <f t="shared" si="132"/>
        <v xml:space="preserve"> </v>
      </c>
      <c r="I7910" s="11">
        <v>1.324503311258</v>
      </c>
      <c r="J7910" s="3">
        <v>11.920529801324999</v>
      </c>
      <c r="K7910" s="3">
        <v>7.2847682119210004</v>
      </c>
      <c r="L7910" s="3">
        <v>9.9337748344369992</v>
      </c>
      <c r="M7910" s="3">
        <v>70.198675496689006</v>
      </c>
      <c r="N7910" s="3">
        <v>58.940397350993003</v>
      </c>
      <c r="O7910" s="3">
        <v>37.086092715231999</v>
      </c>
      <c r="P7910" s="3">
        <v>20.529801324503001</v>
      </c>
      <c r="Q7910" s="3">
        <v>5.2980132450330002</v>
      </c>
      <c r="R7910" s="3">
        <v>7.9470198675499999</v>
      </c>
      <c r="S7910" s="3">
        <v>0.66225165562900001</v>
      </c>
      <c r="T7910" s="3">
        <v>21.854304635761999</v>
      </c>
      <c r="U7910" s="3">
        <v>3.9735099337749999</v>
      </c>
      <c r="V7910" s="3">
        <v>7.2847682119210004</v>
      </c>
      <c r="W7910" s="3">
        <v>0.66225165562900001</v>
      </c>
      <c r="X7910" s="3">
        <v>92.052980132450003</v>
      </c>
      <c r="Y7910" s="3">
        <v>13.245033112583</v>
      </c>
      <c r="Z7910" s="3">
        <v>13.907284768212</v>
      </c>
      <c r="AA7910" s="3">
        <v>71.523178807947005</v>
      </c>
      <c r="AB7910" s="8">
        <v>13.907284768212</v>
      </c>
    </row>
    <row r="7911" spans="3:28" x14ac:dyDescent="0.2">
      <c r="C7911" s="87"/>
      <c r="D7911" s="84"/>
      <c r="E7911" s="1" t="s">
        <v>42</v>
      </c>
      <c r="F7911" s="2"/>
      <c r="G7911" s="60">
        <v>884</v>
      </c>
      <c r="H7911" s="72" t="str">
        <f t="shared" si="132"/>
        <v xml:space="preserve"> </v>
      </c>
      <c r="I7911" s="11">
        <v>1.923076923077</v>
      </c>
      <c r="J7911" s="3">
        <v>7.4660633484160002</v>
      </c>
      <c r="K7911" s="3">
        <v>6.3348416289590004</v>
      </c>
      <c r="L7911" s="3">
        <v>8.5972850678730008</v>
      </c>
      <c r="M7911" s="3">
        <v>65.384615384615003</v>
      </c>
      <c r="N7911" s="3">
        <v>52.149321266968002</v>
      </c>
      <c r="O7911" s="3">
        <v>34.502262443439001</v>
      </c>
      <c r="P7911" s="3">
        <v>22.058823529411999</v>
      </c>
      <c r="Q7911" s="3">
        <v>9.0497737556560001</v>
      </c>
      <c r="R7911" s="3">
        <v>8.9366515837100007</v>
      </c>
      <c r="S7911" s="3">
        <v>0.339366515837</v>
      </c>
      <c r="T7911" s="3">
        <v>23.416289592759998</v>
      </c>
      <c r="U7911" s="3">
        <v>1.8099547511309999</v>
      </c>
      <c r="V7911" s="3">
        <v>12.782805429864</v>
      </c>
      <c r="W7911" s="3">
        <v>1.8099547511309999</v>
      </c>
      <c r="X7911" s="3">
        <v>85.407239819005</v>
      </c>
      <c r="Y7911" s="3">
        <v>8.7104072398190002</v>
      </c>
      <c r="Z7911" s="3">
        <v>12.556561085973</v>
      </c>
      <c r="AA7911" s="3">
        <v>64.819004524887006</v>
      </c>
      <c r="AB7911" s="8">
        <v>17.420814479638</v>
      </c>
    </row>
    <row r="7912" spans="3:28" x14ac:dyDescent="0.2">
      <c r="C7912" s="87"/>
      <c r="D7912" s="84"/>
      <c r="E7912" s="1" t="s">
        <v>43</v>
      </c>
      <c r="F7912" s="2"/>
      <c r="G7912" s="60">
        <v>191</v>
      </c>
      <c r="H7912" s="72" t="str">
        <f t="shared" si="132"/>
        <v xml:space="preserve"> </v>
      </c>
      <c r="I7912" s="11">
        <v>2.0942408376959998</v>
      </c>
      <c r="J7912" s="3">
        <v>7.3298429319369998</v>
      </c>
      <c r="K7912" s="3">
        <v>7.3298429319369998</v>
      </c>
      <c r="L7912" s="3">
        <v>7.8534031413610004</v>
      </c>
      <c r="M7912" s="3">
        <v>64.397905759162001</v>
      </c>
      <c r="N7912" s="3">
        <v>43.455497382198999</v>
      </c>
      <c r="O7912" s="3">
        <v>32.984293193717001</v>
      </c>
      <c r="P7912" s="3">
        <v>19.895287958114999</v>
      </c>
      <c r="Q7912" s="3">
        <v>9.9476439790580002</v>
      </c>
      <c r="R7912" s="3">
        <v>6.806282722513</v>
      </c>
      <c r="S7912" s="3">
        <v>1.5706806282720001</v>
      </c>
      <c r="T7912" s="3">
        <v>19.371727748691001</v>
      </c>
      <c r="U7912" s="3">
        <v>1.5706806282720001</v>
      </c>
      <c r="V7912" s="3">
        <v>15.183246073297999</v>
      </c>
      <c r="W7912" s="3">
        <v>1.5706806282720001</v>
      </c>
      <c r="X7912" s="3">
        <v>83.246073298428996</v>
      </c>
      <c r="Y7912" s="3">
        <v>8.9005235602090007</v>
      </c>
      <c r="Z7912" s="3">
        <v>14.13612565445</v>
      </c>
      <c r="AA7912" s="3">
        <v>56.544502617801001</v>
      </c>
      <c r="AB7912" s="8">
        <v>16.230366492146999</v>
      </c>
    </row>
    <row r="7913" spans="3:28" x14ac:dyDescent="0.2">
      <c r="C7913" s="87"/>
      <c r="D7913" s="84"/>
      <c r="E7913" s="1" t="s">
        <v>44</v>
      </c>
      <c r="F7913" s="2"/>
      <c r="G7913" s="60">
        <v>239</v>
      </c>
      <c r="H7913" s="72" t="str">
        <f t="shared" si="132"/>
        <v xml:space="preserve"> </v>
      </c>
      <c r="I7913" s="11">
        <v>1.673640167364</v>
      </c>
      <c r="J7913" s="3">
        <v>5.8577405857739997</v>
      </c>
      <c r="K7913" s="3">
        <v>6.2761506276150003</v>
      </c>
      <c r="L7913" s="3">
        <v>9.2050209205019993</v>
      </c>
      <c r="M7913" s="3">
        <v>64.435146443514995</v>
      </c>
      <c r="N7913" s="3">
        <v>47.698744769873997</v>
      </c>
      <c r="O7913" s="3">
        <v>32.217573221757</v>
      </c>
      <c r="P7913" s="3">
        <v>25.104602510460001</v>
      </c>
      <c r="Q7913" s="3">
        <v>8.7866108786609995</v>
      </c>
      <c r="R7913" s="3">
        <v>8.3682008368199998</v>
      </c>
      <c r="S7913" s="3">
        <v>0.836820083682</v>
      </c>
      <c r="T7913" s="3">
        <v>25.104602510460001</v>
      </c>
      <c r="U7913" s="3">
        <v>0.836820083682</v>
      </c>
      <c r="V7913" s="3">
        <v>13.389121338912</v>
      </c>
      <c r="W7913" s="3">
        <v>2.092050209205</v>
      </c>
      <c r="X7913" s="3">
        <v>84.518828451882996</v>
      </c>
      <c r="Y7913" s="3">
        <v>7.1129707112969998</v>
      </c>
      <c r="Z7913" s="3">
        <v>12.970711297071</v>
      </c>
      <c r="AA7913" s="3">
        <v>59.832635983263998</v>
      </c>
      <c r="AB7913" s="8">
        <v>16.317991631799</v>
      </c>
    </row>
    <row r="7914" spans="3:28" x14ac:dyDescent="0.2">
      <c r="C7914" s="87"/>
      <c r="D7914" s="84"/>
      <c r="E7914" s="1" t="s">
        <v>45</v>
      </c>
      <c r="F7914" s="2"/>
      <c r="G7914" s="60">
        <v>58</v>
      </c>
      <c r="H7914" s="72" t="str">
        <f t="shared" si="132"/>
        <v xml:space="preserve"> </v>
      </c>
      <c r="I7914" s="11">
        <v>6.8965517241379999</v>
      </c>
      <c r="J7914" s="3">
        <v>6.8965517241379999</v>
      </c>
      <c r="K7914" s="3">
        <v>5.1724137931029999</v>
      </c>
      <c r="L7914" s="3">
        <v>6.8965517241379999</v>
      </c>
      <c r="M7914" s="3">
        <v>65.517241379309993</v>
      </c>
      <c r="N7914" s="3">
        <v>44.827586206897003</v>
      </c>
      <c r="O7914" s="3">
        <v>17.241379310345</v>
      </c>
      <c r="P7914" s="3">
        <v>10.344827586207</v>
      </c>
      <c r="Q7914" s="3">
        <v>8.6206896551720007</v>
      </c>
      <c r="R7914" s="3">
        <v>5.1724137931029999</v>
      </c>
      <c r="S7914" s="7">
        <v>0</v>
      </c>
      <c r="T7914" s="3">
        <v>18.965517241379001</v>
      </c>
      <c r="U7914" s="3">
        <v>3.4482758620689999</v>
      </c>
      <c r="V7914" s="3">
        <v>18.965517241379001</v>
      </c>
      <c r="W7914" s="3">
        <v>3.4482758620689999</v>
      </c>
      <c r="X7914" s="3">
        <v>77.586206896552</v>
      </c>
      <c r="Y7914" s="3">
        <v>13.793103448276</v>
      </c>
      <c r="Z7914" s="3">
        <v>8.6206896551720007</v>
      </c>
      <c r="AA7914" s="3">
        <v>51.724137931034001</v>
      </c>
      <c r="AB7914" s="8">
        <v>12.068965517241001</v>
      </c>
    </row>
    <row r="7915" spans="3:28" x14ac:dyDescent="0.2">
      <c r="C7915" s="87"/>
      <c r="D7915" s="84"/>
      <c r="E7915" s="1" t="s">
        <v>46</v>
      </c>
      <c r="F7915" s="2"/>
      <c r="G7915" s="60">
        <v>32</v>
      </c>
      <c r="H7915" s="72" t="str">
        <f t="shared" si="132"/>
        <v>*</v>
      </c>
      <c r="I7915" s="21">
        <v>0</v>
      </c>
      <c r="J7915" s="3">
        <v>3.125</v>
      </c>
      <c r="K7915" s="3">
        <v>3.125</v>
      </c>
      <c r="L7915" s="3">
        <v>9.375</v>
      </c>
      <c r="M7915" s="3">
        <v>50</v>
      </c>
      <c r="N7915" s="3">
        <v>25</v>
      </c>
      <c r="O7915" s="3">
        <v>40.625</v>
      </c>
      <c r="P7915" s="3">
        <v>6.25</v>
      </c>
      <c r="Q7915" s="3">
        <v>15.625</v>
      </c>
      <c r="R7915" s="3">
        <v>3.125</v>
      </c>
      <c r="S7915" s="3">
        <v>6.25</v>
      </c>
      <c r="T7915" s="3">
        <v>12.5</v>
      </c>
      <c r="U7915" s="3">
        <v>3.125</v>
      </c>
      <c r="V7915" s="3">
        <v>21.875</v>
      </c>
      <c r="W7915" s="7">
        <v>0</v>
      </c>
      <c r="X7915" s="3">
        <v>78.125</v>
      </c>
      <c r="Y7915" s="3">
        <v>3.125</v>
      </c>
      <c r="Z7915" s="3">
        <v>9.375</v>
      </c>
      <c r="AA7915" s="3">
        <v>46.875</v>
      </c>
      <c r="AB7915" s="8">
        <v>21.875</v>
      </c>
    </row>
    <row r="7916" spans="3:28" x14ac:dyDescent="0.2">
      <c r="C7916" s="87"/>
      <c r="D7916" s="84"/>
      <c r="E7916" s="1" t="s">
        <v>32</v>
      </c>
      <c r="F7916" s="2"/>
      <c r="G7916" s="60">
        <v>50</v>
      </c>
      <c r="H7916" s="72" t="str">
        <f t="shared" si="132"/>
        <v xml:space="preserve"> </v>
      </c>
      <c r="I7916" s="11">
        <v>2</v>
      </c>
      <c r="J7916" s="3">
        <v>4</v>
      </c>
      <c r="K7916" s="3">
        <v>8</v>
      </c>
      <c r="L7916" s="3">
        <v>8</v>
      </c>
      <c r="M7916" s="3">
        <v>74</v>
      </c>
      <c r="N7916" s="3">
        <v>44</v>
      </c>
      <c r="O7916" s="3">
        <v>46</v>
      </c>
      <c r="P7916" s="3">
        <v>10</v>
      </c>
      <c r="Q7916" s="3">
        <v>10</v>
      </c>
      <c r="R7916" s="3">
        <v>6</v>
      </c>
      <c r="S7916" s="7">
        <v>0</v>
      </c>
      <c r="T7916" s="3">
        <v>30</v>
      </c>
      <c r="U7916" s="3">
        <v>2</v>
      </c>
      <c r="V7916" s="3">
        <v>4</v>
      </c>
      <c r="W7916" s="3">
        <v>8</v>
      </c>
      <c r="X7916" s="3">
        <v>88</v>
      </c>
      <c r="Y7916" s="3">
        <v>6</v>
      </c>
      <c r="Z7916" s="3">
        <v>10</v>
      </c>
      <c r="AA7916" s="3">
        <v>66</v>
      </c>
      <c r="AB7916" s="8">
        <v>16</v>
      </c>
    </row>
    <row r="7917" spans="3:28" ht="24" x14ac:dyDescent="0.2">
      <c r="C7917" s="88" t="s">
        <v>47</v>
      </c>
      <c r="D7917" s="83" t="s">
        <v>17</v>
      </c>
      <c r="E7917" s="6" t="s">
        <v>48</v>
      </c>
      <c r="F7917" s="5"/>
      <c r="G7917" s="59">
        <v>93</v>
      </c>
      <c r="H7917" s="71" t="str">
        <f t="shared" si="132"/>
        <v xml:space="preserve"> </v>
      </c>
      <c r="I7917" s="12">
        <v>3.2258064516129998</v>
      </c>
      <c r="J7917" s="4">
        <v>12.903225806451999</v>
      </c>
      <c r="K7917" s="4">
        <v>5.3763440860219998</v>
      </c>
      <c r="L7917" s="4">
        <v>16.129032258064999</v>
      </c>
      <c r="M7917" s="4">
        <v>65.591397849461998</v>
      </c>
      <c r="N7917" s="4">
        <v>47.311827956988999</v>
      </c>
      <c r="O7917" s="4">
        <v>36.559139784945998</v>
      </c>
      <c r="P7917" s="4">
        <v>10.752688172042999</v>
      </c>
      <c r="Q7917" s="4">
        <v>12.903225806451999</v>
      </c>
      <c r="R7917" s="4">
        <v>6.4516129032259997</v>
      </c>
      <c r="S7917" s="20">
        <v>0</v>
      </c>
      <c r="T7917" s="4">
        <v>15.053763440859999</v>
      </c>
      <c r="U7917" s="20">
        <v>0</v>
      </c>
      <c r="V7917" s="4">
        <v>12.903225806451999</v>
      </c>
      <c r="W7917" s="20">
        <v>0</v>
      </c>
      <c r="X7917" s="4">
        <v>87.096774193548001</v>
      </c>
      <c r="Y7917" s="4">
        <v>15.053763440859999</v>
      </c>
      <c r="Z7917" s="4">
        <v>19.354838709677001</v>
      </c>
      <c r="AA7917" s="4">
        <v>58.064516129032</v>
      </c>
      <c r="AB7917" s="13">
        <v>19.354838709677001</v>
      </c>
    </row>
    <row r="7918" spans="3:28" ht="24" x14ac:dyDescent="0.2">
      <c r="C7918" s="87"/>
      <c r="D7918" s="84"/>
      <c r="E7918" s="1" t="s">
        <v>49</v>
      </c>
      <c r="F7918" s="2"/>
      <c r="G7918" s="60">
        <v>143</v>
      </c>
      <c r="H7918" s="72" t="str">
        <f t="shared" si="132"/>
        <v xml:space="preserve"> </v>
      </c>
      <c r="I7918" s="11">
        <v>2.797202797203</v>
      </c>
      <c r="J7918" s="3">
        <v>35.664335664336001</v>
      </c>
      <c r="K7918" s="3">
        <v>4.1958041958040004</v>
      </c>
      <c r="L7918" s="3">
        <v>9.0909090909089993</v>
      </c>
      <c r="M7918" s="3">
        <v>65.034965034964998</v>
      </c>
      <c r="N7918" s="3">
        <v>46.153846153845997</v>
      </c>
      <c r="O7918" s="3">
        <v>44.055944055944003</v>
      </c>
      <c r="P7918" s="3">
        <v>16.083916083916002</v>
      </c>
      <c r="Q7918" s="3">
        <v>6.2937062937060002</v>
      </c>
      <c r="R7918" s="3">
        <v>4.8951048951049998</v>
      </c>
      <c r="S7918" s="7">
        <v>0</v>
      </c>
      <c r="T7918" s="3">
        <v>20.279720279719999</v>
      </c>
      <c r="U7918" s="3">
        <v>2.0979020979020002</v>
      </c>
      <c r="V7918" s="3">
        <v>7.6923076923079998</v>
      </c>
      <c r="W7918" s="3">
        <v>0.69930069930100003</v>
      </c>
      <c r="X7918" s="3">
        <v>91.608391608391997</v>
      </c>
      <c r="Y7918" s="3">
        <v>36.363636363635997</v>
      </c>
      <c r="Z7918" s="3">
        <v>12.587412587413001</v>
      </c>
      <c r="AA7918" s="3">
        <v>65.734265734266003</v>
      </c>
      <c r="AB7918" s="8">
        <v>11.188811188811</v>
      </c>
    </row>
    <row r="7919" spans="3:28" x14ac:dyDescent="0.2">
      <c r="C7919" s="87"/>
      <c r="D7919" s="84"/>
      <c r="E7919" s="1" t="s">
        <v>50</v>
      </c>
      <c r="F7919" s="2"/>
      <c r="G7919" s="60">
        <v>148</v>
      </c>
      <c r="H7919" s="72" t="str">
        <f t="shared" si="132"/>
        <v xml:space="preserve"> </v>
      </c>
      <c r="I7919" s="11">
        <v>0.67567567567599995</v>
      </c>
      <c r="J7919" s="3">
        <v>16.216216216216001</v>
      </c>
      <c r="K7919" s="3">
        <v>5.4054054054050003</v>
      </c>
      <c r="L7919" s="3">
        <v>5.4054054054050003</v>
      </c>
      <c r="M7919" s="3">
        <v>72.297297297297007</v>
      </c>
      <c r="N7919" s="3">
        <v>52.027027027027003</v>
      </c>
      <c r="O7919" s="3">
        <v>37.162162162161998</v>
      </c>
      <c r="P7919" s="3">
        <v>22.972972972973</v>
      </c>
      <c r="Q7919" s="3">
        <v>4.0540540540540002</v>
      </c>
      <c r="R7919" s="3">
        <v>4.7297297297299998</v>
      </c>
      <c r="S7919" s="7">
        <v>0</v>
      </c>
      <c r="T7919" s="3">
        <v>29.054054054053999</v>
      </c>
      <c r="U7919" s="3">
        <v>3.3783783783780001</v>
      </c>
      <c r="V7919" s="3">
        <v>10.135135135135</v>
      </c>
      <c r="W7919" s="7">
        <v>0</v>
      </c>
      <c r="X7919" s="3">
        <v>89.864864864864998</v>
      </c>
      <c r="Y7919" s="3">
        <v>16.891891891892001</v>
      </c>
      <c r="Z7919" s="3">
        <v>10.810810810811001</v>
      </c>
      <c r="AA7919" s="3">
        <v>65.540540540541002</v>
      </c>
      <c r="AB7919" s="8">
        <v>8.1081081081080004</v>
      </c>
    </row>
    <row r="7920" spans="3:28" x14ac:dyDescent="0.2">
      <c r="C7920" s="87"/>
      <c r="D7920" s="84"/>
      <c r="E7920" s="1" t="s">
        <v>51</v>
      </c>
      <c r="F7920" s="2"/>
      <c r="G7920" s="60">
        <v>198</v>
      </c>
      <c r="H7920" s="72" t="str">
        <f t="shared" si="132"/>
        <v xml:space="preserve"> </v>
      </c>
      <c r="I7920" s="11">
        <v>0.50505050505100002</v>
      </c>
      <c r="J7920" s="3">
        <v>12.626262626262999</v>
      </c>
      <c r="K7920" s="3">
        <v>2.0202020202019999</v>
      </c>
      <c r="L7920" s="3">
        <v>5.0505050505050004</v>
      </c>
      <c r="M7920" s="3">
        <v>64.141414141414003</v>
      </c>
      <c r="N7920" s="3">
        <v>53.030303030303003</v>
      </c>
      <c r="O7920" s="3">
        <v>38.383838383837997</v>
      </c>
      <c r="P7920" s="3">
        <v>16.161616161615999</v>
      </c>
      <c r="Q7920" s="3">
        <v>5.5555555555560003</v>
      </c>
      <c r="R7920" s="3">
        <v>5.0505050505050004</v>
      </c>
      <c r="S7920" s="7">
        <v>0</v>
      </c>
      <c r="T7920" s="3">
        <v>27.272727272727</v>
      </c>
      <c r="U7920" s="3">
        <v>4.0404040404039998</v>
      </c>
      <c r="V7920" s="3">
        <v>12.626262626262999</v>
      </c>
      <c r="W7920" s="3">
        <v>0.50505050505100002</v>
      </c>
      <c r="X7920" s="3">
        <v>86.868686868687007</v>
      </c>
      <c r="Y7920" s="3">
        <v>13.131313131313</v>
      </c>
      <c r="Z7920" s="3">
        <v>6.5656565656570001</v>
      </c>
      <c r="AA7920" s="3">
        <v>67.676767676767994</v>
      </c>
      <c r="AB7920" s="8">
        <v>10.101010101010001</v>
      </c>
    </row>
    <row r="7921" spans="3:28" ht="24" x14ac:dyDescent="0.2">
      <c r="C7921" s="87"/>
      <c r="D7921" s="84"/>
      <c r="E7921" s="1" t="s">
        <v>52</v>
      </c>
      <c r="F7921" s="2"/>
      <c r="G7921" s="60">
        <v>318</v>
      </c>
      <c r="H7921" s="72" t="str">
        <f t="shared" si="132"/>
        <v xml:space="preserve"> </v>
      </c>
      <c r="I7921" s="11">
        <v>3.4591194968550001</v>
      </c>
      <c r="J7921" s="3">
        <v>22.012578616351998</v>
      </c>
      <c r="K7921" s="3">
        <v>5.0314465408810003</v>
      </c>
      <c r="L7921" s="3">
        <v>10.062893081761001</v>
      </c>
      <c r="M7921" s="3">
        <v>69.182389937107004</v>
      </c>
      <c r="N7921" s="3">
        <v>51.572327044025002</v>
      </c>
      <c r="O7921" s="3">
        <v>35.849056603774002</v>
      </c>
      <c r="P7921" s="3">
        <v>15.723270440252</v>
      </c>
      <c r="Q7921" s="3">
        <v>7.547169811321</v>
      </c>
      <c r="R7921" s="3">
        <v>8.1761006289309996</v>
      </c>
      <c r="S7921" s="7">
        <v>0</v>
      </c>
      <c r="T7921" s="3">
        <v>26.729559748427999</v>
      </c>
      <c r="U7921" s="3">
        <v>2.5157232704400001</v>
      </c>
      <c r="V7921" s="3">
        <v>11.320754716981</v>
      </c>
      <c r="W7921" s="3">
        <v>1.5723270440249999</v>
      </c>
      <c r="X7921" s="3">
        <v>87.106918238993998</v>
      </c>
      <c r="Y7921" s="3">
        <v>24.213836477987002</v>
      </c>
      <c r="Z7921" s="3">
        <v>11.635220125786001</v>
      </c>
      <c r="AA7921" s="3">
        <v>64.779874213835996</v>
      </c>
      <c r="AB7921" s="8">
        <v>14.779874213836001</v>
      </c>
    </row>
    <row r="7922" spans="3:28" ht="24" x14ac:dyDescent="0.2">
      <c r="C7922" s="87"/>
      <c r="D7922" s="84"/>
      <c r="E7922" s="1" t="s">
        <v>53</v>
      </c>
      <c r="F7922" s="2"/>
      <c r="G7922" s="60">
        <v>900</v>
      </c>
      <c r="H7922" s="72" t="str">
        <f t="shared" si="132"/>
        <v xml:space="preserve"> </v>
      </c>
      <c r="I7922" s="11">
        <v>2.2222222222219998</v>
      </c>
      <c r="J7922" s="3">
        <v>20.222222222222001</v>
      </c>
      <c r="K7922" s="3">
        <v>4.333333333333</v>
      </c>
      <c r="L7922" s="3">
        <v>8.666666666667</v>
      </c>
      <c r="M7922" s="3">
        <v>67.555555555555998</v>
      </c>
      <c r="N7922" s="3">
        <v>50.666666666666998</v>
      </c>
      <c r="O7922" s="3">
        <v>38</v>
      </c>
      <c r="P7922" s="3">
        <v>16.555555555556001</v>
      </c>
      <c r="Q7922" s="3">
        <v>6.8888888888890003</v>
      </c>
      <c r="R7922" s="3">
        <v>6.2222222222220003</v>
      </c>
      <c r="S7922" s="7">
        <v>0</v>
      </c>
      <c r="T7922" s="3">
        <v>25</v>
      </c>
      <c r="U7922" s="3">
        <v>2.666666666667</v>
      </c>
      <c r="V7922" s="3">
        <v>11</v>
      </c>
      <c r="W7922" s="3">
        <v>0.77777777777799995</v>
      </c>
      <c r="X7922" s="3">
        <v>88.222222222222001</v>
      </c>
      <c r="Y7922" s="3">
        <v>21.555555555556001</v>
      </c>
      <c r="Z7922" s="3">
        <v>11.333333333333</v>
      </c>
      <c r="AA7922" s="3">
        <v>65</v>
      </c>
      <c r="AB7922" s="8">
        <v>12.555555555555999</v>
      </c>
    </row>
    <row r="7923" spans="3:28" ht="24" x14ac:dyDescent="0.2">
      <c r="C7923" s="87"/>
      <c r="D7923" s="84"/>
      <c r="E7923" s="1" t="s">
        <v>54</v>
      </c>
      <c r="F7923" s="2"/>
      <c r="G7923" s="60">
        <v>1493</v>
      </c>
      <c r="H7923" s="72" t="str">
        <f t="shared" si="132"/>
        <v xml:space="preserve"> </v>
      </c>
      <c r="I7923" s="11">
        <v>2.344273275285</v>
      </c>
      <c r="J7923" s="3">
        <v>1.406563965171</v>
      </c>
      <c r="K7923" s="3">
        <v>4.8894842598789996</v>
      </c>
      <c r="L7923" s="3">
        <v>7.0997990622909999</v>
      </c>
      <c r="M7923" s="3">
        <v>65.237776289349995</v>
      </c>
      <c r="N7923" s="3">
        <v>48.760884125921002</v>
      </c>
      <c r="O7923" s="3">
        <v>40.254521098459001</v>
      </c>
      <c r="P7923" s="3">
        <v>17.950435365036999</v>
      </c>
      <c r="Q7923" s="3">
        <v>9.9129269926320003</v>
      </c>
      <c r="R7923" s="3">
        <v>10.582719356999</v>
      </c>
      <c r="S7923" s="3">
        <v>0.93770931011400005</v>
      </c>
      <c r="T7923" s="3">
        <v>23.844608171467002</v>
      </c>
      <c r="U7923" s="3">
        <v>2.6121902210310002</v>
      </c>
      <c r="V7923" s="3">
        <v>12.458137977227</v>
      </c>
      <c r="W7923" s="3">
        <v>1.9423978566640001</v>
      </c>
      <c r="X7923" s="3">
        <v>85.599464166109001</v>
      </c>
      <c r="Y7923" s="3">
        <v>3.3489618218350001</v>
      </c>
      <c r="Z7923" s="3">
        <v>9.5110515740120007</v>
      </c>
      <c r="AA7923" s="3">
        <v>65.505693235096999</v>
      </c>
      <c r="AB7923" s="8">
        <v>19.892833221701</v>
      </c>
    </row>
    <row r="7924" spans="3:28" x14ac:dyDescent="0.2">
      <c r="C7924" s="87"/>
      <c r="D7924" s="84"/>
      <c r="E7924" s="1" t="s">
        <v>32</v>
      </c>
      <c r="F7924" s="2"/>
      <c r="G7924" s="60">
        <v>42</v>
      </c>
      <c r="H7924" s="72" t="str">
        <f t="shared" si="132"/>
        <v>*</v>
      </c>
      <c r="I7924" s="21">
        <v>0</v>
      </c>
      <c r="J7924" s="3">
        <v>4.7619047619049999</v>
      </c>
      <c r="K7924" s="3">
        <v>4.7619047619049999</v>
      </c>
      <c r="L7924" s="3">
        <v>7.1428571428570002</v>
      </c>
      <c r="M7924" s="3">
        <v>40.476190476189998</v>
      </c>
      <c r="N7924" s="3">
        <v>35.714285714286</v>
      </c>
      <c r="O7924" s="3">
        <v>16.666666666666998</v>
      </c>
      <c r="P7924" s="3">
        <v>16.666666666666998</v>
      </c>
      <c r="Q7924" s="3">
        <v>7.1428571428570002</v>
      </c>
      <c r="R7924" s="7">
        <v>0</v>
      </c>
      <c r="S7924" s="3">
        <v>2.3809523809519999</v>
      </c>
      <c r="T7924" s="3">
        <v>14.285714285714</v>
      </c>
      <c r="U7924" s="7">
        <v>0</v>
      </c>
      <c r="V7924" s="3">
        <v>11.904761904761999</v>
      </c>
      <c r="W7924" s="3">
        <v>14.285714285714</v>
      </c>
      <c r="X7924" s="3">
        <v>73.809523809523995</v>
      </c>
      <c r="Y7924" s="3">
        <v>4.7619047619049999</v>
      </c>
      <c r="Z7924" s="3">
        <v>9.5238095238099998</v>
      </c>
      <c r="AA7924" s="3">
        <v>45.238095238094999</v>
      </c>
      <c r="AB7924" s="8">
        <v>9.5238095238099998</v>
      </c>
    </row>
    <row r="7925" spans="3:28" ht="24" x14ac:dyDescent="0.2">
      <c r="C7925" s="88" t="s">
        <v>55</v>
      </c>
      <c r="D7925" s="83" t="s">
        <v>17</v>
      </c>
      <c r="E7925" s="6" t="s">
        <v>48</v>
      </c>
      <c r="F7925" s="5"/>
      <c r="G7925" s="59">
        <v>118</v>
      </c>
      <c r="H7925" s="71" t="str">
        <f t="shared" si="132"/>
        <v xml:space="preserve"> </v>
      </c>
      <c r="I7925" s="12">
        <v>2.542372881356</v>
      </c>
      <c r="J7925" s="4">
        <v>7.6271186440680001</v>
      </c>
      <c r="K7925" s="4">
        <v>2.542372881356</v>
      </c>
      <c r="L7925" s="4">
        <v>9.3220338983049995</v>
      </c>
      <c r="M7925" s="4">
        <v>50</v>
      </c>
      <c r="N7925" s="4">
        <v>41.525423728813998</v>
      </c>
      <c r="O7925" s="4">
        <v>35.593220338983002</v>
      </c>
      <c r="P7925" s="4">
        <v>15.254237288136</v>
      </c>
      <c r="Q7925" s="4">
        <v>11.864406779661</v>
      </c>
      <c r="R7925" s="4">
        <v>11.016949152542001</v>
      </c>
      <c r="S7925" s="4">
        <v>0.84745762711899997</v>
      </c>
      <c r="T7925" s="4">
        <v>18.644067796609999</v>
      </c>
      <c r="U7925" s="20">
        <v>0</v>
      </c>
      <c r="V7925" s="4">
        <v>15.254237288136</v>
      </c>
      <c r="W7925" s="4">
        <v>2.542372881356</v>
      </c>
      <c r="X7925" s="4">
        <v>82.203389830508002</v>
      </c>
      <c r="Y7925" s="4">
        <v>9.3220338983049995</v>
      </c>
      <c r="Z7925" s="4">
        <v>10.169491525424</v>
      </c>
      <c r="AA7925" s="4">
        <v>57.627118644067998</v>
      </c>
      <c r="AB7925" s="13">
        <v>23.728813559321999</v>
      </c>
    </row>
    <row r="7926" spans="3:28" ht="24" x14ac:dyDescent="0.2">
      <c r="C7926" s="87"/>
      <c r="D7926" s="84"/>
      <c r="E7926" s="1" t="s">
        <v>49</v>
      </c>
      <c r="F7926" s="2"/>
      <c r="G7926" s="60">
        <v>262</v>
      </c>
      <c r="H7926" s="72" t="str">
        <f t="shared" si="132"/>
        <v xml:space="preserve"> </v>
      </c>
      <c r="I7926" s="11">
        <v>3.053435114504</v>
      </c>
      <c r="J7926" s="3">
        <v>19.465648854962001</v>
      </c>
      <c r="K7926" s="3">
        <v>4.9618320610689999</v>
      </c>
      <c r="L7926" s="3">
        <v>4.9618320610689999</v>
      </c>
      <c r="M7926" s="3">
        <v>56.870229007634002</v>
      </c>
      <c r="N7926" s="3">
        <v>39.694656488550002</v>
      </c>
      <c r="O7926" s="3">
        <v>36.259541984732998</v>
      </c>
      <c r="P7926" s="3">
        <v>16.412213740458</v>
      </c>
      <c r="Q7926" s="3">
        <v>8.7786259541980005</v>
      </c>
      <c r="R7926" s="3">
        <v>9.1603053435110002</v>
      </c>
      <c r="S7926" s="3">
        <v>0.38167938931299999</v>
      </c>
      <c r="T7926" s="3">
        <v>20.992366412214</v>
      </c>
      <c r="U7926" s="3">
        <v>1.145038167939</v>
      </c>
      <c r="V7926" s="3">
        <v>15.267175572518999</v>
      </c>
      <c r="W7926" s="3">
        <v>3.8167938931299998</v>
      </c>
      <c r="X7926" s="3">
        <v>80.916030534350995</v>
      </c>
      <c r="Y7926" s="3">
        <v>21.374045801527</v>
      </c>
      <c r="Z7926" s="3">
        <v>8.0152671755729994</v>
      </c>
      <c r="AA7926" s="3">
        <v>58.015267175573001</v>
      </c>
      <c r="AB7926" s="8">
        <v>16.793893129771</v>
      </c>
    </row>
    <row r="7927" spans="3:28" x14ac:dyDescent="0.2">
      <c r="C7927" s="87"/>
      <c r="D7927" s="84"/>
      <c r="E7927" s="1" t="s">
        <v>50</v>
      </c>
      <c r="F7927" s="2"/>
      <c r="G7927" s="60">
        <v>486</v>
      </c>
      <c r="H7927" s="72" t="str">
        <f t="shared" si="132"/>
        <v xml:space="preserve"> </v>
      </c>
      <c r="I7927" s="11">
        <v>2.4691358024690002</v>
      </c>
      <c r="J7927" s="3">
        <v>10.082304526749001</v>
      </c>
      <c r="K7927" s="3">
        <v>5.9670781892999996</v>
      </c>
      <c r="L7927" s="3">
        <v>8.2304526748970002</v>
      </c>
      <c r="M7927" s="3">
        <v>66.255144032922004</v>
      </c>
      <c r="N7927" s="3">
        <v>51.440329218107003</v>
      </c>
      <c r="O7927" s="3">
        <v>32.921810699588001</v>
      </c>
      <c r="P7927" s="3">
        <v>20.576131687242999</v>
      </c>
      <c r="Q7927" s="3">
        <v>6.9958847736629997</v>
      </c>
      <c r="R7927" s="3">
        <v>8.6419753086419995</v>
      </c>
      <c r="S7927" s="3">
        <v>0.82304526748999995</v>
      </c>
      <c r="T7927" s="3">
        <v>21.810699588477</v>
      </c>
      <c r="U7927" s="3">
        <v>1.440329218107</v>
      </c>
      <c r="V7927" s="3">
        <v>11.522633744856</v>
      </c>
      <c r="W7927" s="3">
        <v>0.82304526748999995</v>
      </c>
      <c r="X7927" s="3">
        <v>87.654320987654003</v>
      </c>
      <c r="Y7927" s="3">
        <v>12.139917695473001</v>
      </c>
      <c r="Z7927" s="3">
        <v>12.139917695473001</v>
      </c>
      <c r="AA7927" s="3">
        <v>63.580246913579998</v>
      </c>
      <c r="AB7927" s="8">
        <v>15.637860082305</v>
      </c>
    </row>
    <row r="7928" spans="3:28" x14ac:dyDescent="0.2">
      <c r="C7928" s="87"/>
      <c r="D7928" s="84"/>
      <c r="E7928" s="1" t="s">
        <v>51</v>
      </c>
      <c r="F7928" s="2"/>
      <c r="G7928" s="60">
        <v>888</v>
      </c>
      <c r="H7928" s="72" t="str">
        <f t="shared" ref="H7928:H7975" si="133">IF(G7928&lt;49,"*"," ")</f>
        <v xml:space="preserve"> </v>
      </c>
      <c r="I7928" s="11">
        <v>2.5900900900899999</v>
      </c>
      <c r="J7928" s="3">
        <v>7.3198198198200002</v>
      </c>
      <c r="K7928" s="3">
        <v>4.617117117117</v>
      </c>
      <c r="L7928" s="3">
        <v>10.022522522522999</v>
      </c>
      <c r="M7928" s="3">
        <v>68.693693693694001</v>
      </c>
      <c r="N7928" s="3">
        <v>50.563063063062998</v>
      </c>
      <c r="O7928" s="3">
        <v>40.653153153152999</v>
      </c>
      <c r="P7928" s="3">
        <v>16.328828828829</v>
      </c>
      <c r="Q7928" s="3">
        <v>7.9954954954949997</v>
      </c>
      <c r="R7928" s="3">
        <v>7.9954954954949997</v>
      </c>
      <c r="S7928" s="3">
        <v>0.45045045044999998</v>
      </c>
      <c r="T7928" s="3">
        <v>25.225225225225</v>
      </c>
      <c r="U7928" s="3">
        <v>3.040540540541</v>
      </c>
      <c r="V7928" s="3">
        <v>9.7972972972969998</v>
      </c>
      <c r="W7928" s="3">
        <v>1.0135135135140001</v>
      </c>
      <c r="X7928" s="3">
        <v>89.189189189188994</v>
      </c>
      <c r="Y7928" s="3">
        <v>9.3468468468470007</v>
      </c>
      <c r="Z7928" s="3">
        <v>12.274774774775</v>
      </c>
      <c r="AA7928" s="3">
        <v>68.130630630631003</v>
      </c>
      <c r="AB7928" s="8">
        <v>15.765765765766</v>
      </c>
    </row>
    <row r="7929" spans="3:28" ht="24" x14ac:dyDescent="0.2">
      <c r="C7929" s="87"/>
      <c r="D7929" s="84"/>
      <c r="E7929" s="1" t="s">
        <v>52</v>
      </c>
      <c r="F7929" s="2"/>
      <c r="G7929" s="60">
        <v>323</v>
      </c>
      <c r="H7929" s="72" t="str">
        <f t="shared" si="133"/>
        <v xml:space="preserve"> </v>
      </c>
      <c r="I7929" s="11">
        <v>2.167182662539</v>
      </c>
      <c r="J7929" s="3">
        <v>7.7399380804950004</v>
      </c>
      <c r="K7929" s="3">
        <v>3.405572755418</v>
      </c>
      <c r="L7929" s="3">
        <v>3.7151702786379999</v>
      </c>
      <c r="M7929" s="3">
        <v>72.136222910217001</v>
      </c>
      <c r="N7929" s="3">
        <v>53.869969040248002</v>
      </c>
      <c r="O7929" s="3">
        <v>45.820433436533001</v>
      </c>
      <c r="P7929" s="3">
        <v>16.40866873065</v>
      </c>
      <c r="Q7929" s="3">
        <v>8.9783281733750009</v>
      </c>
      <c r="R7929" s="3">
        <v>7.7399380804950004</v>
      </c>
      <c r="S7929" s="3">
        <v>0.61919504644000001</v>
      </c>
      <c r="T7929" s="3">
        <v>32.817337461299999</v>
      </c>
      <c r="U7929" s="3">
        <v>4.334365325077</v>
      </c>
      <c r="V7929" s="3">
        <v>11.145510835913001</v>
      </c>
      <c r="W7929" s="3">
        <v>1.547987616099</v>
      </c>
      <c r="X7929" s="3">
        <v>87.306501547988006</v>
      </c>
      <c r="Y7929" s="3">
        <v>9.5975232198140006</v>
      </c>
      <c r="Z7929" s="3">
        <v>5.2631578947369997</v>
      </c>
      <c r="AA7929" s="3">
        <v>69.659442724458003</v>
      </c>
      <c r="AB7929" s="8">
        <v>16.099071207430001</v>
      </c>
    </row>
    <row r="7930" spans="3:28" x14ac:dyDescent="0.2">
      <c r="C7930" s="87"/>
      <c r="D7930" s="84"/>
      <c r="E7930" s="1" t="s">
        <v>56</v>
      </c>
      <c r="F7930" s="2"/>
      <c r="G7930" s="60">
        <v>275</v>
      </c>
      <c r="H7930" s="72" t="str">
        <f t="shared" si="133"/>
        <v xml:space="preserve"> </v>
      </c>
      <c r="I7930" s="11">
        <v>0.36363636363599999</v>
      </c>
      <c r="J7930" s="3">
        <v>1.4545454545450001</v>
      </c>
      <c r="K7930" s="3">
        <v>5.4545454545450003</v>
      </c>
      <c r="L7930" s="3">
        <v>6.9090909090909998</v>
      </c>
      <c r="M7930" s="3">
        <v>68</v>
      </c>
      <c r="N7930" s="3">
        <v>52.363636363635997</v>
      </c>
      <c r="O7930" s="3">
        <v>45.454545454544999</v>
      </c>
      <c r="P7930" s="3">
        <v>19.636363636363999</v>
      </c>
      <c r="Q7930" s="3">
        <v>12.363636363635999</v>
      </c>
      <c r="R7930" s="3">
        <v>11.272727272727</v>
      </c>
      <c r="S7930" s="3">
        <v>0.36363636363599999</v>
      </c>
      <c r="T7930" s="3">
        <v>21.818181818182001</v>
      </c>
      <c r="U7930" s="3">
        <v>2.9090909090910002</v>
      </c>
      <c r="V7930" s="3">
        <v>12</v>
      </c>
      <c r="W7930" s="3">
        <v>1.090909090909</v>
      </c>
      <c r="X7930" s="3">
        <v>86.909090909091006</v>
      </c>
      <c r="Y7930" s="3">
        <v>1.4545454545450001</v>
      </c>
      <c r="Z7930" s="3">
        <v>9.8181818181819995</v>
      </c>
      <c r="AA7930" s="3">
        <v>67.636363636363996</v>
      </c>
      <c r="AB7930" s="8">
        <v>21.454545454544999</v>
      </c>
    </row>
    <row r="7931" spans="3:28" x14ac:dyDescent="0.2">
      <c r="C7931" s="87"/>
      <c r="D7931" s="84"/>
      <c r="E7931" s="1" t="s">
        <v>57</v>
      </c>
      <c r="F7931" s="2"/>
      <c r="G7931" s="60">
        <v>32</v>
      </c>
      <c r="H7931" s="72" t="str">
        <f t="shared" si="133"/>
        <v>*</v>
      </c>
      <c r="I7931" s="11">
        <v>3.125</v>
      </c>
      <c r="J7931" s="3">
        <v>3.125</v>
      </c>
      <c r="K7931" s="3">
        <v>6.25</v>
      </c>
      <c r="L7931" s="3">
        <v>6.25</v>
      </c>
      <c r="M7931" s="3">
        <v>40.625</v>
      </c>
      <c r="N7931" s="3">
        <v>25</v>
      </c>
      <c r="O7931" s="3">
        <v>21.875</v>
      </c>
      <c r="P7931" s="3">
        <v>9.375</v>
      </c>
      <c r="Q7931" s="3">
        <v>9.375</v>
      </c>
      <c r="R7931" s="3">
        <v>12.5</v>
      </c>
      <c r="S7931" s="3">
        <v>3.125</v>
      </c>
      <c r="T7931" s="3">
        <v>9.375</v>
      </c>
      <c r="U7931" s="3">
        <v>9.375</v>
      </c>
      <c r="V7931" s="3">
        <v>31.25</v>
      </c>
      <c r="W7931" s="3">
        <v>6.25</v>
      </c>
      <c r="X7931" s="3">
        <v>62.5</v>
      </c>
      <c r="Y7931" s="3">
        <v>3.125</v>
      </c>
      <c r="Z7931" s="3">
        <v>6.25</v>
      </c>
      <c r="AA7931" s="3">
        <v>34.375</v>
      </c>
      <c r="AB7931" s="8">
        <v>18.75</v>
      </c>
    </row>
    <row r="7932" spans="3:28" x14ac:dyDescent="0.2">
      <c r="C7932" s="87"/>
      <c r="D7932" s="84"/>
      <c r="E7932" s="1" t="s">
        <v>32</v>
      </c>
      <c r="F7932" s="2"/>
      <c r="G7932" s="60">
        <v>51</v>
      </c>
      <c r="H7932" s="72" t="str">
        <f t="shared" si="133"/>
        <v xml:space="preserve"> </v>
      </c>
      <c r="I7932" s="21">
        <v>0</v>
      </c>
      <c r="J7932" s="3">
        <v>1.9607843137250001</v>
      </c>
      <c r="K7932" s="7">
        <v>0</v>
      </c>
      <c r="L7932" s="3">
        <v>1.9607843137250001</v>
      </c>
      <c r="M7932" s="3">
        <v>50.980392156862997</v>
      </c>
      <c r="N7932" s="3">
        <v>41.176470588234999</v>
      </c>
      <c r="O7932" s="3">
        <v>23.529411764706001</v>
      </c>
      <c r="P7932" s="3">
        <v>15.686274509804001</v>
      </c>
      <c r="Q7932" s="3">
        <v>9.8039215686270005</v>
      </c>
      <c r="R7932" s="3">
        <v>7.8431372549020004</v>
      </c>
      <c r="S7932" s="3">
        <v>1.9607843137250001</v>
      </c>
      <c r="T7932" s="3">
        <v>21.568627450979999</v>
      </c>
      <c r="U7932" s="3">
        <v>1.9607843137250001</v>
      </c>
      <c r="V7932" s="3">
        <v>19.607843137254999</v>
      </c>
      <c r="W7932" s="3">
        <v>11.764705882353001</v>
      </c>
      <c r="X7932" s="3">
        <v>68.627450980391998</v>
      </c>
      <c r="Y7932" s="3">
        <v>1.9607843137250001</v>
      </c>
      <c r="Z7932" s="3">
        <v>1.9607843137250001</v>
      </c>
      <c r="AA7932" s="3">
        <v>50.980392156862997</v>
      </c>
      <c r="AB7932" s="8">
        <v>17.647058823529001</v>
      </c>
    </row>
    <row r="7933" spans="3:28" x14ac:dyDescent="0.2">
      <c r="C7933" s="88" t="s">
        <v>58</v>
      </c>
      <c r="D7933" s="83" t="s">
        <v>17</v>
      </c>
      <c r="E7933" s="6" t="s">
        <v>59</v>
      </c>
      <c r="F7933" s="5"/>
      <c r="G7933" s="59">
        <v>1814</v>
      </c>
      <c r="H7933" s="71" t="str">
        <f t="shared" si="133"/>
        <v xml:space="preserve"> </v>
      </c>
      <c r="I7933" s="12">
        <v>2.2050716648290001</v>
      </c>
      <c r="J7933" s="4">
        <v>8.3241455347300004</v>
      </c>
      <c r="K7933" s="4">
        <v>5.3472987872109998</v>
      </c>
      <c r="L7933" s="4">
        <v>8.5997794928339992</v>
      </c>
      <c r="M7933" s="4">
        <v>66.427783902976998</v>
      </c>
      <c r="N7933" s="4">
        <v>49.558985667034001</v>
      </c>
      <c r="O7933" s="4">
        <v>39.305402425578997</v>
      </c>
      <c r="P7933" s="4">
        <v>18.467475192944001</v>
      </c>
      <c r="Q7933" s="4">
        <v>9.2061742006619998</v>
      </c>
      <c r="R7933" s="4">
        <v>8.8202866593160003</v>
      </c>
      <c r="S7933" s="4">
        <v>0.49614112458699999</v>
      </c>
      <c r="T7933" s="4">
        <v>23.539140022051001</v>
      </c>
      <c r="U7933" s="4">
        <v>2.2050716648290001</v>
      </c>
      <c r="V7933" s="4">
        <v>11.080485115766001</v>
      </c>
      <c r="W7933" s="4">
        <v>1.6538037486220001</v>
      </c>
      <c r="X7933" s="4">
        <v>87.265711135611994</v>
      </c>
      <c r="Y7933" s="4">
        <v>9.8676957001099996</v>
      </c>
      <c r="Z7933" s="4">
        <v>11.521499448731999</v>
      </c>
      <c r="AA7933" s="4">
        <v>65.490628445423994</v>
      </c>
      <c r="AB7933" s="13">
        <v>17.42006615215</v>
      </c>
    </row>
    <row r="7934" spans="3:28" ht="24" x14ac:dyDescent="0.2">
      <c r="C7934" s="87"/>
      <c r="D7934" s="84"/>
      <c r="E7934" s="1" t="s">
        <v>60</v>
      </c>
      <c r="F7934" s="2"/>
      <c r="G7934" s="60">
        <v>307</v>
      </c>
      <c r="H7934" s="72" t="str">
        <f t="shared" si="133"/>
        <v xml:space="preserve"> </v>
      </c>
      <c r="I7934" s="11">
        <v>1.9543973941370001</v>
      </c>
      <c r="J7934" s="3">
        <v>6.1889250814330001</v>
      </c>
      <c r="K7934" s="3">
        <v>2.9315960912049999</v>
      </c>
      <c r="L7934" s="3">
        <v>6.840390879479</v>
      </c>
      <c r="M7934" s="3">
        <v>74.592833876220993</v>
      </c>
      <c r="N7934" s="3">
        <v>54.397394136808003</v>
      </c>
      <c r="O7934" s="3">
        <v>45.602605863191997</v>
      </c>
      <c r="P7934" s="3">
        <v>21.172638436482</v>
      </c>
      <c r="Q7934" s="3">
        <v>7.4918566775239999</v>
      </c>
      <c r="R7934" s="3">
        <v>7.8175895765470003</v>
      </c>
      <c r="S7934" s="7">
        <v>0</v>
      </c>
      <c r="T7934" s="3">
        <v>29.641693811075001</v>
      </c>
      <c r="U7934" s="3">
        <v>4.560260586319</v>
      </c>
      <c r="V7934" s="3">
        <v>9.120521172638</v>
      </c>
      <c r="W7934" s="3">
        <v>1.6286644951139999</v>
      </c>
      <c r="X7934" s="3">
        <v>89.250814332247998</v>
      </c>
      <c r="Y7934" s="3">
        <v>7.8175895765470003</v>
      </c>
      <c r="Z7934" s="3">
        <v>7.8175895765470003</v>
      </c>
      <c r="AA7934" s="3">
        <v>72.312703583062003</v>
      </c>
      <c r="AB7934" s="8">
        <v>14.657980456025999</v>
      </c>
    </row>
    <row r="7935" spans="3:28" x14ac:dyDescent="0.2">
      <c r="C7935" s="87"/>
      <c r="D7935" s="84"/>
      <c r="E7935" s="1" t="s">
        <v>61</v>
      </c>
      <c r="F7935" s="2"/>
      <c r="G7935" s="60">
        <v>49</v>
      </c>
      <c r="H7935" s="72" t="s">
        <v>678</v>
      </c>
      <c r="I7935" s="11">
        <v>4.0816326530609999</v>
      </c>
      <c r="J7935" s="3">
        <v>10.204081632653001</v>
      </c>
      <c r="K7935" s="7">
        <v>0</v>
      </c>
      <c r="L7935" s="7">
        <v>0</v>
      </c>
      <c r="M7935" s="3">
        <v>51.020408163265003</v>
      </c>
      <c r="N7935" s="3">
        <v>44.897959183673002</v>
      </c>
      <c r="O7935" s="3">
        <v>26.530612244897998</v>
      </c>
      <c r="P7935" s="3">
        <v>14.285714285714</v>
      </c>
      <c r="Q7935" s="3">
        <v>4.0816326530609999</v>
      </c>
      <c r="R7935" s="3">
        <v>8.1632653061219997</v>
      </c>
      <c r="S7935" s="3">
        <v>2.040816326531</v>
      </c>
      <c r="T7935" s="3">
        <v>26.530612244897998</v>
      </c>
      <c r="U7935" s="3">
        <v>2.040816326531</v>
      </c>
      <c r="V7935" s="3">
        <v>16.326530612245001</v>
      </c>
      <c r="W7935" s="3">
        <v>4.0816326530609999</v>
      </c>
      <c r="X7935" s="3">
        <v>79.591836734693999</v>
      </c>
      <c r="Y7935" s="3">
        <v>14.285714285714</v>
      </c>
      <c r="Z7935" s="7">
        <v>0</v>
      </c>
      <c r="AA7935" s="3">
        <v>57.142857142856997</v>
      </c>
      <c r="AB7935" s="8">
        <v>14.285714285714</v>
      </c>
    </row>
    <row r="7936" spans="3:28" ht="36" x14ac:dyDescent="0.2">
      <c r="C7936" s="87"/>
      <c r="D7936" s="84"/>
      <c r="E7936" s="1" t="s">
        <v>62</v>
      </c>
      <c r="F7936" s="2"/>
      <c r="G7936" s="60">
        <v>211</v>
      </c>
      <c r="H7936" s="72" t="str">
        <f t="shared" si="133"/>
        <v xml:space="preserve"> </v>
      </c>
      <c r="I7936" s="11">
        <v>2.843601895735</v>
      </c>
      <c r="J7936" s="3">
        <v>12.322274881517</v>
      </c>
      <c r="K7936" s="3">
        <v>2.843601895735</v>
      </c>
      <c r="L7936" s="3">
        <v>3.7914691943130001</v>
      </c>
      <c r="M7936" s="3">
        <v>57.345971563981003</v>
      </c>
      <c r="N7936" s="3">
        <v>42.180094786730002</v>
      </c>
      <c r="O7936" s="3">
        <v>28.909952606634999</v>
      </c>
      <c r="P7936" s="3">
        <v>6.161137440758</v>
      </c>
      <c r="Q7936" s="3">
        <v>7.5829383886260002</v>
      </c>
      <c r="R7936" s="3">
        <v>10.900473933649</v>
      </c>
      <c r="S7936" s="3">
        <v>1.421800947867</v>
      </c>
      <c r="T7936" s="3">
        <v>22.748815165877001</v>
      </c>
      <c r="U7936" s="3">
        <v>2.843601895735</v>
      </c>
      <c r="V7936" s="3">
        <v>19.431279620853001</v>
      </c>
      <c r="W7936" s="3">
        <v>1.421800947867</v>
      </c>
      <c r="X7936" s="3">
        <v>79.146919431279997</v>
      </c>
      <c r="Y7936" s="3">
        <v>14.691943127962</v>
      </c>
      <c r="Z7936" s="3">
        <v>5.6872037914689999</v>
      </c>
      <c r="AA7936" s="3">
        <v>52.606635071089997</v>
      </c>
      <c r="AB7936" s="8">
        <v>17.535545023697001</v>
      </c>
    </row>
    <row r="7937" spans="3:28" ht="24" x14ac:dyDescent="0.2">
      <c r="C7937" s="87"/>
      <c r="D7937" s="84"/>
      <c r="E7937" s="1" t="s">
        <v>63</v>
      </c>
      <c r="F7937" s="2"/>
      <c r="G7937" s="60">
        <v>8</v>
      </c>
      <c r="H7937" s="72" t="str">
        <f t="shared" si="133"/>
        <v>*</v>
      </c>
      <c r="I7937" s="21">
        <v>0</v>
      </c>
      <c r="J7937" s="3">
        <v>12.5</v>
      </c>
      <c r="K7937" s="7">
        <v>0</v>
      </c>
      <c r="L7937" s="3">
        <v>12.5</v>
      </c>
      <c r="M7937" s="3">
        <v>37.5</v>
      </c>
      <c r="N7937" s="3">
        <v>50</v>
      </c>
      <c r="O7937" s="3">
        <v>37.5</v>
      </c>
      <c r="P7937" s="3">
        <v>12.5</v>
      </c>
      <c r="Q7937" s="7">
        <v>0</v>
      </c>
      <c r="R7937" s="7">
        <v>0</v>
      </c>
      <c r="S7937" s="7">
        <v>0</v>
      </c>
      <c r="T7937" s="3">
        <v>12.5</v>
      </c>
      <c r="U7937" s="7">
        <v>0</v>
      </c>
      <c r="V7937" s="3">
        <v>12.5</v>
      </c>
      <c r="W7937" s="3">
        <v>12.5</v>
      </c>
      <c r="X7937" s="3">
        <v>75</v>
      </c>
      <c r="Y7937" s="3">
        <v>12.5</v>
      </c>
      <c r="Z7937" s="3">
        <v>12.5</v>
      </c>
      <c r="AA7937" s="3">
        <v>62.5</v>
      </c>
      <c r="AB7937" s="14">
        <v>0</v>
      </c>
    </row>
    <row r="7938" spans="3:28" x14ac:dyDescent="0.2">
      <c r="C7938" s="87"/>
      <c r="D7938" s="84"/>
      <c r="E7938" s="1" t="s">
        <v>64</v>
      </c>
      <c r="F7938" s="2"/>
      <c r="G7938" s="60">
        <v>24</v>
      </c>
      <c r="H7938" s="72" t="str">
        <f t="shared" si="133"/>
        <v>*</v>
      </c>
      <c r="I7938" s="21">
        <v>0</v>
      </c>
      <c r="J7938" s="3">
        <v>4.166666666667</v>
      </c>
      <c r="K7938" s="7">
        <v>0</v>
      </c>
      <c r="L7938" s="7">
        <v>0</v>
      </c>
      <c r="M7938" s="3">
        <v>20.833333333333002</v>
      </c>
      <c r="N7938" s="3">
        <v>29.166666666666998</v>
      </c>
      <c r="O7938" s="3">
        <v>50</v>
      </c>
      <c r="P7938" s="7">
        <v>0</v>
      </c>
      <c r="Q7938" s="3">
        <v>12.5</v>
      </c>
      <c r="R7938" s="3">
        <v>8.333333333333</v>
      </c>
      <c r="S7938" s="3">
        <v>4.166666666667</v>
      </c>
      <c r="T7938" s="3">
        <v>12.5</v>
      </c>
      <c r="U7938" s="3">
        <v>8.333333333333</v>
      </c>
      <c r="V7938" s="3">
        <v>20.833333333333002</v>
      </c>
      <c r="W7938" s="3">
        <v>4.166666666667</v>
      </c>
      <c r="X7938" s="3">
        <v>75</v>
      </c>
      <c r="Y7938" s="3">
        <v>4.166666666667</v>
      </c>
      <c r="Z7938" s="7">
        <v>0</v>
      </c>
      <c r="AA7938" s="3">
        <v>58.333333333333002</v>
      </c>
      <c r="AB7938" s="8">
        <v>20.833333333333002</v>
      </c>
    </row>
    <row r="7939" spans="3:28" x14ac:dyDescent="0.2">
      <c r="C7939" s="87"/>
      <c r="D7939" s="84"/>
      <c r="E7939" s="1" t="s">
        <v>46</v>
      </c>
      <c r="F7939" s="2"/>
      <c r="G7939" s="60">
        <v>17</v>
      </c>
      <c r="H7939" s="72" t="str">
        <f t="shared" si="133"/>
        <v>*</v>
      </c>
      <c r="I7939" s="11">
        <v>5.8823529411760003</v>
      </c>
      <c r="J7939" s="3">
        <v>11.764705882353001</v>
      </c>
      <c r="K7939" s="3">
        <v>11.764705882353001</v>
      </c>
      <c r="L7939" s="3">
        <v>5.8823529411760003</v>
      </c>
      <c r="M7939" s="3">
        <v>47.058823529412003</v>
      </c>
      <c r="N7939" s="3">
        <v>47.058823529412003</v>
      </c>
      <c r="O7939" s="3">
        <v>29.411764705882</v>
      </c>
      <c r="P7939" s="3">
        <v>11.764705882353001</v>
      </c>
      <c r="Q7939" s="3">
        <v>11.764705882353001</v>
      </c>
      <c r="R7939" s="3">
        <v>5.8823529411760003</v>
      </c>
      <c r="S7939" s="3">
        <v>5.8823529411760003</v>
      </c>
      <c r="T7939" s="3">
        <v>23.529411764706001</v>
      </c>
      <c r="U7939" s="7">
        <v>0</v>
      </c>
      <c r="V7939" s="3">
        <v>29.411764705882</v>
      </c>
      <c r="W7939" s="7">
        <v>0</v>
      </c>
      <c r="X7939" s="3">
        <v>70.588235294117993</v>
      </c>
      <c r="Y7939" s="3">
        <v>17.647058823529001</v>
      </c>
      <c r="Z7939" s="3">
        <v>11.764705882353001</v>
      </c>
      <c r="AA7939" s="3">
        <v>58.823529411765001</v>
      </c>
      <c r="AB7939" s="8">
        <v>23.529411764706001</v>
      </c>
    </row>
    <row r="7940" spans="3:28" x14ac:dyDescent="0.2">
      <c r="C7940" s="87"/>
      <c r="D7940" s="84"/>
      <c r="E7940" s="1" t="s">
        <v>32</v>
      </c>
      <c r="F7940" s="2"/>
      <c r="G7940" s="60">
        <v>5</v>
      </c>
      <c r="H7940" s="72" t="str">
        <f t="shared" si="133"/>
        <v>*</v>
      </c>
      <c r="I7940" s="21">
        <v>0</v>
      </c>
      <c r="J7940" s="7">
        <v>0</v>
      </c>
      <c r="K7940" s="7">
        <v>0</v>
      </c>
      <c r="L7940" s="7">
        <v>0</v>
      </c>
      <c r="M7940" s="3">
        <v>60</v>
      </c>
      <c r="N7940" s="3">
        <v>60</v>
      </c>
      <c r="O7940" s="3">
        <v>60</v>
      </c>
      <c r="P7940" s="3">
        <v>20</v>
      </c>
      <c r="Q7940" s="7">
        <v>0</v>
      </c>
      <c r="R7940" s="7">
        <v>0</v>
      </c>
      <c r="S7940" s="7">
        <v>0</v>
      </c>
      <c r="T7940" s="7">
        <v>0</v>
      </c>
      <c r="U7940" s="7">
        <v>0</v>
      </c>
      <c r="V7940" s="3">
        <v>20</v>
      </c>
      <c r="W7940" s="7">
        <v>0</v>
      </c>
      <c r="X7940" s="3">
        <v>80</v>
      </c>
      <c r="Y7940" s="7">
        <v>0</v>
      </c>
      <c r="Z7940" s="7">
        <v>0</v>
      </c>
      <c r="AA7940" s="3">
        <v>80</v>
      </c>
      <c r="AB7940" s="14">
        <v>0</v>
      </c>
    </row>
    <row r="7941" spans="3:28" x14ac:dyDescent="0.2">
      <c r="C7941" s="87"/>
      <c r="D7941" s="84"/>
      <c r="E7941" s="1" t="s">
        <v>65</v>
      </c>
      <c r="F7941" s="2"/>
      <c r="G7941" s="60">
        <v>2121</v>
      </c>
      <c r="H7941" s="72" t="str">
        <f t="shared" si="133"/>
        <v xml:space="preserve"> </v>
      </c>
      <c r="I7941" s="11">
        <v>2.168788307402</v>
      </c>
      <c r="J7941" s="3">
        <v>8.0150872230080008</v>
      </c>
      <c r="K7941" s="3">
        <v>4.9976426214050003</v>
      </c>
      <c r="L7941" s="3">
        <v>8.3451202263079995</v>
      </c>
      <c r="M7941" s="3">
        <v>67.609618104668002</v>
      </c>
      <c r="N7941" s="3">
        <v>50.259311645449998</v>
      </c>
      <c r="O7941" s="3">
        <v>40.216878830740001</v>
      </c>
      <c r="P7941" s="3">
        <v>18.859028760019001</v>
      </c>
      <c r="Q7941" s="3">
        <v>8.9580386610090006</v>
      </c>
      <c r="R7941" s="3">
        <v>8.6751532296090001</v>
      </c>
      <c r="S7941" s="3">
        <v>0.4243281471</v>
      </c>
      <c r="T7941" s="3">
        <v>24.422442244224001</v>
      </c>
      <c r="U7941" s="3">
        <v>2.5459688826029998</v>
      </c>
      <c r="V7941" s="3">
        <v>10.796793965111</v>
      </c>
      <c r="W7941" s="3">
        <v>1.6501650165020001</v>
      </c>
      <c r="X7941" s="3">
        <v>87.553041018388001</v>
      </c>
      <c r="Y7941" s="3">
        <v>9.5709570957099999</v>
      </c>
      <c r="Z7941" s="3">
        <v>10.985384252711</v>
      </c>
      <c r="AA7941" s="3">
        <v>66.478076379065996</v>
      </c>
      <c r="AB7941" s="8">
        <v>17.020273455917</v>
      </c>
    </row>
    <row r="7942" spans="3:28" x14ac:dyDescent="0.2">
      <c r="C7942" s="87"/>
      <c r="D7942" s="84"/>
      <c r="E7942" s="1" t="s">
        <v>66</v>
      </c>
      <c r="F7942" s="2"/>
      <c r="G7942" s="60">
        <v>260</v>
      </c>
      <c r="H7942" s="72" t="str">
        <f t="shared" si="133"/>
        <v xml:space="preserve"> </v>
      </c>
      <c r="I7942" s="11">
        <v>3.0769230769229998</v>
      </c>
      <c r="J7942" s="3">
        <v>11.923076923077</v>
      </c>
      <c r="K7942" s="3">
        <v>2.3076923076920002</v>
      </c>
      <c r="L7942" s="3">
        <v>3.0769230769229998</v>
      </c>
      <c r="M7942" s="3">
        <v>56.153846153845997</v>
      </c>
      <c r="N7942" s="3">
        <v>42.692307692307999</v>
      </c>
      <c r="O7942" s="3">
        <v>28.461538461538002</v>
      </c>
      <c r="P7942" s="3">
        <v>7.6923076923079998</v>
      </c>
      <c r="Q7942" s="3">
        <v>6.9230769230769997</v>
      </c>
      <c r="R7942" s="3">
        <v>10.384615384615</v>
      </c>
      <c r="S7942" s="3">
        <v>1.538461538462</v>
      </c>
      <c r="T7942" s="3">
        <v>23.461538461538002</v>
      </c>
      <c r="U7942" s="3">
        <v>2.6923076923079998</v>
      </c>
      <c r="V7942" s="3">
        <v>18.846153846153999</v>
      </c>
      <c r="W7942" s="3">
        <v>1.923076923077</v>
      </c>
      <c r="X7942" s="3">
        <v>79.230769230768999</v>
      </c>
      <c r="Y7942" s="3">
        <v>14.615384615385</v>
      </c>
      <c r="Z7942" s="3">
        <v>4.6153846153850004</v>
      </c>
      <c r="AA7942" s="3">
        <v>53.461538461537998</v>
      </c>
      <c r="AB7942" s="8">
        <v>16.923076923077002</v>
      </c>
    </row>
    <row r="7943" spans="3:28" ht="24" x14ac:dyDescent="0.2">
      <c r="C7943" s="88" t="s">
        <v>67</v>
      </c>
      <c r="D7943" s="83" t="s">
        <v>17</v>
      </c>
      <c r="E7943" s="6" t="s">
        <v>68</v>
      </c>
      <c r="F7943" s="5"/>
      <c r="G7943" s="59">
        <v>303</v>
      </c>
      <c r="H7943" s="71" t="str">
        <f t="shared" si="133"/>
        <v xml:space="preserve"> </v>
      </c>
      <c r="I7943" s="12">
        <v>1.3201320132009999</v>
      </c>
      <c r="J7943" s="4">
        <v>5.2805280528049998</v>
      </c>
      <c r="K7943" s="4">
        <v>4.6204620462049997</v>
      </c>
      <c r="L7943" s="4">
        <v>7.2607260726070004</v>
      </c>
      <c r="M7943" s="4">
        <v>73.927392739273998</v>
      </c>
      <c r="N7943" s="4">
        <v>48.514851485149002</v>
      </c>
      <c r="O7943" s="4">
        <v>41.914191419142</v>
      </c>
      <c r="P7943" s="4">
        <v>15.841584158416</v>
      </c>
      <c r="Q7943" s="4">
        <v>8.580858085809</v>
      </c>
      <c r="R7943" s="4">
        <v>4.290429042904</v>
      </c>
      <c r="S7943" s="4">
        <v>1.3201320132009999</v>
      </c>
      <c r="T7943" s="4">
        <v>22.442244224422002</v>
      </c>
      <c r="U7943" s="4">
        <v>2.640264026403</v>
      </c>
      <c r="V7943" s="4">
        <v>9.2409240924089993</v>
      </c>
      <c r="W7943" s="4">
        <v>1.9801980198019999</v>
      </c>
      <c r="X7943" s="4">
        <v>88.778877887788994</v>
      </c>
      <c r="Y7943" s="4">
        <v>6.2706270627059997</v>
      </c>
      <c r="Z7943" s="4">
        <v>9.5709570957099999</v>
      </c>
      <c r="AA7943" s="4">
        <v>65.346534653465</v>
      </c>
      <c r="AB7943" s="13">
        <v>13.201320132013</v>
      </c>
    </row>
    <row r="7944" spans="3:28" ht="36" x14ac:dyDescent="0.2">
      <c r="C7944" s="87"/>
      <c r="D7944" s="84"/>
      <c r="E7944" s="1" t="s">
        <v>69</v>
      </c>
      <c r="F7944" s="2"/>
      <c r="G7944" s="60">
        <v>1347</v>
      </c>
      <c r="H7944" s="72" t="str">
        <f t="shared" si="133"/>
        <v xml:space="preserve"> </v>
      </c>
      <c r="I7944" s="11">
        <v>1.930215293244</v>
      </c>
      <c r="J7944" s="3">
        <v>6.5330363771339997</v>
      </c>
      <c r="K7944" s="3">
        <v>4.8997772828509998</v>
      </c>
      <c r="L7944" s="3">
        <v>8.9086859688200004</v>
      </c>
      <c r="M7944" s="3">
        <v>67.631774313289</v>
      </c>
      <c r="N7944" s="3">
        <v>50.779510022272</v>
      </c>
      <c r="O7944" s="3">
        <v>39.643652561247002</v>
      </c>
      <c r="P7944" s="3">
        <v>17.149220489977999</v>
      </c>
      <c r="Q7944" s="3">
        <v>8.2405345211580006</v>
      </c>
      <c r="R7944" s="3">
        <v>7.2011878247960004</v>
      </c>
      <c r="S7944" s="3">
        <v>0.51967334818099997</v>
      </c>
      <c r="T7944" s="3">
        <v>24.795842613215001</v>
      </c>
      <c r="U7944" s="3">
        <v>2.524127691166</v>
      </c>
      <c r="V7944" s="3">
        <v>11.804008908686001</v>
      </c>
      <c r="W7944" s="3">
        <v>1.559020044543</v>
      </c>
      <c r="X7944" s="3">
        <v>86.636971046770995</v>
      </c>
      <c r="Y7944" s="3">
        <v>7.9435783221970002</v>
      </c>
      <c r="Z7944" s="3">
        <v>11.581291759465</v>
      </c>
      <c r="AA7944" s="3">
        <v>66.072754268745001</v>
      </c>
      <c r="AB7944" s="8">
        <v>15.441722345954</v>
      </c>
    </row>
    <row r="7945" spans="3:28" ht="24" x14ac:dyDescent="0.2">
      <c r="C7945" s="87"/>
      <c r="D7945" s="84"/>
      <c r="E7945" s="1" t="s">
        <v>70</v>
      </c>
      <c r="F7945" s="2"/>
      <c r="G7945" s="60">
        <v>596</v>
      </c>
      <c r="H7945" s="72" t="str">
        <f t="shared" si="133"/>
        <v xml:space="preserve"> </v>
      </c>
      <c r="I7945" s="11">
        <v>3.1879194630869998</v>
      </c>
      <c r="J7945" s="3">
        <v>12.248322147651001</v>
      </c>
      <c r="K7945" s="3">
        <v>4.0268456375839996</v>
      </c>
      <c r="L7945" s="3">
        <v>6.0402684563760003</v>
      </c>
      <c r="M7945" s="3">
        <v>63.255033557047</v>
      </c>
      <c r="N7945" s="3">
        <v>49.161073825503003</v>
      </c>
      <c r="O7945" s="3">
        <v>40.436241610738001</v>
      </c>
      <c r="P7945" s="3">
        <v>20.973154362416</v>
      </c>
      <c r="Q7945" s="3">
        <v>8.8926174496639998</v>
      </c>
      <c r="R7945" s="3">
        <v>11.912751677852</v>
      </c>
      <c r="S7945" s="3">
        <v>0.16778523489899999</v>
      </c>
      <c r="T7945" s="3">
        <v>25.503355704697999</v>
      </c>
      <c r="U7945" s="3">
        <v>2.1812080536909999</v>
      </c>
      <c r="V7945" s="3">
        <v>10.570469798657999</v>
      </c>
      <c r="W7945" s="3">
        <v>1.5100671140940001</v>
      </c>
      <c r="X7945" s="3">
        <v>87.919463087248005</v>
      </c>
      <c r="Y7945" s="3">
        <v>14.429530201342001</v>
      </c>
      <c r="Z7945" s="3">
        <v>8.3892617449659994</v>
      </c>
      <c r="AA7945" s="3">
        <v>66.275167785234999</v>
      </c>
      <c r="AB7945" s="8">
        <v>18.959731543623999</v>
      </c>
    </row>
    <row r="7946" spans="3:28" ht="24" x14ac:dyDescent="0.2">
      <c r="C7946" s="87"/>
      <c r="D7946" s="84"/>
      <c r="E7946" s="1" t="s">
        <v>71</v>
      </c>
      <c r="F7946" s="2"/>
      <c r="G7946" s="60">
        <v>181</v>
      </c>
      <c r="H7946" s="72" t="str">
        <f t="shared" si="133"/>
        <v xml:space="preserve"> </v>
      </c>
      <c r="I7946" s="11">
        <v>3.3149171270719999</v>
      </c>
      <c r="J7946" s="3">
        <v>15.469613259669</v>
      </c>
      <c r="K7946" s="3">
        <v>5.5248618784529997</v>
      </c>
      <c r="L7946" s="3">
        <v>4.9723756906079997</v>
      </c>
      <c r="M7946" s="3">
        <v>45.303867403315003</v>
      </c>
      <c r="N7946" s="3">
        <v>40.883977900551997</v>
      </c>
      <c r="O7946" s="3">
        <v>24.861878453039001</v>
      </c>
      <c r="P7946" s="3">
        <v>11.049723756905999</v>
      </c>
      <c r="Q7946" s="3">
        <v>12.707182320442</v>
      </c>
      <c r="R7946" s="3">
        <v>17.679558011049998</v>
      </c>
      <c r="S7946" s="3">
        <v>1.657458563536</v>
      </c>
      <c r="T7946" s="3">
        <v>17.679558011049998</v>
      </c>
      <c r="U7946" s="3">
        <v>4.4198895027620004</v>
      </c>
      <c r="V7946" s="3">
        <v>20.994475138121999</v>
      </c>
      <c r="W7946" s="3">
        <v>3.3149171270719999</v>
      </c>
      <c r="X7946" s="3">
        <v>75.690607734807003</v>
      </c>
      <c r="Y7946" s="3">
        <v>18.784530386739998</v>
      </c>
      <c r="Z7946" s="3">
        <v>7.1823204419889999</v>
      </c>
      <c r="AA7946" s="3">
        <v>52.486187845304002</v>
      </c>
      <c r="AB7946" s="8">
        <v>28.729281767956</v>
      </c>
    </row>
    <row r="7947" spans="3:28" x14ac:dyDescent="0.2">
      <c r="C7947" s="87"/>
      <c r="D7947" s="84"/>
      <c r="E7947" s="1" t="s">
        <v>32</v>
      </c>
      <c r="F7947" s="2"/>
      <c r="G7947" s="60">
        <v>8</v>
      </c>
      <c r="H7947" s="72" t="str">
        <f t="shared" si="133"/>
        <v>*</v>
      </c>
      <c r="I7947" s="21">
        <v>0</v>
      </c>
      <c r="J7947" s="7">
        <v>0</v>
      </c>
      <c r="K7947" s="7">
        <v>0</v>
      </c>
      <c r="L7947" s="7">
        <v>0</v>
      </c>
      <c r="M7947" s="3">
        <v>62.5</v>
      </c>
      <c r="N7947" s="3">
        <v>12.5</v>
      </c>
      <c r="O7947" s="3">
        <v>37.5</v>
      </c>
      <c r="P7947" s="7">
        <v>0</v>
      </c>
      <c r="Q7947" s="7">
        <v>0</v>
      </c>
      <c r="R7947" s="3">
        <v>12.5</v>
      </c>
      <c r="S7947" s="7">
        <v>0</v>
      </c>
      <c r="T7947" s="3">
        <v>12.5</v>
      </c>
      <c r="U7947" s="7">
        <v>0</v>
      </c>
      <c r="V7947" s="3">
        <v>25</v>
      </c>
      <c r="W7947" s="7">
        <v>0</v>
      </c>
      <c r="X7947" s="3">
        <v>75</v>
      </c>
      <c r="Y7947" s="7">
        <v>0</v>
      </c>
      <c r="Z7947" s="7">
        <v>0</v>
      </c>
      <c r="AA7947" s="3">
        <v>50</v>
      </c>
      <c r="AB7947" s="8">
        <v>12.5</v>
      </c>
    </row>
    <row r="7948" spans="3:28" ht="24" x14ac:dyDescent="0.2">
      <c r="C7948" s="88" t="s">
        <v>72</v>
      </c>
      <c r="D7948" s="83" t="s">
        <v>17</v>
      </c>
      <c r="E7948" s="6" t="s">
        <v>73</v>
      </c>
      <c r="F7948" s="5"/>
      <c r="G7948" s="59">
        <v>52</v>
      </c>
      <c r="H7948" s="71" t="str">
        <f t="shared" si="133"/>
        <v xml:space="preserve"> </v>
      </c>
      <c r="I7948" s="12">
        <v>5.7692307692310001</v>
      </c>
      <c r="J7948" s="4">
        <v>11.538461538462</v>
      </c>
      <c r="K7948" s="4">
        <v>1.923076923077</v>
      </c>
      <c r="L7948" s="4">
        <v>1.923076923077</v>
      </c>
      <c r="M7948" s="4">
        <v>34.615384615384997</v>
      </c>
      <c r="N7948" s="4">
        <v>46.153846153845997</v>
      </c>
      <c r="O7948" s="4">
        <v>32.692307692307999</v>
      </c>
      <c r="P7948" s="4">
        <v>17.307692307692001</v>
      </c>
      <c r="Q7948" s="4">
        <v>7.6923076923079998</v>
      </c>
      <c r="R7948" s="4">
        <v>1.923076923077</v>
      </c>
      <c r="S7948" s="20">
        <v>0</v>
      </c>
      <c r="T7948" s="4">
        <v>25</v>
      </c>
      <c r="U7948" s="4">
        <v>1.923076923077</v>
      </c>
      <c r="V7948" s="4">
        <v>21.153846153846001</v>
      </c>
      <c r="W7948" s="4">
        <v>3.8461538461539999</v>
      </c>
      <c r="X7948" s="4">
        <v>75</v>
      </c>
      <c r="Y7948" s="4">
        <v>15.384615384615</v>
      </c>
      <c r="Z7948" s="4">
        <v>1.923076923077</v>
      </c>
      <c r="AA7948" s="4">
        <v>59.615384615384997</v>
      </c>
      <c r="AB7948" s="13">
        <v>9.6153846153850004</v>
      </c>
    </row>
    <row r="7949" spans="3:28" ht="36" x14ac:dyDescent="0.2">
      <c r="C7949" s="87"/>
      <c r="D7949" s="84"/>
      <c r="E7949" s="1" t="s">
        <v>74</v>
      </c>
      <c r="F7949" s="2"/>
      <c r="G7949" s="60">
        <v>186</v>
      </c>
      <c r="H7949" s="72" t="str">
        <f t="shared" si="133"/>
        <v xml:space="preserve"> </v>
      </c>
      <c r="I7949" s="11">
        <v>4.8387096774189997</v>
      </c>
      <c r="J7949" s="3">
        <v>5.9139784946239997</v>
      </c>
      <c r="K7949" s="3">
        <v>1.6129032258060001</v>
      </c>
      <c r="L7949" s="3">
        <v>3.2258064516129998</v>
      </c>
      <c r="M7949" s="3">
        <v>43.548387096774</v>
      </c>
      <c r="N7949" s="3">
        <v>34.946236559139997</v>
      </c>
      <c r="O7949" s="3">
        <v>25.268817204301001</v>
      </c>
      <c r="P7949" s="3">
        <v>11.827956989246999</v>
      </c>
      <c r="Q7949" s="3">
        <v>4.3010752688169998</v>
      </c>
      <c r="R7949" s="3">
        <v>9.6774193548389995</v>
      </c>
      <c r="S7949" s="3">
        <v>1.6129032258060001</v>
      </c>
      <c r="T7949" s="3">
        <v>15.591397849462</v>
      </c>
      <c r="U7949" s="3">
        <v>3.2258064516129998</v>
      </c>
      <c r="V7949" s="3">
        <v>25.268817204301001</v>
      </c>
      <c r="W7949" s="3">
        <v>3.7634408602149998</v>
      </c>
      <c r="X7949" s="3">
        <v>70.967741935484</v>
      </c>
      <c r="Y7949" s="3">
        <v>10.752688172042999</v>
      </c>
      <c r="Z7949" s="3">
        <v>4.3010752688169998</v>
      </c>
      <c r="AA7949" s="3">
        <v>46.236559139785001</v>
      </c>
      <c r="AB7949" s="8">
        <v>14.516129032258</v>
      </c>
    </row>
    <row r="7950" spans="3:28" ht="36" x14ac:dyDescent="0.2">
      <c r="C7950" s="87"/>
      <c r="D7950" s="84"/>
      <c r="E7950" s="1" t="s">
        <v>75</v>
      </c>
      <c r="F7950" s="2"/>
      <c r="G7950" s="60">
        <v>336</v>
      </c>
      <c r="H7950" s="72" t="str">
        <f t="shared" si="133"/>
        <v xml:space="preserve"> </v>
      </c>
      <c r="I7950" s="11">
        <v>2.6785714285709998</v>
      </c>
      <c r="J7950" s="3">
        <v>11.309523809524</v>
      </c>
      <c r="K7950" s="3">
        <v>3.5714285714290002</v>
      </c>
      <c r="L7950" s="3">
        <v>4.4642857142860004</v>
      </c>
      <c r="M7950" s="3">
        <v>58.035714285714</v>
      </c>
      <c r="N7950" s="3">
        <v>45.535714285714</v>
      </c>
      <c r="O7950" s="3">
        <v>29.761904761905001</v>
      </c>
      <c r="P7950" s="3">
        <v>12.202380952381001</v>
      </c>
      <c r="Q7950" s="3">
        <v>12.5</v>
      </c>
      <c r="R7950" s="3">
        <v>12.797619047618999</v>
      </c>
      <c r="S7950" s="3">
        <v>0.59523809523799998</v>
      </c>
      <c r="T7950" s="3">
        <v>23.511904761905001</v>
      </c>
      <c r="U7950" s="3">
        <v>0.89285714285700002</v>
      </c>
      <c r="V7950" s="3">
        <v>14.880952380951999</v>
      </c>
      <c r="W7950" s="3">
        <v>1.785714285714</v>
      </c>
      <c r="X7950" s="3">
        <v>83.333333333333002</v>
      </c>
      <c r="Y7950" s="3">
        <v>13.690476190476</v>
      </c>
      <c r="Z7950" s="3">
        <v>6.5476190476190004</v>
      </c>
      <c r="AA7950" s="3">
        <v>57.738095238094999</v>
      </c>
      <c r="AB7950" s="8">
        <v>23.809523809523998</v>
      </c>
    </row>
    <row r="7951" spans="3:28" ht="36" x14ac:dyDescent="0.2">
      <c r="C7951" s="87"/>
      <c r="D7951" s="84"/>
      <c r="E7951" s="1" t="s">
        <v>76</v>
      </c>
      <c r="F7951" s="2"/>
      <c r="G7951" s="60">
        <v>411</v>
      </c>
      <c r="H7951" s="72" t="str">
        <f t="shared" si="133"/>
        <v xml:space="preserve"> </v>
      </c>
      <c r="I7951" s="11">
        <v>3.1630170316299999</v>
      </c>
      <c r="J7951" s="3">
        <v>8.0291970802920005</v>
      </c>
      <c r="K7951" s="3">
        <v>4.6228710462290001</v>
      </c>
      <c r="L7951" s="3">
        <v>6.5693430656930003</v>
      </c>
      <c r="M7951" s="3">
        <v>63.746958637470001</v>
      </c>
      <c r="N7951" s="3">
        <v>48.175182481752003</v>
      </c>
      <c r="O7951" s="3">
        <v>36.982968369829997</v>
      </c>
      <c r="P7951" s="3">
        <v>16.788321167883002</v>
      </c>
      <c r="Q7951" s="3">
        <v>10.21897810219</v>
      </c>
      <c r="R7951" s="3">
        <v>12.652068126521</v>
      </c>
      <c r="S7951" s="3">
        <v>0.48661800486599999</v>
      </c>
      <c r="T7951" s="3">
        <v>23.600973236009999</v>
      </c>
      <c r="U7951" s="3">
        <v>2.4330900243309999</v>
      </c>
      <c r="V7951" s="3">
        <v>12.408759124088</v>
      </c>
      <c r="W7951" s="3">
        <v>0.97323600973199997</v>
      </c>
      <c r="X7951" s="3">
        <v>86.618004866180001</v>
      </c>
      <c r="Y7951" s="3">
        <v>10.21897810219</v>
      </c>
      <c r="Z7951" s="3">
        <v>9.4890510948909998</v>
      </c>
      <c r="AA7951" s="3">
        <v>63.260340632602997</v>
      </c>
      <c r="AB7951" s="8">
        <v>21.654501216545</v>
      </c>
    </row>
    <row r="7952" spans="3:28" ht="36" x14ac:dyDescent="0.2">
      <c r="C7952" s="87"/>
      <c r="D7952" s="84"/>
      <c r="E7952" s="1" t="s">
        <v>77</v>
      </c>
      <c r="F7952" s="2"/>
      <c r="G7952" s="60">
        <v>425</v>
      </c>
      <c r="H7952" s="72" t="str">
        <f t="shared" si="133"/>
        <v xml:space="preserve"> </v>
      </c>
      <c r="I7952" s="11">
        <v>2.1176470588240002</v>
      </c>
      <c r="J7952" s="3">
        <v>9.4117647058819998</v>
      </c>
      <c r="K7952" s="3">
        <v>6.352941176471</v>
      </c>
      <c r="L7952" s="3">
        <v>9.6470588235289991</v>
      </c>
      <c r="M7952" s="3">
        <v>68</v>
      </c>
      <c r="N7952" s="3">
        <v>50.823529411765001</v>
      </c>
      <c r="O7952" s="3">
        <v>42.823529411765001</v>
      </c>
      <c r="P7952" s="3">
        <v>19.294117647059</v>
      </c>
      <c r="Q7952" s="3">
        <v>10.823529411765</v>
      </c>
      <c r="R7952" s="3">
        <v>8</v>
      </c>
      <c r="S7952" s="3">
        <v>0.70588235294099999</v>
      </c>
      <c r="T7952" s="3">
        <v>24</v>
      </c>
      <c r="U7952" s="3">
        <v>2.5882352941179998</v>
      </c>
      <c r="V7952" s="3">
        <v>10.352941176471001</v>
      </c>
      <c r="W7952" s="3">
        <v>0.70588235294099999</v>
      </c>
      <c r="X7952" s="3">
        <v>88.941176470588005</v>
      </c>
      <c r="Y7952" s="3">
        <v>10.352941176471001</v>
      </c>
      <c r="Z7952" s="3">
        <v>13.176470588235</v>
      </c>
      <c r="AA7952" s="3">
        <v>68.705882352941003</v>
      </c>
      <c r="AB7952" s="8">
        <v>18.823529411765001</v>
      </c>
    </row>
    <row r="7953" spans="3:28" ht="36" x14ac:dyDescent="0.2">
      <c r="C7953" s="87"/>
      <c r="D7953" s="84"/>
      <c r="E7953" s="1" t="s">
        <v>78</v>
      </c>
      <c r="F7953" s="2"/>
      <c r="G7953" s="60">
        <v>328</v>
      </c>
      <c r="H7953" s="72" t="str">
        <f t="shared" si="133"/>
        <v xml:space="preserve"> </v>
      </c>
      <c r="I7953" s="11">
        <v>1.219512195122</v>
      </c>
      <c r="J7953" s="3">
        <v>7.0121951219509997</v>
      </c>
      <c r="K7953" s="3">
        <v>6.4024390243899996</v>
      </c>
      <c r="L7953" s="3">
        <v>10.060975609755999</v>
      </c>
      <c r="M7953" s="3">
        <v>74.390243902438996</v>
      </c>
      <c r="N7953" s="3">
        <v>54.268292682926997</v>
      </c>
      <c r="O7953" s="3">
        <v>48.475609756098002</v>
      </c>
      <c r="P7953" s="3">
        <v>21.036585365853998</v>
      </c>
      <c r="Q7953" s="3">
        <v>8.8414634146339992</v>
      </c>
      <c r="R7953" s="3">
        <v>7.6219512195119998</v>
      </c>
      <c r="S7953" s="3">
        <v>0.60975609756100002</v>
      </c>
      <c r="T7953" s="3">
        <v>28.353658536585002</v>
      </c>
      <c r="U7953" s="3">
        <v>3.0487804878050002</v>
      </c>
      <c r="V7953" s="3">
        <v>6.7073170731709997</v>
      </c>
      <c r="W7953" s="3">
        <v>0.91463414634100004</v>
      </c>
      <c r="X7953" s="3">
        <v>92.378048780488001</v>
      </c>
      <c r="Y7953" s="3">
        <v>7.9268292682929999</v>
      </c>
      <c r="Z7953" s="3">
        <v>12.804878048779999</v>
      </c>
      <c r="AA7953" s="3">
        <v>72.865853658537006</v>
      </c>
      <c r="AB7953" s="8">
        <v>16.768292682927001</v>
      </c>
    </row>
    <row r="7954" spans="3:28" ht="36" x14ac:dyDescent="0.2">
      <c r="C7954" s="87"/>
      <c r="D7954" s="84"/>
      <c r="E7954" s="1" t="s">
        <v>79</v>
      </c>
      <c r="F7954" s="2"/>
      <c r="G7954" s="60">
        <v>294</v>
      </c>
      <c r="H7954" s="72" t="str">
        <f t="shared" si="133"/>
        <v xml:space="preserve"> </v>
      </c>
      <c r="I7954" s="11">
        <v>1.0204081632649999</v>
      </c>
      <c r="J7954" s="3">
        <v>8.5034013605440002</v>
      </c>
      <c r="K7954" s="3">
        <v>3.0612244897959999</v>
      </c>
      <c r="L7954" s="3">
        <v>9.8639455782310002</v>
      </c>
      <c r="M7954" s="3">
        <v>75.170068027211002</v>
      </c>
      <c r="N7954" s="3">
        <v>52.380952380952003</v>
      </c>
      <c r="O7954" s="3">
        <v>39.795918367346999</v>
      </c>
      <c r="P7954" s="3">
        <v>21.768707482993001</v>
      </c>
      <c r="Q7954" s="3">
        <v>6.4625850340140003</v>
      </c>
      <c r="R7954" s="3">
        <v>5.4421768707479998</v>
      </c>
      <c r="S7954" s="7">
        <v>0</v>
      </c>
      <c r="T7954" s="3">
        <v>26.870748299319999</v>
      </c>
      <c r="U7954" s="3">
        <v>2.7210884353739999</v>
      </c>
      <c r="V7954" s="3">
        <v>8.5034013605440002</v>
      </c>
      <c r="W7954" s="3">
        <v>0.34013605442200001</v>
      </c>
      <c r="X7954" s="3">
        <v>91.156462585034006</v>
      </c>
      <c r="Y7954" s="3">
        <v>9.1836734693879993</v>
      </c>
      <c r="Z7954" s="3">
        <v>11.564625850340001</v>
      </c>
      <c r="AA7954" s="3">
        <v>70.748299319728005</v>
      </c>
      <c r="AB7954" s="8">
        <v>10.544217687074999</v>
      </c>
    </row>
    <row r="7955" spans="3:28" ht="36" x14ac:dyDescent="0.2">
      <c r="C7955" s="87"/>
      <c r="D7955" s="84"/>
      <c r="E7955" s="1" t="s">
        <v>80</v>
      </c>
      <c r="F7955" s="2"/>
      <c r="G7955" s="60">
        <v>194</v>
      </c>
      <c r="H7955" s="72" t="str">
        <f t="shared" si="133"/>
        <v xml:space="preserve"> </v>
      </c>
      <c r="I7955" s="11">
        <v>1.5463917525769999</v>
      </c>
      <c r="J7955" s="3">
        <v>7.7319587628870003</v>
      </c>
      <c r="K7955" s="3">
        <v>7.7319587628870003</v>
      </c>
      <c r="L7955" s="3">
        <v>10.309278350514999</v>
      </c>
      <c r="M7955" s="3">
        <v>75.257731958763003</v>
      </c>
      <c r="N7955" s="3">
        <v>52.577319587628999</v>
      </c>
      <c r="O7955" s="3">
        <v>48.453608247422999</v>
      </c>
      <c r="P7955" s="3">
        <v>17.010309278350999</v>
      </c>
      <c r="Q7955" s="3">
        <v>4.639175257732</v>
      </c>
      <c r="R7955" s="3">
        <v>4.1237113402060004</v>
      </c>
      <c r="S7955" s="3">
        <v>0.51546391752599996</v>
      </c>
      <c r="T7955" s="3">
        <v>26.804123711340001</v>
      </c>
      <c r="U7955" s="3">
        <v>3.6082474226799999</v>
      </c>
      <c r="V7955" s="3">
        <v>9.7938144329900005</v>
      </c>
      <c r="W7955" s="3">
        <v>1.5463917525769999</v>
      </c>
      <c r="X7955" s="3">
        <v>88.659793814433002</v>
      </c>
      <c r="Y7955" s="3">
        <v>9.278350515464</v>
      </c>
      <c r="Z7955" s="3">
        <v>14.432989690722</v>
      </c>
      <c r="AA7955" s="3">
        <v>71.134020618557003</v>
      </c>
      <c r="AB7955" s="8">
        <v>9.278350515464</v>
      </c>
    </row>
    <row r="7956" spans="3:28" ht="36" x14ac:dyDescent="0.2">
      <c r="C7956" s="87"/>
      <c r="D7956" s="84"/>
      <c r="E7956" s="1" t="s">
        <v>81</v>
      </c>
      <c r="F7956" s="2"/>
      <c r="G7956" s="60">
        <v>50</v>
      </c>
      <c r="H7956" s="72" t="str">
        <f t="shared" si="133"/>
        <v xml:space="preserve"> </v>
      </c>
      <c r="I7956" s="21">
        <v>0</v>
      </c>
      <c r="J7956" s="3">
        <v>12</v>
      </c>
      <c r="K7956" s="3">
        <v>4</v>
      </c>
      <c r="L7956" s="3">
        <v>8</v>
      </c>
      <c r="M7956" s="3">
        <v>84</v>
      </c>
      <c r="N7956" s="3">
        <v>64</v>
      </c>
      <c r="O7956" s="3">
        <v>52</v>
      </c>
      <c r="P7956" s="3">
        <v>22</v>
      </c>
      <c r="Q7956" s="3">
        <v>4</v>
      </c>
      <c r="R7956" s="3">
        <v>10</v>
      </c>
      <c r="S7956" s="7">
        <v>0</v>
      </c>
      <c r="T7956" s="3">
        <v>22</v>
      </c>
      <c r="U7956" s="3">
        <v>2</v>
      </c>
      <c r="V7956" s="3">
        <v>6</v>
      </c>
      <c r="W7956" s="3">
        <v>2</v>
      </c>
      <c r="X7956" s="3">
        <v>92</v>
      </c>
      <c r="Y7956" s="3">
        <v>12</v>
      </c>
      <c r="Z7956" s="3">
        <v>12</v>
      </c>
      <c r="AA7956" s="3">
        <v>74</v>
      </c>
      <c r="AB7956" s="8">
        <v>14</v>
      </c>
    </row>
    <row r="7957" spans="3:28" ht="24" x14ac:dyDescent="0.2">
      <c r="C7957" s="87"/>
      <c r="D7957" s="84"/>
      <c r="E7957" s="1" t="s">
        <v>82</v>
      </c>
      <c r="F7957" s="2"/>
      <c r="G7957" s="60">
        <v>48</v>
      </c>
      <c r="H7957" s="72" t="str">
        <f t="shared" si="133"/>
        <v>*</v>
      </c>
      <c r="I7957" s="21">
        <v>0</v>
      </c>
      <c r="J7957" s="3">
        <v>4.166666666667</v>
      </c>
      <c r="K7957" s="3">
        <v>4.166666666667</v>
      </c>
      <c r="L7957" s="3">
        <v>12.5</v>
      </c>
      <c r="M7957" s="3">
        <v>79.166666666666998</v>
      </c>
      <c r="N7957" s="3">
        <v>62.5</v>
      </c>
      <c r="O7957" s="3">
        <v>45.833333333333002</v>
      </c>
      <c r="P7957" s="3">
        <v>18.75</v>
      </c>
      <c r="Q7957" s="3">
        <v>4.166666666667</v>
      </c>
      <c r="R7957" s="7">
        <v>0</v>
      </c>
      <c r="S7957" s="7">
        <v>0</v>
      </c>
      <c r="T7957" s="3">
        <v>31.25</v>
      </c>
      <c r="U7957" s="3">
        <v>2.083333333333</v>
      </c>
      <c r="V7957" s="3">
        <v>6.25</v>
      </c>
      <c r="W7957" s="3">
        <v>2.083333333333</v>
      </c>
      <c r="X7957" s="3">
        <v>91.666666666666998</v>
      </c>
      <c r="Y7957" s="3">
        <v>4.166666666667</v>
      </c>
      <c r="Z7957" s="3">
        <v>12.5</v>
      </c>
      <c r="AA7957" s="3">
        <v>70.833333333333002</v>
      </c>
      <c r="AB7957" s="8">
        <v>4.166666666667</v>
      </c>
    </row>
    <row r="7958" spans="3:28" x14ac:dyDescent="0.2">
      <c r="C7958" s="87"/>
      <c r="D7958" s="84"/>
      <c r="E7958" s="1" t="s">
        <v>83</v>
      </c>
      <c r="F7958" s="2"/>
      <c r="G7958" s="60">
        <v>46</v>
      </c>
      <c r="H7958" s="72" t="str">
        <f t="shared" si="133"/>
        <v>*</v>
      </c>
      <c r="I7958" s="11">
        <v>4.3478260869570002</v>
      </c>
      <c r="J7958" s="3">
        <v>4.3478260869570002</v>
      </c>
      <c r="K7958" s="3">
        <v>2.1739130434780001</v>
      </c>
      <c r="L7958" s="3">
        <v>4.3478260869570002</v>
      </c>
      <c r="M7958" s="3">
        <v>67.391304347825994</v>
      </c>
      <c r="N7958" s="3">
        <v>47.826086956521998</v>
      </c>
      <c r="O7958" s="3">
        <v>32.608695652173999</v>
      </c>
      <c r="P7958" s="3">
        <v>13.04347826087</v>
      </c>
      <c r="Q7958" s="3">
        <v>13.04347826087</v>
      </c>
      <c r="R7958" s="3">
        <v>17.391304347826001</v>
      </c>
      <c r="S7958" s="3">
        <v>2.1739130434780001</v>
      </c>
      <c r="T7958" s="3">
        <v>15.217391304348</v>
      </c>
      <c r="U7958" s="3">
        <v>4.3478260869570002</v>
      </c>
      <c r="V7958" s="3">
        <v>8.6956521739130004</v>
      </c>
      <c r="W7958" s="3">
        <v>2.1739130434780001</v>
      </c>
      <c r="X7958" s="3">
        <v>89.130434782609001</v>
      </c>
      <c r="Y7958" s="3">
        <v>6.5217391304349999</v>
      </c>
      <c r="Z7958" s="3">
        <v>4.3478260869570002</v>
      </c>
      <c r="AA7958" s="3">
        <v>65.217391304347998</v>
      </c>
      <c r="AB7958" s="8">
        <v>28.260869565217</v>
      </c>
    </row>
    <row r="7959" spans="3:28" x14ac:dyDescent="0.2">
      <c r="C7959" s="87"/>
      <c r="D7959" s="84"/>
      <c r="E7959" s="1" t="s">
        <v>32</v>
      </c>
      <c r="F7959" s="2"/>
      <c r="G7959" s="60">
        <v>65</v>
      </c>
      <c r="H7959" s="72" t="str">
        <f t="shared" si="133"/>
        <v xml:space="preserve"> </v>
      </c>
      <c r="I7959" s="21">
        <v>0</v>
      </c>
      <c r="J7959" s="3">
        <v>6.1538461538459996</v>
      </c>
      <c r="K7959" s="3">
        <v>3.0769230769229998</v>
      </c>
      <c r="L7959" s="3">
        <v>4.6153846153850004</v>
      </c>
      <c r="M7959" s="3">
        <v>49.230769230768999</v>
      </c>
      <c r="N7959" s="3">
        <v>38.461538461537998</v>
      </c>
      <c r="O7959" s="3">
        <v>29.230769230768999</v>
      </c>
      <c r="P7959" s="3">
        <v>13.846153846153999</v>
      </c>
      <c r="Q7959" s="3">
        <v>6.1538461538459996</v>
      </c>
      <c r="R7959" s="3">
        <v>6.1538461538459996</v>
      </c>
      <c r="S7959" s="3">
        <v>1.538461538462</v>
      </c>
      <c r="T7959" s="3">
        <v>15.384615384615</v>
      </c>
      <c r="U7959" s="3">
        <v>4.6153846153850004</v>
      </c>
      <c r="V7959" s="3">
        <v>16.923076923077002</v>
      </c>
      <c r="W7959" s="3">
        <v>15.384615384615</v>
      </c>
      <c r="X7959" s="3">
        <v>67.692307692308006</v>
      </c>
      <c r="Y7959" s="3">
        <v>6.1538461538459996</v>
      </c>
      <c r="Z7959" s="3">
        <v>6.1538461538459996</v>
      </c>
      <c r="AA7959" s="3">
        <v>50.769230769231001</v>
      </c>
      <c r="AB7959" s="8">
        <v>10.769230769230999</v>
      </c>
    </row>
    <row r="7960" spans="3:28" x14ac:dyDescent="0.2">
      <c r="C7960" s="88" t="s">
        <v>84</v>
      </c>
      <c r="D7960" s="83" t="s">
        <v>17</v>
      </c>
      <c r="E7960" s="6" t="s">
        <v>85</v>
      </c>
      <c r="F7960" s="5"/>
      <c r="G7960" s="59">
        <v>315</v>
      </c>
      <c r="H7960" s="71" t="str">
        <f t="shared" si="133"/>
        <v xml:space="preserve"> </v>
      </c>
      <c r="I7960" s="12">
        <v>2.2222222222219998</v>
      </c>
      <c r="J7960" s="4">
        <v>9.2063492063489996</v>
      </c>
      <c r="K7960" s="4">
        <v>5.079365079365</v>
      </c>
      <c r="L7960" s="4">
        <v>12.380952380951999</v>
      </c>
      <c r="M7960" s="4">
        <v>72.698412698412994</v>
      </c>
      <c r="N7960" s="4">
        <v>48.888888888888999</v>
      </c>
      <c r="O7960" s="4">
        <v>38.412698412697999</v>
      </c>
      <c r="P7960" s="4">
        <v>22.539682539683</v>
      </c>
      <c r="Q7960" s="4">
        <v>6.666666666667</v>
      </c>
      <c r="R7960" s="4">
        <v>1.587301587302</v>
      </c>
      <c r="S7960" s="20">
        <v>0</v>
      </c>
      <c r="T7960" s="4">
        <v>28.888888888888999</v>
      </c>
      <c r="U7960" s="4">
        <v>1.9047619047619999</v>
      </c>
      <c r="V7960" s="4">
        <v>9.5238095238099998</v>
      </c>
      <c r="W7960" s="4">
        <v>0.63492063492100004</v>
      </c>
      <c r="X7960" s="4">
        <v>89.841269841270005</v>
      </c>
      <c r="Y7960" s="4">
        <v>11.111111111111001</v>
      </c>
      <c r="Z7960" s="4">
        <v>14.285714285714</v>
      </c>
      <c r="AA7960" s="4">
        <v>64.761904761905001</v>
      </c>
      <c r="AB7960" s="13">
        <v>7.9365079365079998</v>
      </c>
    </row>
    <row r="7961" spans="3:28" x14ac:dyDescent="0.2">
      <c r="C7961" s="87"/>
      <c r="D7961" s="84"/>
      <c r="E7961" s="1" t="s">
        <v>86</v>
      </c>
      <c r="F7961" s="2"/>
      <c r="G7961" s="60">
        <v>493</v>
      </c>
      <c r="H7961" s="72" t="str">
        <f t="shared" si="133"/>
        <v xml:space="preserve"> </v>
      </c>
      <c r="I7961" s="11">
        <v>1.6227180527380001</v>
      </c>
      <c r="J7961" s="3">
        <v>7.0993914807299996</v>
      </c>
      <c r="K7961" s="3">
        <v>7.3022312373230003</v>
      </c>
      <c r="L7961" s="3">
        <v>12.576064908722</v>
      </c>
      <c r="M7961" s="3">
        <v>74.036511156187004</v>
      </c>
      <c r="N7961" s="3">
        <v>52.738336713995999</v>
      </c>
      <c r="O7961" s="3">
        <v>45.233265720081</v>
      </c>
      <c r="P7961" s="3">
        <v>18.864097363083001</v>
      </c>
      <c r="Q7961" s="3">
        <v>8.5192697768759995</v>
      </c>
      <c r="R7961" s="3">
        <v>4.056795131846</v>
      </c>
      <c r="S7961" s="3">
        <v>0.20283975659199999</v>
      </c>
      <c r="T7961" s="3">
        <v>27.383367139958999</v>
      </c>
      <c r="U7961" s="3">
        <v>2.6369168357000001</v>
      </c>
      <c r="V7961" s="3">
        <v>9.1277890466529996</v>
      </c>
      <c r="W7961" s="3">
        <v>1.014198782961</v>
      </c>
      <c r="X7961" s="3">
        <v>89.858012170384995</v>
      </c>
      <c r="Y7961" s="3">
        <v>8.3164300202840007</v>
      </c>
      <c r="Z7961" s="3">
        <v>15.618661257606</v>
      </c>
      <c r="AA7961" s="3">
        <v>70.182555780933001</v>
      </c>
      <c r="AB7961" s="8">
        <v>12.373225152130001</v>
      </c>
    </row>
    <row r="7962" spans="3:28" x14ac:dyDescent="0.2">
      <c r="C7962" s="87"/>
      <c r="D7962" s="84"/>
      <c r="E7962" s="1" t="s">
        <v>87</v>
      </c>
      <c r="F7962" s="2"/>
      <c r="G7962" s="60">
        <v>981</v>
      </c>
      <c r="H7962" s="72" t="str">
        <f t="shared" si="133"/>
        <v xml:space="preserve"> </v>
      </c>
      <c r="I7962" s="11">
        <v>2.548419979613</v>
      </c>
      <c r="J7962" s="3">
        <v>9.6839959225280001</v>
      </c>
      <c r="K7962" s="3">
        <v>4.1794087665650004</v>
      </c>
      <c r="L7962" s="3">
        <v>6.1162079510699998</v>
      </c>
      <c r="M7962" s="3">
        <v>67.278287461773999</v>
      </c>
      <c r="N7962" s="3">
        <v>51.478083588174997</v>
      </c>
      <c r="O7962" s="3">
        <v>37.818552497452004</v>
      </c>
      <c r="P7962" s="3">
        <v>18.348623853210999</v>
      </c>
      <c r="Q7962" s="3">
        <v>7.7471967380219997</v>
      </c>
      <c r="R7962" s="3">
        <v>7.5433231396530003</v>
      </c>
      <c r="S7962" s="3">
        <v>0.61162079510699996</v>
      </c>
      <c r="T7962" s="3">
        <v>23.241590214066999</v>
      </c>
      <c r="U7962" s="3">
        <v>2.1406727828749998</v>
      </c>
      <c r="V7962" s="3">
        <v>11.824668705403001</v>
      </c>
      <c r="W7962" s="3">
        <v>1.6309887869519999</v>
      </c>
      <c r="X7962" s="3">
        <v>86.544342507644998</v>
      </c>
      <c r="Y7962" s="3">
        <v>11.620795107034001</v>
      </c>
      <c r="Z7962" s="3">
        <v>8.9704383282359998</v>
      </c>
      <c r="AA7962" s="3">
        <v>65.851172273190997</v>
      </c>
      <c r="AB7962" s="8">
        <v>15.086646279307001</v>
      </c>
    </row>
    <row r="7963" spans="3:28" x14ac:dyDescent="0.2">
      <c r="C7963" s="87"/>
      <c r="D7963" s="84"/>
      <c r="E7963" s="1" t="s">
        <v>88</v>
      </c>
      <c r="F7963" s="2"/>
      <c r="G7963" s="60">
        <v>525</v>
      </c>
      <c r="H7963" s="72" t="str">
        <f t="shared" si="133"/>
        <v xml:space="preserve"> </v>
      </c>
      <c r="I7963" s="11">
        <v>2.0952380952379999</v>
      </c>
      <c r="J7963" s="3">
        <v>7.2380952380950001</v>
      </c>
      <c r="K7963" s="3">
        <v>2.8571428571430002</v>
      </c>
      <c r="L7963" s="3">
        <v>4.3809523809520003</v>
      </c>
      <c r="M7963" s="3">
        <v>55.619047619047997</v>
      </c>
      <c r="N7963" s="3">
        <v>44.952380952380999</v>
      </c>
      <c r="O7963" s="3">
        <v>36.380952380952003</v>
      </c>
      <c r="P7963" s="3">
        <v>12</v>
      </c>
      <c r="Q7963" s="3">
        <v>11.238095238094999</v>
      </c>
      <c r="R7963" s="3">
        <v>17.142857142857</v>
      </c>
      <c r="S7963" s="3">
        <v>0.57142857142900005</v>
      </c>
      <c r="T7963" s="3">
        <v>21.904761904762001</v>
      </c>
      <c r="U7963" s="3">
        <v>3.6190476190480001</v>
      </c>
      <c r="V7963" s="3">
        <v>15.238095238094999</v>
      </c>
      <c r="W7963" s="3">
        <v>2.666666666667</v>
      </c>
      <c r="X7963" s="3">
        <v>82.095238095238003</v>
      </c>
      <c r="Y7963" s="3">
        <v>8.7619047619050008</v>
      </c>
      <c r="Z7963" s="3">
        <v>6.0952380952379999</v>
      </c>
      <c r="AA7963" s="3">
        <v>60.761904761905001</v>
      </c>
      <c r="AB7963" s="8">
        <v>26.666666666666998</v>
      </c>
    </row>
    <row r="7964" spans="3:28" x14ac:dyDescent="0.2">
      <c r="C7964" s="87"/>
      <c r="D7964" s="84"/>
      <c r="E7964" s="1" t="s">
        <v>89</v>
      </c>
      <c r="F7964" s="2"/>
      <c r="G7964" s="60">
        <v>113</v>
      </c>
      <c r="H7964" s="72" t="str">
        <f t="shared" si="133"/>
        <v xml:space="preserve"> </v>
      </c>
      <c r="I7964" s="11">
        <v>3.53982300885</v>
      </c>
      <c r="J7964" s="3">
        <v>5.3097345132739999</v>
      </c>
      <c r="K7964" s="3">
        <v>5.3097345132739999</v>
      </c>
      <c r="L7964" s="3">
        <v>2.654867256637</v>
      </c>
      <c r="M7964" s="3">
        <v>43.362831858406999</v>
      </c>
      <c r="N7964" s="3">
        <v>35.398230088496</v>
      </c>
      <c r="O7964" s="3">
        <v>37.168141592920001</v>
      </c>
      <c r="P7964" s="3">
        <v>12.389380530973</v>
      </c>
      <c r="Q7964" s="3">
        <v>12.389380530973</v>
      </c>
      <c r="R7964" s="3">
        <v>21.238938053097002</v>
      </c>
      <c r="S7964" s="3">
        <v>3.53982300885</v>
      </c>
      <c r="T7964" s="3">
        <v>15.044247787611001</v>
      </c>
      <c r="U7964" s="3">
        <v>2.654867256637</v>
      </c>
      <c r="V7964" s="3">
        <v>15.044247787611001</v>
      </c>
      <c r="W7964" s="3">
        <v>3.53982300885</v>
      </c>
      <c r="X7964" s="3">
        <v>81.415929203540003</v>
      </c>
      <c r="Y7964" s="3">
        <v>7.0796460176989999</v>
      </c>
      <c r="Z7964" s="3">
        <v>5.3097345132739999</v>
      </c>
      <c r="AA7964" s="3">
        <v>55.752212389381</v>
      </c>
      <c r="AB7964" s="8">
        <v>34.513274336282997</v>
      </c>
    </row>
    <row r="7965" spans="3:28" x14ac:dyDescent="0.2">
      <c r="C7965" s="87"/>
      <c r="D7965" s="84"/>
      <c r="E7965" s="1" t="s">
        <v>32</v>
      </c>
      <c r="F7965" s="2"/>
      <c r="G7965" s="60">
        <v>8</v>
      </c>
      <c r="H7965" s="72" t="str">
        <f t="shared" si="133"/>
        <v>*</v>
      </c>
      <c r="I7965" s="21">
        <v>0</v>
      </c>
      <c r="J7965" s="3">
        <v>25</v>
      </c>
      <c r="K7965" s="7">
        <v>0</v>
      </c>
      <c r="L7965" s="7">
        <v>0</v>
      </c>
      <c r="M7965" s="3">
        <v>50</v>
      </c>
      <c r="N7965" s="3">
        <v>50</v>
      </c>
      <c r="O7965" s="3">
        <v>25</v>
      </c>
      <c r="P7965" s="3">
        <v>37.5</v>
      </c>
      <c r="Q7965" s="3">
        <v>12.5</v>
      </c>
      <c r="R7965" s="3">
        <v>12.5</v>
      </c>
      <c r="S7965" s="3">
        <v>12.5</v>
      </c>
      <c r="T7965" s="3">
        <v>12.5</v>
      </c>
      <c r="U7965" s="3">
        <v>12.5</v>
      </c>
      <c r="V7965" s="3">
        <v>25</v>
      </c>
      <c r="W7965" s="3">
        <v>12.5</v>
      </c>
      <c r="X7965" s="3">
        <v>62.5</v>
      </c>
      <c r="Y7965" s="3">
        <v>25</v>
      </c>
      <c r="Z7965" s="7">
        <v>0</v>
      </c>
      <c r="AA7965" s="3">
        <v>50</v>
      </c>
      <c r="AB7965" s="8">
        <v>12.5</v>
      </c>
    </row>
    <row r="7966" spans="3:28" ht="24" x14ac:dyDescent="0.2">
      <c r="C7966" s="88" t="s">
        <v>90</v>
      </c>
      <c r="D7966" s="83" t="s">
        <v>17</v>
      </c>
      <c r="E7966" s="6" t="s">
        <v>91</v>
      </c>
      <c r="F7966" s="5"/>
      <c r="G7966" s="59">
        <v>608</v>
      </c>
      <c r="H7966" s="71" t="str">
        <f t="shared" si="133"/>
        <v xml:space="preserve"> </v>
      </c>
      <c r="I7966" s="12">
        <v>2.302631578947</v>
      </c>
      <c r="J7966" s="4">
        <v>9.0460526315790002</v>
      </c>
      <c r="K7966" s="4">
        <v>3.7828947368420001</v>
      </c>
      <c r="L7966" s="4">
        <v>6.7434210526319998</v>
      </c>
      <c r="M7966" s="4">
        <v>66.282894736841996</v>
      </c>
      <c r="N7966" s="4">
        <v>49.671052631579002</v>
      </c>
      <c r="O7966" s="4">
        <v>38.157894736842003</v>
      </c>
      <c r="P7966" s="4">
        <v>17.434210526316001</v>
      </c>
      <c r="Q7966" s="4">
        <v>9.8684210526319998</v>
      </c>
      <c r="R7966" s="4">
        <v>7.5657894736840001</v>
      </c>
      <c r="S7966" s="4">
        <v>1.151315789474</v>
      </c>
      <c r="T7966" s="4">
        <v>23.684210526316001</v>
      </c>
      <c r="U7966" s="4">
        <v>3.4539473684209998</v>
      </c>
      <c r="V7966" s="4">
        <v>12.828947368421</v>
      </c>
      <c r="W7966" s="4">
        <v>2.302631578947</v>
      </c>
      <c r="X7966" s="4">
        <v>84.868421052632002</v>
      </c>
      <c r="Y7966" s="4">
        <v>11.184210526316001</v>
      </c>
      <c r="Z7966" s="4">
        <v>8.8815789473680002</v>
      </c>
      <c r="AA7966" s="4">
        <v>63.486842105263001</v>
      </c>
      <c r="AB7966" s="13">
        <v>16.776315789474001</v>
      </c>
    </row>
    <row r="7967" spans="3:28" ht="24" x14ac:dyDescent="0.2">
      <c r="C7967" s="87"/>
      <c r="D7967" s="84"/>
      <c r="E7967" s="1" t="s">
        <v>92</v>
      </c>
      <c r="F7967" s="2"/>
      <c r="G7967" s="60">
        <v>1036</v>
      </c>
      <c r="H7967" s="72" t="str">
        <f t="shared" si="133"/>
        <v xml:space="preserve"> </v>
      </c>
      <c r="I7967" s="11">
        <v>1.833976833977</v>
      </c>
      <c r="J7967" s="3">
        <v>8.1081081081080004</v>
      </c>
      <c r="K7967" s="3">
        <v>4.9227799227800002</v>
      </c>
      <c r="L7967" s="3">
        <v>7.4324324324319999</v>
      </c>
      <c r="M7967" s="3">
        <v>66.023166023165999</v>
      </c>
      <c r="N7967" s="3">
        <v>49.227799227798997</v>
      </c>
      <c r="O7967" s="3">
        <v>38.320463320462999</v>
      </c>
      <c r="P7967" s="3">
        <v>18.725868725868999</v>
      </c>
      <c r="Q7967" s="3">
        <v>8.6872586872589999</v>
      </c>
      <c r="R7967" s="3">
        <v>9.65250965251</v>
      </c>
      <c r="S7967" s="3">
        <v>0.48262548262499999</v>
      </c>
      <c r="T7967" s="3">
        <v>25.675675675676001</v>
      </c>
      <c r="U7967" s="3">
        <v>2.5096525096529998</v>
      </c>
      <c r="V7967" s="3">
        <v>11.389961389961</v>
      </c>
      <c r="W7967" s="3">
        <v>1.351351351351</v>
      </c>
      <c r="X7967" s="3">
        <v>87.258687258687004</v>
      </c>
      <c r="Y7967" s="3">
        <v>9.5559845559850007</v>
      </c>
      <c r="Z7967" s="3">
        <v>10.038610038610001</v>
      </c>
      <c r="AA7967" s="3">
        <v>65.733590733591001</v>
      </c>
      <c r="AB7967" s="8">
        <v>17.953667953667999</v>
      </c>
    </row>
    <row r="7968" spans="3:28" ht="24" x14ac:dyDescent="0.2">
      <c r="C7968" s="87"/>
      <c r="D7968" s="84"/>
      <c r="E7968" s="1" t="s">
        <v>93</v>
      </c>
      <c r="F7968" s="2"/>
      <c r="G7968" s="60">
        <v>567</v>
      </c>
      <c r="H7968" s="72" t="str">
        <f t="shared" si="133"/>
        <v xml:space="preserve"> </v>
      </c>
      <c r="I7968" s="11">
        <v>2.645502645503</v>
      </c>
      <c r="J7968" s="3">
        <v>7.4074074074069998</v>
      </c>
      <c r="K7968" s="3">
        <v>4.9382716049380004</v>
      </c>
      <c r="L7968" s="3">
        <v>8.6419753086419995</v>
      </c>
      <c r="M7968" s="3">
        <v>63.315696649030002</v>
      </c>
      <c r="N7968" s="3">
        <v>49.206349206349003</v>
      </c>
      <c r="O7968" s="3">
        <v>40.211640211640002</v>
      </c>
      <c r="P7968" s="3">
        <v>15.520282186949</v>
      </c>
      <c r="Q7968" s="3">
        <v>7.2310405643740001</v>
      </c>
      <c r="R7968" s="3">
        <v>7.4074074074069998</v>
      </c>
      <c r="S7968" s="3">
        <v>0.17636684303399999</v>
      </c>
      <c r="T7968" s="3">
        <v>22.574955908288999</v>
      </c>
      <c r="U7968" s="3">
        <v>1.9400352733690001</v>
      </c>
      <c r="V7968" s="3">
        <v>12.874779541445999</v>
      </c>
      <c r="W7968" s="3">
        <v>1.7636684303350001</v>
      </c>
      <c r="X7968" s="3">
        <v>85.361552028218995</v>
      </c>
      <c r="Y7968" s="3">
        <v>9.1710758377430004</v>
      </c>
      <c r="Z7968" s="3">
        <v>11.287477954145</v>
      </c>
      <c r="AA7968" s="3">
        <v>64.726631393298007</v>
      </c>
      <c r="AB7968" s="8">
        <v>14.109347442681001</v>
      </c>
    </row>
    <row r="7969" spans="2:28" x14ac:dyDescent="0.2">
      <c r="C7969" s="87"/>
      <c r="D7969" s="84"/>
      <c r="E7969" s="1" t="s">
        <v>94</v>
      </c>
      <c r="F7969" s="2"/>
      <c r="G7969" s="60">
        <v>224</v>
      </c>
      <c r="H7969" s="72" t="str">
        <f t="shared" si="133"/>
        <v xml:space="preserve"> </v>
      </c>
      <c r="I7969" s="11">
        <v>3.125</v>
      </c>
      <c r="J7969" s="3">
        <v>10.714285714286</v>
      </c>
      <c r="K7969" s="3">
        <v>5.3571428571429998</v>
      </c>
      <c r="L7969" s="3">
        <v>8.9285714285710007</v>
      </c>
      <c r="M7969" s="3">
        <v>68.303571428571004</v>
      </c>
      <c r="N7969" s="3">
        <v>48.214285714286</v>
      </c>
      <c r="O7969" s="3">
        <v>41.517857142856997</v>
      </c>
      <c r="P7969" s="3">
        <v>16.071428571428999</v>
      </c>
      <c r="Q7969" s="3">
        <v>9.8214285714289993</v>
      </c>
      <c r="R7969" s="3">
        <v>11.607142857143</v>
      </c>
      <c r="S7969" s="3">
        <v>0.89285714285700002</v>
      </c>
      <c r="T7969" s="3">
        <v>21.875</v>
      </c>
      <c r="U7969" s="3">
        <v>2.2321428571430002</v>
      </c>
      <c r="V7969" s="3">
        <v>9.375</v>
      </c>
      <c r="W7969" s="3">
        <v>1.785714285714</v>
      </c>
      <c r="X7969" s="3">
        <v>88.839285714286007</v>
      </c>
      <c r="Y7969" s="3">
        <v>12.053571428571001</v>
      </c>
      <c r="Z7969" s="3">
        <v>11.607142857143</v>
      </c>
      <c r="AA7969" s="3">
        <v>66.071428571428996</v>
      </c>
      <c r="AB7969" s="8">
        <v>20.535714285714</v>
      </c>
    </row>
    <row r="7970" spans="2:28" x14ac:dyDescent="0.2">
      <c r="C7970" s="88" t="s">
        <v>95</v>
      </c>
      <c r="D7970" s="83" t="s">
        <v>17</v>
      </c>
      <c r="E7970" s="6" t="s">
        <v>96</v>
      </c>
      <c r="F7970" s="5"/>
      <c r="G7970" s="59">
        <v>308</v>
      </c>
      <c r="H7970" s="71" t="str">
        <f t="shared" si="133"/>
        <v xml:space="preserve"> </v>
      </c>
      <c r="I7970" s="12">
        <v>1.948051948052</v>
      </c>
      <c r="J7970" s="4">
        <v>9.0909090909089993</v>
      </c>
      <c r="K7970" s="4">
        <v>4.5454545454549997</v>
      </c>
      <c r="L7970" s="4">
        <v>5.5194805194810002</v>
      </c>
      <c r="M7970" s="4">
        <v>68.506493506493996</v>
      </c>
      <c r="N7970" s="4">
        <v>50.974025974025999</v>
      </c>
      <c r="O7970" s="4">
        <v>42.207792207791996</v>
      </c>
      <c r="P7970" s="4">
        <v>15.259740259739999</v>
      </c>
      <c r="Q7970" s="4">
        <v>11.363636363635999</v>
      </c>
      <c r="R7970" s="4">
        <v>9.7402597402600009</v>
      </c>
      <c r="S7970" s="4">
        <v>0.32467532467499999</v>
      </c>
      <c r="T7970" s="4">
        <v>23.376623376623002</v>
      </c>
      <c r="U7970" s="4">
        <v>2.5974025974030002</v>
      </c>
      <c r="V7970" s="4">
        <v>11.038961038961</v>
      </c>
      <c r="W7970" s="4">
        <v>0.974025974026</v>
      </c>
      <c r="X7970" s="4">
        <v>87.987012987013003</v>
      </c>
      <c r="Y7970" s="4">
        <v>10.714285714286</v>
      </c>
      <c r="Z7970" s="4">
        <v>9.0909090909089993</v>
      </c>
      <c r="AA7970" s="4">
        <v>67.207792207791996</v>
      </c>
      <c r="AB7970" s="13">
        <v>21.103896103895998</v>
      </c>
    </row>
    <row r="7971" spans="2:28" x14ac:dyDescent="0.2">
      <c r="C7971" s="89"/>
      <c r="D7971" s="84"/>
      <c r="E7971" s="1" t="s">
        <v>97</v>
      </c>
      <c r="F7971" s="2"/>
      <c r="G7971" s="60">
        <v>728</v>
      </c>
      <c r="H7971" s="72" t="str">
        <f t="shared" si="133"/>
        <v xml:space="preserve"> </v>
      </c>
      <c r="I7971" s="11">
        <v>2.0604395604399999</v>
      </c>
      <c r="J7971" s="3">
        <v>8.9285714285710007</v>
      </c>
      <c r="K7971" s="3">
        <v>5.0824175824179996</v>
      </c>
      <c r="L7971" s="3">
        <v>8.7912087912089998</v>
      </c>
      <c r="M7971" s="3">
        <v>68.818681318681001</v>
      </c>
      <c r="N7971" s="3">
        <v>54.670329670329998</v>
      </c>
      <c r="O7971" s="3">
        <v>36.950549450548998</v>
      </c>
      <c r="P7971" s="3">
        <v>20.192307692307999</v>
      </c>
      <c r="Q7971" s="3">
        <v>9.3406593406590002</v>
      </c>
      <c r="R7971" s="3">
        <v>8.9285714285710007</v>
      </c>
      <c r="S7971" s="3">
        <v>0.54945054945100003</v>
      </c>
      <c r="T7971" s="3">
        <v>26.098901098900999</v>
      </c>
      <c r="U7971" s="3">
        <v>3.5714285714290002</v>
      </c>
      <c r="V7971" s="3">
        <v>11.263736263736</v>
      </c>
      <c r="W7971" s="3">
        <v>2.3351648351650001</v>
      </c>
      <c r="X7971" s="3">
        <v>86.401098901099004</v>
      </c>
      <c r="Y7971" s="3">
        <v>10.439560439559999</v>
      </c>
      <c r="Z7971" s="3">
        <v>11.401098901098999</v>
      </c>
      <c r="AA7971" s="3">
        <v>67.719780219780006</v>
      </c>
      <c r="AB7971" s="8">
        <v>17.032967032967001</v>
      </c>
    </row>
    <row r="7972" spans="2:28" ht="24" x14ac:dyDescent="0.2">
      <c r="C7972" s="89"/>
      <c r="D7972" s="84"/>
      <c r="E7972" s="1" t="s">
        <v>98</v>
      </c>
      <c r="F7972" s="2"/>
      <c r="G7972" s="60">
        <v>474</v>
      </c>
      <c r="H7972" s="72" t="str">
        <f t="shared" si="133"/>
        <v xml:space="preserve"> </v>
      </c>
      <c r="I7972" s="11">
        <v>2.5316455696200002</v>
      </c>
      <c r="J7972" s="3">
        <v>8.2278481012659999</v>
      </c>
      <c r="K7972" s="3">
        <v>4.4303797468350004</v>
      </c>
      <c r="L7972" s="3">
        <v>8.6497890295360005</v>
      </c>
      <c r="M7972" s="3">
        <v>66.666666666666998</v>
      </c>
      <c r="N7972" s="3">
        <v>46.624472573840002</v>
      </c>
      <c r="O7972" s="3">
        <v>39.873417721518997</v>
      </c>
      <c r="P7972" s="3">
        <v>17.932489451477</v>
      </c>
      <c r="Q7972" s="3">
        <v>6.540084388186</v>
      </c>
      <c r="R7972" s="3">
        <v>9.493670886076</v>
      </c>
      <c r="S7972" s="3">
        <v>0.63291139240500005</v>
      </c>
      <c r="T7972" s="3">
        <v>22.573839662447</v>
      </c>
      <c r="U7972" s="3">
        <v>1.476793248945</v>
      </c>
      <c r="V7972" s="3">
        <v>11.392405063290999</v>
      </c>
      <c r="W7972" s="3">
        <v>1.476793248945</v>
      </c>
      <c r="X7972" s="3">
        <v>87.130801687764006</v>
      </c>
      <c r="Y7972" s="3">
        <v>9.7046413502110003</v>
      </c>
      <c r="Z7972" s="3">
        <v>10.337552742615999</v>
      </c>
      <c r="AA7972" s="3">
        <v>64.978902953586001</v>
      </c>
      <c r="AB7972" s="8">
        <v>15.822784810127001</v>
      </c>
    </row>
    <row r="7973" spans="2:28" x14ac:dyDescent="0.2">
      <c r="C7973" s="89"/>
      <c r="D7973" s="84"/>
      <c r="E7973" s="1" t="s">
        <v>99</v>
      </c>
      <c r="F7973" s="2"/>
      <c r="G7973" s="60">
        <v>402</v>
      </c>
      <c r="H7973" s="72" t="str">
        <f t="shared" si="133"/>
        <v xml:space="preserve"> </v>
      </c>
      <c r="I7973" s="11">
        <v>2.7363184079599998</v>
      </c>
      <c r="J7973" s="3">
        <v>7.2139303482589998</v>
      </c>
      <c r="K7973" s="3">
        <v>3.4825870646769999</v>
      </c>
      <c r="L7973" s="3">
        <v>4.9751243781090002</v>
      </c>
      <c r="M7973" s="3">
        <v>66.915422885571999</v>
      </c>
      <c r="N7973" s="3">
        <v>48.258706467662002</v>
      </c>
      <c r="O7973" s="3">
        <v>35.820895522388</v>
      </c>
      <c r="P7973" s="3">
        <v>15.671641791044999</v>
      </c>
      <c r="Q7973" s="3">
        <v>8.4577114427859996</v>
      </c>
      <c r="R7973" s="3">
        <v>8.9552238805969999</v>
      </c>
      <c r="S7973" s="3">
        <v>0.49751243781100002</v>
      </c>
      <c r="T7973" s="3">
        <v>25.373134328357999</v>
      </c>
      <c r="U7973" s="3">
        <v>2.4875621890550002</v>
      </c>
      <c r="V7973" s="3">
        <v>10.945273631840999</v>
      </c>
      <c r="W7973" s="3">
        <v>0.99502487562200004</v>
      </c>
      <c r="X7973" s="3">
        <v>88.059701492537002</v>
      </c>
      <c r="Y7973" s="3">
        <v>9.4527363184080002</v>
      </c>
      <c r="Z7973" s="3">
        <v>7.4626865671639999</v>
      </c>
      <c r="AA7973" s="3">
        <v>62.935323383084999</v>
      </c>
      <c r="AB7973" s="8">
        <v>16.666666666666998</v>
      </c>
    </row>
    <row r="7974" spans="2:28" x14ac:dyDescent="0.2">
      <c r="C7974" s="89"/>
      <c r="D7974" s="84"/>
      <c r="E7974" s="1" t="s">
        <v>100</v>
      </c>
      <c r="F7974" s="2"/>
      <c r="G7974" s="60">
        <v>231</v>
      </c>
      <c r="H7974" s="72" t="str">
        <f t="shared" si="133"/>
        <v xml:space="preserve"> </v>
      </c>
      <c r="I7974" s="11">
        <v>2.1645021645020002</v>
      </c>
      <c r="J7974" s="3">
        <v>6.4935064935059996</v>
      </c>
      <c r="K7974" s="3">
        <v>5.6277056277059998</v>
      </c>
      <c r="L7974" s="3">
        <v>9.9567099567100001</v>
      </c>
      <c r="M7974" s="3">
        <v>58.441558441558001</v>
      </c>
      <c r="N7974" s="3">
        <v>41.125541125540998</v>
      </c>
      <c r="O7974" s="3">
        <v>43.722943722944002</v>
      </c>
      <c r="P7974" s="3">
        <v>14.718614718614999</v>
      </c>
      <c r="Q7974" s="3">
        <v>7.792207792208</v>
      </c>
      <c r="R7974" s="3">
        <v>8.6580086580090008</v>
      </c>
      <c r="S7974" s="3">
        <v>0.86580086580100002</v>
      </c>
      <c r="T7974" s="3">
        <v>17.748917748918</v>
      </c>
      <c r="U7974" s="3">
        <v>2.5974025974030002</v>
      </c>
      <c r="V7974" s="3">
        <v>13.852813852814</v>
      </c>
      <c r="W7974" s="3">
        <v>1.731601731602</v>
      </c>
      <c r="X7974" s="3">
        <v>84.415584415583993</v>
      </c>
      <c r="Y7974" s="3">
        <v>8.6580086580090008</v>
      </c>
      <c r="Z7974" s="3">
        <v>12.121212121212</v>
      </c>
      <c r="AA7974" s="3">
        <v>61.038961038960998</v>
      </c>
      <c r="AB7974" s="8">
        <v>16.883116883117001</v>
      </c>
    </row>
    <row r="7975" spans="2:28" x14ac:dyDescent="0.2">
      <c r="C7975" s="90"/>
      <c r="D7975" s="85"/>
      <c r="E7975" s="29" t="s">
        <v>101</v>
      </c>
      <c r="F7975" s="28"/>
      <c r="G7975" s="61">
        <v>292</v>
      </c>
      <c r="H7975" s="73" t="str">
        <f t="shared" si="133"/>
        <v xml:space="preserve"> </v>
      </c>
      <c r="I7975" s="35">
        <v>2.054794520548</v>
      </c>
      <c r="J7975" s="16">
        <v>9.9315068493149994</v>
      </c>
      <c r="K7975" s="16">
        <v>5.1369863013700003</v>
      </c>
      <c r="L7975" s="16">
        <v>7.5342465753420003</v>
      </c>
      <c r="M7975" s="16">
        <v>57.191780821918002</v>
      </c>
      <c r="N7975" s="16">
        <v>45.890410958903999</v>
      </c>
      <c r="O7975" s="16">
        <v>40.068493150685001</v>
      </c>
      <c r="P7975" s="16">
        <v>16.438356164384</v>
      </c>
      <c r="Q7975" s="16">
        <v>9.2465753424660004</v>
      </c>
      <c r="R7975" s="16">
        <v>6.1643835616439997</v>
      </c>
      <c r="S7975" s="16">
        <v>1.027397260274</v>
      </c>
      <c r="T7975" s="16">
        <v>25.684931506849001</v>
      </c>
      <c r="U7975" s="16">
        <v>2.054794520548</v>
      </c>
      <c r="V7975" s="16">
        <v>15.068493150685001</v>
      </c>
      <c r="W7975" s="16">
        <v>2.397260273973</v>
      </c>
      <c r="X7975" s="16">
        <v>82.534246575341996</v>
      </c>
      <c r="Y7975" s="16">
        <v>11.301369863013999</v>
      </c>
      <c r="Z7975" s="16">
        <v>10.273972602740001</v>
      </c>
      <c r="AA7975" s="16">
        <v>61.643835616437997</v>
      </c>
      <c r="AB7975" s="36">
        <v>15.068493150685001</v>
      </c>
    </row>
    <row r="7976" spans="2:28" x14ac:dyDescent="0.2">
      <c r="G7976" s="62"/>
      <c r="H7976" s="74"/>
    </row>
    <row r="7977" spans="2:28" x14ac:dyDescent="0.2">
      <c r="B7977" s="25" t="str">
        <f xml:space="preserve"> HYPERLINK("#'目次'!B74", "[68]")</f>
        <v>[68]</v>
      </c>
      <c r="C7977" s="17" t="s">
        <v>659</v>
      </c>
      <c r="G7977" s="62"/>
      <c r="H7977" s="74"/>
    </row>
    <row r="7978" spans="2:28" x14ac:dyDescent="0.2">
      <c r="G7978" s="62"/>
      <c r="H7978" s="74"/>
    </row>
    <row r="7979" spans="2:28" x14ac:dyDescent="0.2">
      <c r="G7979" s="62"/>
      <c r="H7979" s="74"/>
    </row>
    <row r="7980" spans="2:28" x14ac:dyDescent="0.2">
      <c r="C7980" s="17" t="s">
        <v>12</v>
      </c>
      <c r="G7980" s="62"/>
      <c r="H7980" s="74"/>
    </row>
    <row r="7981" spans="2:28" ht="48" x14ac:dyDescent="0.2">
      <c r="C7981" s="91"/>
      <c r="D7981" s="92"/>
      <c r="E7981" s="92"/>
      <c r="F7981" s="92"/>
      <c r="G7981" s="56" t="s">
        <v>13</v>
      </c>
      <c r="H7981" s="68"/>
      <c r="I7981" s="22" t="s">
        <v>660</v>
      </c>
      <c r="J7981" s="10" t="s">
        <v>661</v>
      </c>
      <c r="K7981" s="10" t="s">
        <v>662</v>
      </c>
      <c r="L7981" s="10" t="s">
        <v>663</v>
      </c>
      <c r="M7981" s="10" t="s">
        <v>664</v>
      </c>
      <c r="N7981" s="10" t="s">
        <v>665</v>
      </c>
      <c r="O7981" s="10" t="s">
        <v>666</v>
      </c>
      <c r="P7981" s="10" t="s">
        <v>667</v>
      </c>
      <c r="Q7981" s="10" t="s">
        <v>668</v>
      </c>
      <c r="R7981" s="10" t="s">
        <v>669</v>
      </c>
      <c r="S7981" s="10" t="s">
        <v>670</v>
      </c>
      <c r="T7981" s="10" t="s">
        <v>46</v>
      </c>
      <c r="U7981" s="10" t="s">
        <v>271</v>
      </c>
      <c r="V7981" s="23" t="s">
        <v>32</v>
      </c>
    </row>
    <row r="7982" spans="2:28" x14ac:dyDescent="0.2">
      <c r="C7982" s="93"/>
      <c r="D7982" s="94"/>
      <c r="E7982" s="94"/>
      <c r="F7982" s="94"/>
      <c r="G7982" s="57"/>
      <c r="H7982" s="69"/>
      <c r="I7982" s="26"/>
      <c r="J7982" s="9"/>
      <c r="K7982" s="9"/>
      <c r="L7982" s="9"/>
      <c r="M7982" s="9"/>
      <c r="N7982" s="9"/>
      <c r="O7982" s="9"/>
      <c r="P7982" s="9"/>
      <c r="Q7982" s="9"/>
      <c r="R7982" s="9"/>
      <c r="S7982" s="9"/>
      <c r="T7982" s="9"/>
      <c r="U7982" s="9"/>
      <c r="V7982" s="24"/>
    </row>
    <row r="7983" spans="2:28" x14ac:dyDescent="0.2">
      <c r="C7983" s="31"/>
      <c r="D7983" s="33"/>
      <c r="E7983" s="32" t="s">
        <v>13</v>
      </c>
      <c r="F7983" s="30"/>
      <c r="G7983" s="58">
        <v>2435</v>
      </c>
      <c r="H7983" s="70" t="str">
        <f t="shared" ref="H7983:H8046" si="134">IF(G7983&lt;49,"*"," ")</f>
        <v xml:space="preserve"> </v>
      </c>
      <c r="I7983" s="15">
        <v>21.724845995892998</v>
      </c>
      <c r="J7983" s="15">
        <v>26.529774127309999</v>
      </c>
      <c r="K7983" s="15">
        <v>18.562628336755999</v>
      </c>
      <c r="L7983" s="15">
        <v>5.9548254620119998</v>
      </c>
      <c r="M7983" s="15">
        <v>5.2156057494869996</v>
      </c>
      <c r="N7983" s="15">
        <v>2.4640657084190001</v>
      </c>
      <c r="O7983" s="15">
        <v>4.9691991786449998</v>
      </c>
      <c r="P7983" s="15">
        <v>3.4086242299789999</v>
      </c>
      <c r="Q7983" s="15">
        <v>2.0123203285420002</v>
      </c>
      <c r="R7983" s="15">
        <v>2.6283367556470001</v>
      </c>
      <c r="S7983" s="15">
        <v>3.080082135524</v>
      </c>
      <c r="T7983" s="15">
        <v>0.78028747433300005</v>
      </c>
      <c r="U7983" s="15">
        <v>44.188911704311998</v>
      </c>
      <c r="V7983" s="34">
        <v>6.9404517453799999</v>
      </c>
    </row>
    <row r="7984" spans="2:28" x14ac:dyDescent="0.2">
      <c r="C7984" s="86" t="s">
        <v>16</v>
      </c>
      <c r="D7984" s="83" t="s">
        <v>17</v>
      </c>
      <c r="E7984" s="6" t="s">
        <v>14</v>
      </c>
      <c r="F7984" s="5"/>
      <c r="G7984" s="59">
        <v>1188</v>
      </c>
      <c r="H7984" s="71" t="str">
        <f t="shared" si="134"/>
        <v xml:space="preserve"> </v>
      </c>
      <c r="I7984" s="12">
        <v>20.033670033669999</v>
      </c>
      <c r="J7984" s="4">
        <v>30.218855218855001</v>
      </c>
      <c r="K7984" s="4">
        <v>21.632996632996999</v>
      </c>
      <c r="L7984" s="4">
        <v>6.397306397306</v>
      </c>
      <c r="M7984" s="4">
        <v>6.0606060606060002</v>
      </c>
      <c r="N7984" s="4">
        <v>2.2727272727269998</v>
      </c>
      <c r="O7984" s="4">
        <v>6.2289562289560001</v>
      </c>
      <c r="P7984" s="4">
        <v>4.0404040404039998</v>
      </c>
      <c r="Q7984" s="4">
        <v>2.5252525252529998</v>
      </c>
      <c r="R7984" s="4">
        <v>3.4511784511779999</v>
      </c>
      <c r="S7984" s="4">
        <v>3.0303030303030001</v>
      </c>
      <c r="T7984" s="4">
        <v>0.67340067340099996</v>
      </c>
      <c r="U7984" s="4">
        <v>43.434343434342999</v>
      </c>
      <c r="V7984" s="13">
        <v>5.13468013468</v>
      </c>
    </row>
    <row r="7985" spans="3:22" x14ac:dyDescent="0.2">
      <c r="C7985" s="87"/>
      <c r="D7985" s="84"/>
      <c r="E7985" s="1" t="s">
        <v>15</v>
      </c>
      <c r="F7985" s="2"/>
      <c r="G7985" s="60">
        <v>1247</v>
      </c>
      <c r="H7985" s="72" t="str">
        <f t="shared" si="134"/>
        <v xml:space="preserve"> </v>
      </c>
      <c r="I7985" s="11">
        <v>23.336006415397001</v>
      </c>
      <c r="J7985" s="3">
        <v>23.015236567763001</v>
      </c>
      <c r="K7985" s="3">
        <v>15.637530072173</v>
      </c>
      <c r="L7985" s="3">
        <v>5.5332798716919998</v>
      </c>
      <c r="M7985" s="3">
        <v>4.4105854049720001</v>
      </c>
      <c r="N7985" s="3">
        <v>2.6463512429830001</v>
      </c>
      <c r="O7985" s="3">
        <v>3.7690457097030001</v>
      </c>
      <c r="P7985" s="3">
        <v>2.8067361667999999</v>
      </c>
      <c r="Q7985" s="3">
        <v>1.523656776263</v>
      </c>
      <c r="R7985" s="3">
        <v>1.844426623897</v>
      </c>
      <c r="S7985" s="3">
        <v>3.1275060144350002</v>
      </c>
      <c r="T7985" s="3">
        <v>0.88211708099399999</v>
      </c>
      <c r="U7985" s="3">
        <v>44.907778668805001</v>
      </c>
      <c r="V7985" s="8">
        <v>8.660785886127</v>
      </c>
    </row>
    <row r="7986" spans="3:22" x14ac:dyDescent="0.2">
      <c r="C7986" s="88" t="s">
        <v>18</v>
      </c>
      <c r="D7986" s="88" t="s">
        <v>19</v>
      </c>
      <c r="E7986" s="6" t="s">
        <v>20</v>
      </c>
      <c r="F7986" s="5"/>
      <c r="G7986" s="59">
        <v>386</v>
      </c>
      <c r="H7986" s="71" t="str">
        <f t="shared" si="134"/>
        <v xml:space="preserve"> </v>
      </c>
      <c r="I7986" s="12">
        <v>19.170984455959001</v>
      </c>
      <c r="J7986" s="4">
        <v>18.652849740933</v>
      </c>
      <c r="K7986" s="4">
        <v>11.917098445596</v>
      </c>
      <c r="L7986" s="4">
        <v>4.40414507772</v>
      </c>
      <c r="M7986" s="4">
        <v>7.5129533678760003</v>
      </c>
      <c r="N7986" s="4">
        <v>2.0725388601039998</v>
      </c>
      <c r="O7986" s="4">
        <v>2.3316062176169998</v>
      </c>
      <c r="P7986" s="4">
        <v>1.2953367875649999</v>
      </c>
      <c r="Q7986" s="4">
        <v>2.8497409326419998</v>
      </c>
      <c r="R7986" s="4">
        <v>0.77720207253899998</v>
      </c>
      <c r="S7986" s="4">
        <v>1.554404145078</v>
      </c>
      <c r="T7986" s="4">
        <v>0.25906735751299997</v>
      </c>
      <c r="U7986" s="4">
        <v>59.326424870465999</v>
      </c>
      <c r="V7986" s="13">
        <v>2.8497409326419998</v>
      </c>
    </row>
    <row r="7987" spans="3:22" x14ac:dyDescent="0.2">
      <c r="C7987" s="87"/>
      <c r="D7987" s="89"/>
      <c r="E7987" s="1" t="s">
        <v>21</v>
      </c>
      <c r="F7987" s="2"/>
      <c r="G7987" s="60">
        <v>484</v>
      </c>
      <c r="H7987" s="72" t="str">
        <f t="shared" si="134"/>
        <v xml:space="preserve"> </v>
      </c>
      <c r="I7987" s="11">
        <v>19.214876033058001</v>
      </c>
      <c r="J7987" s="3">
        <v>22.107438016528999</v>
      </c>
      <c r="K7987" s="3">
        <v>17.355371900826</v>
      </c>
      <c r="L7987" s="3">
        <v>3.9256198347110001</v>
      </c>
      <c r="M7987" s="3">
        <v>9.2975206611569998</v>
      </c>
      <c r="N7987" s="3">
        <v>2.0661157024789998</v>
      </c>
      <c r="O7987" s="3">
        <v>4.1322314049589997</v>
      </c>
      <c r="P7987" s="3">
        <v>2.0661157024789998</v>
      </c>
      <c r="Q7987" s="3">
        <v>1.446280991736</v>
      </c>
      <c r="R7987" s="3">
        <v>2.0661157024789998</v>
      </c>
      <c r="S7987" s="3">
        <v>2.0661157024789998</v>
      </c>
      <c r="T7987" s="3">
        <v>0.82644628099200002</v>
      </c>
      <c r="U7987" s="3">
        <v>52.066115702479003</v>
      </c>
      <c r="V7987" s="8">
        <v>3.9256198347110001</v>
      </c>
    </row>
    <row r="7988" spans="3:22" x14ac:dyDescent="0.2">
      <c r="C7988" s="87"/>
      <c r="D7988" s="89"/>
      <c r="E7988" s="1" t="s">
        <v>22</v>
      </c>
      <c r="F7988" s="2"/>
      <c r="G7988" s="60">
        <v>626</v>
      </c>
      <c r="H7988" s="72" t="str">
        <f t="shared" si="134"/>
        <v xml:space="preserve"> </v>
      </c>
      <c r="I7988" s="11">
        <v>16.613418530351002</v>
      </c>
      <c r="J7988" s="3">
        <v>24.600638977635999</v>
      </c>
      <c r="K7988" s="3">
        <v>15.495207667732</v>
      </c>
      <c r="L7988" s="3">
        <v>5.1118210862620002</v>
      </c>
      <c r="M7988" s="3">
        <v>4.9520766773159997</v>
      </c>
      <c r="N7988" s="3">
        <v>1.5974440894569999</v>
      </c>
      <c r="O7988" s="3">
        <v>5.7507987220450003</v>
      </c>
      <c r="P7988" s="3">
        <v>4.3130990415339996</v>
      </c>
      <c r="Q7988" s="3">
        <v>1.277955271565</v>
      </c>
      <c r="R7988" s="3">
        <v>3.5143769968049998</v>
      </c>
      <c r="S7988" s="3">
        <v>3.1948881789139998</v>
      </c>
      <c r="T7988" s="3">
        <v>0.95846645367399996</v>
      </c>
      <c r="U7988" s="3">
        <v>48.402555910543001</v>
      </c>
      <c r="V7988" s="8">
        <v>6.230031948882</v>
      </c>
    </row>
    <row r="7989" spans="3:22" x14ac:dyDescent="0.2">
      <c r="C7989" s="87"/>
      <c r="D7989" s="89"/>
      <c r="E7989" s="1" t="s">
        <v>23</v>
      </c>
      <c r="F7989" s="2"/>
      <c r="G7989" s="60">
        <v>400</v>
      </c>
      <c r="H7989" s="72" t="str">
        <f t="shared" si="134"/>
        <v xml:space="preserve"> </v>
      </c>
      <c r="I7989" s="11">
        <v>23</v>
      </c>
      <c r="J7989" s="3">
        <v>33.5</v>
      </c>
      <c r="K7989" s="3">
        <v>24</v>
      </c>
      <c r="L7989" s="3">
        <v>7.5</v>
      </c>
      <c r="M7989" s="3">
        <v>3.5</v>
      </c>
      <c r="N7989" s="3">
        <v>3.5</v>
      </c>
      <c r="O7989" s="3">
        <v>7.25</v>
      </c>
      <c r="P7989" s="3">
        <v>5</v>
      </c>
      <c r="Q7989" s="3">
        <v>2.5</v>
      </c>
      <c r="R7989" s="3">
        <v>3.5</v>
      </c>
      <c r="S7989" s="3">
        <v>4.25</v>
      </c>
      <c r="T7989" s="3">
        <v>0.75</v>
      </c>
      <c r="U7989" s="3">
        <v>33.75</v>
      </c>
      <c r="V7989" s="8">
        <v>10.5</v>
      </c>
    </row>
    <row r="7990" spans="3:22" x14ac:dyDescent="0.2">
      <c r="C7990" s="87"/>
      <c r="D7990" s="89"/>
      <c r="E7990" s="1" t="s">
        <v>24</v>
      </c>
      <c r="F7990" s="2"/>
      <c r="G7990" s="60">
        <v>539</v>
      </c>
      <c r="H7990" s="72" t="str">
        <f t="shared" si="134"/>
        <v xml:space="preserve"> </v>
      </c>
      <c r="I7990" s="11">
        <v>30.797773654916998</v>
      </c>
      <c r="J7990" s="3">
        <v>33.209647495361999</v>
      </c>
      <c r="K7990" s="3">
        <v>23.933209647495001</v>
      </c>
      <c r="L7990" s="3">
        <v>8.7198515769939995</v>
      </c>
      <c r="M7990" s="3">
        <v>1.484230055659</v>
      </c>
      <c r="N7990" s="3">
        <v>3.3395176252319998</v>
      </c>
      <c r="O7990" s="3">
        <v>5.0092764378480004</v>
      </c>
      <c r="P7990" s="3">
        <v>3.896103896104</v>
      </c>
      <c r="Q7990" s="3">
        <v>2.4118738404450002</v>
      </c>
      <c r="R7990" s="3">
        <v>2.7829313543600001</v>
      </c>
      <c r="S7990" s="3">
        <v>4.0816326530609999</v>
      </c>
      <c r="T7990" s="3">
        <v>0.92764378478700005</v>
      </c>
      <c r="U7990" s="3">
        <v>29.128014842300999</v>
      </c>
      <c r="V7990" s="8">
        <v>10.760667903525</v>
      </c>
    </row>
    <row r="7991" spans="3:22" x14ac:dyDescent="0.2">
      <c r="C7991" s="87"/>
      <c r="D7991" s="89"/>
      <c r="E7991" s="1" t="s">
        <v>25</v>
      </c>
      <c r="F7991" s="2"/>
      <c r="G7991" s="60">
        <v>2049</v>
      </c>
      <c r="H7991" s="72" t="str">
        <f t="shared" si="134"/>
        <v xml:space="preserve"> </v>
      </c>
      <c r="I7991" s="11">
        <v>22.205954123963</v>
      </c>
      <c r="J7991" s="3">
        <v>28.013665202538</v>
      </c>
      <c r="K7991" s="3">
        <v>19.814543679844</v>
      </c>
      <c r="L7991" s="3">
        <v>6.2469497315759996</v>
      </c>
      <c r="M7991" s="3">
        <v>4.7828208882379997</v>
      </c>
      <c r="N7991" s="3">
        <v>2.5378233284529998</v>
      </c>
      <c r="O7991" s="3">
        <v>5.4660810151290002</v>
      </c>
      <c r="P7991" s="3">
        <v>3.806734992679</v>
      </c>
      <c r="Q7991" s="3">
        <v>1.8545632015619999</v>
      </c>
      <c r="R7991" s="3">
        <v>2.9770619814539998</v>
      </c>
      <c r="S7991" s="3">
        <v>3.367496339678</v>
      </c>
      <c r="T7991" s="3">
        <v>0.878477306003</v>
      </c>
      <c r="U7991" s="3">
        <v>41.337237676915997</v>
      </c>
      <c r="V7991" s="8">
        <v>7.7110785749149997</v>
      </c>
    </row>
    <row r="7992" spans="3:22" x14ac:dyDescent="0.2">
      <c r="C7992" s="87"/>
      <c r="D7992" s="89"/>
      <c r="E7992" s="1" t="s">
        <v>26</v>
      </c>
      <c r="F7992" s="2"/>
      <c r="G7992" s="60">
        <v>939</v>
      </c>
      <c r="H7992" s="72" t="str">
        <f t="shared" si="134"/>
        <v xml:space="preserve"> </v>
      </c>
      <c r="I7992" s="11">
        <v>27.476038338658</v>
      </c>
      <c r="J7992" s="3">
        <v>33.333333333333002</v>
      </c>
      <c r="K7992" s="3">
        <v>23.961661341852999</v>
      </c>
      <c r="L7992" s="3">
        <v>8.2002129925449996</v>
      </c>
      <c r="M7992" s="3">
        <v>2.3429179978699999</v>
      </c>
      <c r="N7992" s="3">
        <v>3.407880724175</v>
      </c>
      <c r="O7992" s="3">
        <v>5.9637912673060001</v>
      </c>
      <c r="P7992" s="3">
        <v>4.3663471778489997</v>
      </c>
      <c r="Q7992" s="3">
        <v>2.4494142705009998</v>
      </c>
      <c r="R7992" s="3">
        <v>3.0883919062829999</v>
      </c>
      <c r="S7992" s="3">
        <v>4.153354632588</v>
      </c>
      <c r="T7992" s="3">
        <v>0.85197018104400002</v>
      </c>
      <c r="U7992" s="3">
        <v>31.096911608094</v>
      </c>
      <c r="V7992" s="8">
        <v>10.649627263046</v>
      </c>
    </row>
    <row r="7993" spans="3:22" x14ac:dyDescent="0.2">
      <c r="C7993" s="87"/>
      <c r="D7993" s="88" t="s">
        <v>14</v>
      </c>
      <c r="E7993" s="6" t="s">
        <v>20</v>
      </c>
      <c r="F7993" s="5"/>
      <c r="G7993" s="59">
        <v>204</v>
      </c>
      <c r="H7993" s="71" t="str">
        <f t="shared" si="134"/>
        <v xml:space="preserve"> </v>
      </c>
      <c r="I7993" s="12">
        <v>19.607843137254999</v>
      </c>
      <c r="J7993" s="4">
        <v>23.039215686275</v>
      </c>
      <c r="K7993" s="4">
        <v>13.725490196078001</v>
      </c>
      <c r="L7993" s="4">
        <v>5.3921568627449998</v>
      </c>
      <c r="M7993" s="4">
        <v>7.8431372549020004</v>
      </c>
      <c r="N7993" s="4">
        <v>0.49019607843099999</v>
      </c>
      <c r="O7993" s="4">
        <v>2.4509803921570001</v>
      </c>
      <c r="P7993" s="4">
        <v>0.49019607843099999</v>
      </c>
      <c r="Q7993" s="4">
        <v>2.4509803921570001</v>
      </c>
      <c r="R7993" s="4">
        <v>0.98039215686299996</v>
      </c>
      <c r="S7993" s="4">
        <v>2.4509803921570001</v>
      </c>
      <c r="T7993" s="20">
        <v>0</v>
      </c>
      <c r="U7993" s="4">
        <v>57.843137254901997</v>
      </c>
      <c r="V7993" s="13">
        <v>2.4509803921570001</v>
      </c>
    </row>
    <row r="7994" spans="3:22" x14ac:dyDescent="0.2">
      <c r="C7994" s="87"/>
      <c r="D7994" s="89"/>
      <c r="E7994" s="1" t="s">
        <v>21</v>
      </c>
      <c r="F7994" s="2"/>
      <c r="G7994" s="60">
        <v>254</v>
      </c>
      <c r="H7994" s="72" t="str">
        <f t="shared" si="134"/>
        <v xml:space="preserve"> </v>
      </c>
      <c r="I7994" s="11">
        <v>18.110236220472</v>
      </c>
      <c r="J7994" s="3">
        <v>25.590551181102001</v>
      </c>
      <c r="K7994" s="3">
        <v>22.440944881890001</v>
      </c>
      <c r="L7994" s="3">
        <v>3.1496062992130001</v>
      </c>
      <c r="M7994" s="3">
        <v>9.8425196850390009</v>
      </c>
      <c r="N7994" s="3">
        <v>1.968503937008</v>
      </c>
      <c r="O7994" s="3">
        <v>5.1181102362199997</v>
      </c>
      <c r="P7994" s="3">
        <v>2.7559055118110001</v>
      </c>
      <c r="Q7994" s="3">
        <v>1.968503937008</v>
      </c>
      <c r="R7994" s="3">
        <v>2.7559055118110001</v>
      </c>
      <c r="S7994" s="3">
        <v>2.3622047244090001</v>
      </c>
      <c r="T7994" s="3">
        <v>0.78740157480299999</v>
      </c>
      <c r="U7994" s="3">
        <v>50.787401574802999</v>
      </c>
      <c r="V7994" s="8">
        <v>2.3622047244090001</v>
      </c>
    </row>
    <row r="7995" spans="3:22" x14ac:dyDescent="0.2">
      <c r="C7995" s="87"/>
      <c r="D7995" s="89"/>
      <c r="E7995" s="1" t="s">
        <v>22</v>
      </c>
      <c r="F7995" s="2"/>
      <c r="G7995" s="60">
        <v>311</v>
      </c>
      <c r="H7995" s="72" t="str">
        <f t="shared" si="134"/>
        <v xml:space="preserve"> </v>
      </c>
      <c r="I7995" s="11">
        <v>14.469453376205999</v>
      </c>
      <c r="J7995" s="3">
        <v>30.225080385851999</v>
      </c>
      <c r="K7995" s="3">
        <v>18.971061093248</v>
      </c>
      <c r="L7995" s="3">
        <v>5.1446945337620003</v>
      </c>
      <c r="M7995" s="3">
        <v>4.5016077170419999</v>
      </c>
      <c r="N7995" s="3">
        <v>1.2861736334410001</v>
      </c>
      <c r="O7995" s="3">
        <v>7.0739549839229996</v>
      </c>
      <c r="P7995" s="3">
        <v>5.4662379421220004</v>
      </c>
      <c r="Q7995" s="3">
        <v>1.6077170418010001</v>
      </c>
      <c r="R7995" s="3">
        <v>3.858520900322</v>
      </c>
      <c r="S7995" s="3">
        <v>3.215434083601</v>
      </c>
      <c r="T7995" s="3">
        <v>0.96463022507999996</v>
      </c>
      <c r="U7995" s="3">
        <v>46.302250803859003</v>
      </c>
      <c r="V7995" s="8">
        <v>4.5016077170419999</v>
      </c>
    </row>
    <row r="7996" spans="3:22" x14ac:dyDescent="0.2">
      <c r="C7996" s="87"/>
      <c r="D7996" s="89"/>
      <c r="E7996" s="1" t="s">
        <v>23</v>
      </c>
      <c r="F7996" s="2"/>
      <c r="G7996" s="60">
        <v>202</v>
      </c>
      <c r="H7996" s="72" t="str">
        <f t="shared" si="134"/>
        <v xml:space="preserve"> </v>
      </c>
      <c r="I7996" s="11">
        <v>24.257425742574</v>
      </c>
      <c r="J7996" s="3">
        <v>36.633663366336997</v>
      </c>
      <c r="K7996" s="3">
        <v>27.227722772277001</v>
      </c>
      <c r="L7996" s="3">
        <v>8.4158415841580005</v>
      </c>
      <c r="M7996" s="3">
        <v>4.4554455445540002</v>
      </c>
      <c r="N7996" s="3">
        <v>3.9603960396039999</v>
      </c>
      <c r="O7996" s="3">
        <v>9.9009900990100004</v>
      </c>
      <c r="P7996" s="3">
        <v>6.4356435643559999</v>
      </c>
      <c r="Q7996" s="3">
        <v>2.970297029703</v>
      </c>
      <c r="R7996" s="3">
        <v>3.9603960396039999</v>
      </c>
      <c r="S7996" s="3">
        <v>1.9801980198019999</v>
      </c>
      <c r="T7996" s="3">
        <v>0.49504950495</v>
      </c>
      <c r="U7996" s="3">
        <v>31.188118811881001</v>
      </c>
      <c r="V7996" s="8">
        <v>7.9207920792079998</v>
      </c>
    </row>
    <row r="7997" spans="3:22" x14ac:dyDescent="0.2">
      <c r="C7997" s="87"/>
      <c r="D7997" s="89"/>
      <c r="E7997" s="1" t="s">
        <v>24</v>
      </c>
      <c r="F7997" s="2"/>
      <c r="G7997" s="60">
        <v>217</v>
      </c>
      <c r="H7997" s="72" t="str">
        <f t="shared" si="134"/>
        <v xml:space="preserve"> </v>
      </c>
      <c r="I7997" s="11">
        <v>26.728110599078001</v>
      </c>
      <c r="J7997" s="3">
        <v>36.405529953916997</v>
      </c>
      <c r="K7997" s="3">
        <v>26.728110599078001</v>
      </c>
      <c r="L7997" s="3">
        <v>11.059907834101001</v>
      </c>
      <c r="M7997" s="3">
        <v>3.6866359446999999</v>
      </c>
      <c r="N7997" s="3">
        <v>4.147465437788</v>
      </c>
      <c r="O7997" s="3">
        <v>6.4516129032259997</v>
      </c>
      <c r="P7997" s="3">
        <v>4.6082949308760002</v>
      </c>
      <c r="Q7997" s="3">
        <v>4.147465437788</v>
      </c>
      <c r="R7997" s="3">
        <v>5.5299539170510004</v>
      </c>
      <c r="S7997" s="3">
        <v>5.0691244239630002</v>
      </c>
      <c r="T7997" s="3">
        <v>0.92165898617499997</v>
      </c>
      <c r="U7997" s="3">
        <v>28.571428571428999</v>
      </c>
      <c r="V7997" s="8">
        <v>9.2165898617510003</v>
      </c>
    </row>
    <row r="7998" spans="3:22" x14ac:dyDescent="0.2">
      <c r="C7998" s="87"/>
      <c r="D7998" s="89"/>
      <c r="E7998" s="1" t="s">
        <v>25</v>
      </c>
      <c r="F7998" s="2"/>
      <c r="G7998" s="60">
        <v>984</v>
      </c>
      <c r="H7998" s="72" t="str">
        <f t="shared" si="134"/>
        <v xml:space="preserve"> </v>
      </c>
      <c r="I7998" s="11">
        <v>20.121951219511999</v>
      </c>
      <c r="J7998" s="3">
        <v>31.707317073171001</v>
      </c>
      <c r="K7998" s="3">
        <v>23.272357723576999</v>
      </c>
      <c r="L7998" s="3">
        <v>6.6056910569109997</v>
      </c>
      <c r="M7998" s="3">
        <v>5.6910569105690003</v>
      </c>
      <c r="N7998" s="3">
        <v>2.6422764227640001</v>
      </c>
      <c r="O7998" s="3">
        <v>7.0121951219509997</v>
      </c>
      <c r="P7998" s="3">
        <v>4.7764227642280002</v>
      </c>
      <c r="Q7998" s="3">
        <v>2.5406504065040001</v>
      </c>
      <c r="R7998" s="3">
        <v>3.9634146341459999</v>
      </c>
      <c r="S7998" s="3">
        <v>3.1504065040649998</v>
      </c>
      <c r="T7998" s="3">
        <v>0.81300813008100004</v>
      </c>
      <c r="U7998" s="3">
        <v>40.447154471544998</v>
      </c>
      <c r="V7998" s="8">
        <v>5.6910569105690003</v>
      </c>
    </row>
    <row r="7999" spans="3:22" x14ac:dyDescent="0.2">
      <c r="C7999" s="87"/>
      <c r="D7999" s="89"/>
      <c r="E7999" s="1" t="s">
        <v>26</v>
      </c>
      <c r="F7999" s="2"/>
      <c r="G7999" s="60">
        <v>419</v>
      </c>
      <c r="H7999" s="72" t="str">
        <f t="shared" si="134"/>
        <v xml:space="preserve"> </v>
      </c>
      <c r="I7999" s="11">
        <v>25.536992840094999</v>
      </c>
      <c r="J7999" s="3">
        <v>36.515513126492003</v>
      </c>
      <c r="K7999" s="3">
        <v>26.968973747016999</v>
      </c>
      <c r="L7999" s="3">
        <v>9.7852028639620006</v>
      </c>
      <c r="M7999" s="3">
        <v>4.057279236277</v>
      </c>
      <c r="N7999" s="3">
        <v>4.057279236277</v>
      </c>
      <c r="O7999" s="3">
        <v>8.1145584725540001</v>
      </c>
      <c r="P7999" s="3">
        <v>5.4892601431979999</v>
      </c>
      <c r="Q7999" s="3">
        <v>3.5799522673030002</v>
      </c>
      <c r="R7999" s="3">
        <v>4.7732696897369999</v>
      </c>
      <c r="S7999" s="3">
        <v>3.5799522673030002</v>
      </c>
      <c r="T7999" s="3">
        <v>0.71599045346099999</v>
      </c>
      <c r="U7999" s="3">
        <v>29.832935560858999</v>
      </c>
      <c r="V7999" s="8">
        <v>8.5918854415269994</v>
      </c>
    </row>
    <row r="8000" spans="3:22" x14ac:dyDescent="0.2">
      <c r="C8000" s="87"/>
      <c r="D8000" s="88" t="s">
        <v>15</v>
      </c>
      <c r="E8000" s="6" t="s">
        <v>20</v>
      </c>
      <c r="F8000" s="5"/>
      <c r="G8000" s="59">
        <v>182</v>
      </c>
      <c r="H8000" s="71" t="str">
        <f t="shared" si="134"/>
        <v xml:space="preserve"> </v>
      </c>
      <c r="I8000" s="12">
        <v>18.681318681318999</v>
      </c>
      <c r="J8000" s="4">
        <v>13.736263736264</v>
      </c>
      <c r="K8000" s="4">
        <v>9.8901098901100006</v>
      </c>
      <c r="L8000" s="4">
        <v>3.2967032967029999</v>
      </c>
      <c r="M8000" s="4">
        <v>7.1428571428570002</v>
      </c>
      <c r="N8000" s="4">
        <v>3.8461538461539999</v>
      </c>
      <c r="O8000" s="4">
        <v>2.1978021978019999</v>
      </c>
      <c r="P8000" s="4">
        <v>2.1978021978019999</v>
      </c>
      <c r="Q8000" s="4">
        <v>3.2967032967029999</v>
      </c>
      <c r="R8000" s="4">
        <v>0.54945054945100003</v>
      </c>
      <c r="S8000" s="4">
        <v>0.54945054945100003</v>
      </c>
      <c r="T8000" s="4">
        <v>0.54945054945100003</v>
      </c>
      <c r="U8000" s="4">
        <v>60.989010989011</v>
      </c>
      <c r="V8000" s="13">
        <v>3.2967032967029999</v>
      </c>
    </row>
    <row r="8001" spans="3:22" x14ac:dyDescent="0.2">
      <c r="C8001" s="87"/>
      <c r="D8001" s="89"/>
      <c r="E8001" s="1" t="s">
        <v>21</v>
      </c>
      <c r="F8001" s="2"/>
      <c r="G8001" s="60">
        <v>230</v>
      </c>
      <c r="H8001" s="72" t="str">
        <f t="shared" si="134"/>
        <v xml:space="preserve"> </v>
      </c>
      <c r="I8001" s="11">
        <v>20.434782608696</v>
      </c>
      <c r="J8001" s="3">
        <v>18.260869565217</v>
      </c>
      <c r="K8001" s="3">
        <v>11.739130434783</v>
      </c>
      <c r="L8001" s="3">
        <v>4.7826086956519998</v>
      </c>
      <c r="M8001" s="3">
        <v>8.6956521739130004</v>
      </c>
      <c r="N8001" s="3">
        <v>2.1739130434780001</v>
      </c>
      <c r="O8001" s="3">
        <v>3.0434782608700002</v>
      </c>
      <c r="P8001" s="3">
        <v>1.3043478260870001</v>
      </c>
      <c r="Q8001" s="3">
        <v>0.86956521739100001</v>
      </c>
      <c r="R8001" s="3">
        <v>1.3043478260870001</v>
      </c>
      <c r="S8001" s="3">
        <v>1.7391304347829999</v>
      </c>
      <c r="T8001" s="3">
        <v>0.86956521739100001</v>
      </c>
      <c r="U8001" s="3">
        <v>53.478260869564998</v>
      </c>
      <c r="V8001" s="8">
        <v>5.6521739130429998</v>
      </c>
    </row>
    <row r="8002" spans="3:22" x14ac:dyDescent="0.2">
      <c r="C8002" s="87"/>
      <c r="D8002" s="89"/>
      <c r="E8002" s="1" t="s">
        <v>22</v>
      </c>
      <c r="F8002" s="2"/>
      <c r="G8002" s="60">
        <v>315</v>
      </c>
      <c r="H8002" s="72" t="str">
        <f t="shared" si="134"/>
        <v xml:space="preserve"> </v>
      </c>
      <c r="I8002" s="11">
        <v>18.730158730159001</v>
      </c>
      <c r="J8002" s="3">
        <v>19.047619047619001</v>
      </c>
      <c r="K8002" s="3">
        <v>12.063492063491999</v>
      </c>
      <c r="L8002" s="3">
        <v>5.079365079365</v>
      </c>
      <c r="M8002" s="3">
        <v>5.3968253968250002</v>
      </c>
      <c r="N8002" s="3">
        <v>1.9047619047619999</v>
      </c>
      <c r="O8002" s="3">
        <v>4.4444444444439997</v>
      </c>
      <c r="P8002" s="3">
        <v>3.1746031746029999</v>
      </c>
      <c r="Q8002" s="3">
        <v>0.95238095238099996</v>
      </c>
      <c r="R8002" s="3">
        <v>3.1746031746029999</v>
      </c>
      <c r="S8002" s="3">
        <v>3.1746031746029999</v>
      </c>
      <c r="T8002" s="3">
        <v>0.95238095238099996</v>
      </c>
      <c r="U8002" s="3">
        <v>50.476190476189998</v>
      </c>
      <c r="V8002" s="8">
        <v>7.9365079365079998</v>
      </c>
    </row>
    <row r="8003" spans="3:22" x14ac:dyDescent="0.2">
      <c r="C8003" s="87"/>
      <c r="D8003" s="89"/>
      <c r="E8003" s="1" t="s">
        <v>23</v>
      </c>
      <c r="F8003" s="2"/>
      <c r="G8003" s="60">
        <v>198</v>
      </c>
      <c r="H8003" s="72" t="str">
        <f t="shared" si="134"/>
        <v xml:space="preserve"> </v>
      </c>
      <c r="I8003" s="11">
        <v>21.717171717172</v>
      </c>
      <c r="J8003" s="3">
        <v>30.303030303029999</v>
      </c>
      <c r="K8003" s="3">
        <v>20.707070707071001</v>
      </c>
      <c r="L8003" s="3">
        <v>6.5656565656570001</v>
      </c>
      <c r="M8003" s="3">
        <v>2.5252525252529998</v>
      </c>
      <c r="N8003" s="3">
        <v>3.0303030303030001</v>
      </c>
      <c r="O8003" s="3">
        <v>4.5454545454549997</v>
      </c>
      <c r="P8003" s="3">
        <v>3.535353535354</v>
      </c>
      <c r="Q8003" s="3">
        <v>2.0202020202019999</v>
      </c>
      <c r="R8003" s="3">
        <v>3.0303030303030001</v>
      </c>
      <c r="S8003" s="3">
        <v>6.5656565656570001</v>
      </c>
      <c r="T8003" s="3">
        <v>1.010101010101</v>
      </c>
      <c r="U8003" s="3">
        <v>36.363636363635997</v>
      </c>
      <c r="V8003" s="8">
        <v>13.131313131313</v>
      </c>
    </row>
    <row r="8004" spans="3:22" x14ac:dyDescent="0.2">
      <c r="C8004" s="87"/>
      <c r="D8004" s="89"/>
      <c r="E8004" s="1" t="s">
        <v>24</v>
      </c>
      <c r="F8004" s="2"/>
      <c r="G8004" s="60">
        <v>322</v>
      </c>
      <c r="H8004" s="72" t="str">
        <f t="shared" si="134"/>
        <v xml:space="preserve"> </v>
      </c>
      <c r="I8004" s="11">
        <v>33.540372670807002</v>
      </c>
      <c r="J8004" s="3">
        <v>31.055900621117999</v>
      </c>
      <c r="K8004" s="3">
        <v>22.049689440994001</v>
      </c>
      <c r="L8004" s="3">
        <v>7.1428571428570002</v>
      </c>
      <c r="M8004" s="7">
        <v>0</v>
      </c>
      <c r="N8004" s="3">
        <v>2.7950310559010001</v>
      </c>
      <c r="O8004" s="3">
        <v>4.037267080745</v>
      </c>
      <c r="P8004" s="3">
        <v>3.416149068323</v>
      </c>
      <c r="Q8004" s="3">
        <v>1.242236024845</v>
      </c>
      <c r="R8004" s="3">
        <v>0.93167701863399999</v>
      </c>
      <c r="S8004" s="3">
        <v>3.416149068323</v>
      </c>
      <c r="T8004" s="3">
        <v>0.93167701863399999</v>
      </c>
      <c r="U8004" s="3">
        <v>29.503105590061999</v>
      </c>
      <c r="V8004" s="8">
        <v>11.801242236025001</v>
      </c>
    </row>
    <row r="8005" spans="3:22" x14ac:dyDescent="0.2">
      <c r="C8005" s="87"/>
      <c r="D8005" s="89"/>
      <c r="E8005" s="1" t="s">
        <v>25</v>
      </c>
      <c r="F8005" s="2"/>
      <c r="G8005" s="60">
        <v>1065</v>
      </c>
      <c r="H8005" s="72" t="str">
        <f t="shared" si="134"/>
        <v xml:space="preserve"> </v>
      </c>
      <c r="I8005" s="11">
        <v>24.131455399061</v>
      </c>
      <c r="J8005" s="3">
        <v>24.600938967135999</v>
      </c>
      <c r="K8005" s="3">
        <v>16.619718309859</v>
      </c>
      <c r="L8005" s="3">
        <v>5.9154929577460003</v>
      </c>
      <c r="M8005" s="3">
        <v>3.9436619718310002</v>
      </c>
      <c r="N8005" s="3">
        <v>2.4413145539909999</v>
      </c>
      <c r="O8005" s="3">
        <v>4.0375586854460002</v>
      </c>
      <c r="P8005" s="3">
        <v>2.9107981220660002</v>
      </c>
      <c r="Q8005" s="3">
        <v>1.2206572769949999</v>
      </c>
      <c r="R8005" s="3">
        <v>2.0657276995310001</v>
      </c>
      <c r="S8005" s="3">
        <v>3.5680751173709999</v>
      </c>
      <c r="T8005" s="3">
        <v>0.93896713615000005</v>
      </c>
      <c r="U8005" s="3">
        <v>42.159624413145998</v>
      </c>
      <c r="V8005" s="8">
        <v>9.5774647887319997</v>
      </c>
    </row>
    <row r="8006" spans="3:22" x14ac:dyDescent="0.2">
      <c r="C8006" s="87"/>
      <c r="D8006" s="89"/>
      <c r="E8006" s="1" t="s">
        <v>26</v>
      </c>
      <c r="F8006" s="2"/>
      <c r="G8006" s="60">
        <v>520</v>
      </c>
      <c r="H8006" s="72" t="str">
        <f t="shared" si="134"/>
        <v xml:space="preserve"> </v>
      </c>
      <c r="I8006" s="11">
        <v>29.038461538461998</v>
      </c>
      <c r="J8006" s="3">
        <v>30.769230769231001</v>
      </c>
      <c r="K8006" s="3">
        <v>21.538461538461998</v>
      </c>
      <c r="L8006" s="3">
        <v>6.9230769230769997</v>
      </c>
      <c r="M8006" s="3">
        <v>0.96153846153800004</v>
      </c>
      <c r="N8006" s="3">
        <v>2.884615384615</v>
      </c>
      <c r="O8006" s="3">
        <v>4.2307692307689999</v>
      </c>
      <c r="P8006" s="3">
        <v>3.4615384615379998</v>
      </c>
      <c r="Q8006" s="3">
        <v>1.538461538462</v>
      </c>
      <c r="R8006" s="3">
        <v>1.7307692307689999</v>
      </c>
      <c r="S8006" s="3">
        <v>4.6153846153850004</v>
      </c>
      <c r="T8006" s="3">
        <v>0.96153846153800004</v>
      </c>
      <c r="U8006" s="3">
        <v>32.115384615384997</v>
      </c>
      <c r="V8006" s="8">
        <v>12.307692307691999</v>
      </c>
    </row>
    <row r="8007" spans="3:22" x14ac:dyDescent="0.2">
      <c r="C8007" s="88" t="s">
        <v>27</v>
      </c>
      <c r="D8007" s="88" t="s">
        <v>19</v>
      </c>
      <c r="E8007" s="6" t="s">
        <v>28</v>
      </c>
      <c r="F8007" s="5"/>
      <c r="G8007" s="59">
        <v>147</v>
      </c>
      <c r="H8007" s="71" t="str">
        <f t="shared" si="134"/>
        <v xml:space="preserve"> </v>
      </c>
      <c r="I8007" s="12">
        <v>19.727891156462999</v>
      </c>
      <c r="J8007" s="4">
        <v>25.850340136054001</v>
      </c>
      <c r="K8007" s="4">
        <v>14.285714285714</v>
      </c>
      <c r="L8007" s="4">
        <v>7.4829931972789998</v>
      </c>
      <c r="M8007" s="4">
        <v>5.4421768707479998</v>
      </c>
      <c r="N8007" s="4">
        <v>2.7210884353739999</v>
      </c>
      <c r="O8007" s="4">
        <v>8.8435374149660007</v>
      </c>
      <c r="P8007" s="4">
        <v>4.0816326530609999</v>
      </c>
      <c r="Q8007" s="4">
        <v>4.0816326530609999</v>
      </c>
      <c r="R8007" s="4">
        <v>2.040816326531</v>
      </c>
      <c r="S8007" s="4">
        <v>4.0816326530609999</v>
      </c>
      <c r="T8007" s="4">
        <v>2.040816326531</v>
      </c>
      <c r="U8007" s="4">
        <v>45.578231292517003</v>
      </c>
      <c r="V8007" s="13">
        <v>6.1224489795919999</v>
      </c>
    </row>
    <row r="8008" spans="3:22" ht="24" x14ac:dyDescent="0.2">
      <c r="C8008" s="87"/>
      <c r="D8008" s="89"/>
      <c r="E8008" s="1" t="s">
        <v>29</v>
      </c>
      <c r="F8008" s="2"/>
      <c r="G8008" s="60">
        <v>1706</v>
      </c>
      <c r="H8008" s="72" t="str">
        <f t="shared" si="134"/>
        <v xml:space="preserve"> </v>
      </c>
      <c r="I8008" s="11">
        <v>20.750293083235999</v>
      </c>
      <c r="J8008" s="3">
        <v>26.846424384525001</v>
      </c>
      <c r="K8008" s="3">
        <v>19.695193434936002</v>
      </c>
      <c r="L8008" s="3">
        <v>5.5685814771400004</v>
      </c>
      <c r="M8008" s="3">
        <v>5.1582649472449997</v>
      </c>
      <c r="N8008" s="3">
        <v>1.992966002345</v>
      </c>
      <c r="O8008" s="3">
        <v>5.0996483001169999</v>
      </c>
      <c r="P8008" s="3">
        <v>3.5169988276669999</v>
      </c>
      <c r="Q8008" s="3">
        <v>1.6412661195780001</v>
      </c>
      <c r="R8008" s="3">
        <v>2.989449003517</v>
      </c>
      <c r="S8008" s="3">
        <v>2.8722157092609999</v>
      </c>
      <c r="T8008" s="3">
        <v>0.70339976553299999</v>
      </c>
      <c r="U8008" s="3">
        <v>45.545134818287998</v>
      </c>
      <c r="V8008" s="8">
        <v>6.4478311840559996</v>
      </c>
    </row>
    <row r="8009" spans="3:22" ht="24" x14ac:dyDescent="0.2">
      <c r="C8009" s="87"/>
      <c r="D8009" s="89"/>
      <c r="E8009" s="1" t="s">
        <v>30</v>
      </c>
      <c r="F8009" s="2"/>
      <c r="G8009" s="60">
        <v>137</v>
      </c>
      <c r="H8009" s="72" t="str">
        <f t="shared" si="134"/>
        <v xml:space="preserve"> </v>
      </c>
      <c r="I8009" s="11">
        <v>16.058394160584001</v>
      </c>
      <c r="J8009" s="3">
        <v>22.627737226276999</v>
      </c>
      <c r="K8009" s="3">
        <v>11.678832116788</v>
      </c>
      <c r="L8009" s="3">
        <v>2.1897810218979998</v>
      </c>
      <c r="M8009" s="3">
        <v>9.4890510948909998</v>
      </c>
      <c r="N8009" s="3">
        <v>5.1094890510950002</v>
      </c>
      <c r="O8009" s="3">
        <v>2.9197080291969999</v>
      </c>
      <c r="P8009" s="3">
        <v>1.459854014599</v>
      </c>
      <c r="Q8009" s="3">
        <v>4.3795620437959997</v>
      </c>
      <c r="R8009" s="3">
        <v>2.1897810218979998</v>
      </c>
      <c r="S8009" s="3">
        <v>2.1897810218979998</v>
      </c>
      <c r="T8009" s="7">
        <v>0</v>
      </c>
      <c r="U8009" s="3">
        <v>51.824817518247997</v>
      </c>
      <c r="V8009" s="8">
        <v>5.1094890510950002</v>
      </c>
    </row>
    <row r="8010" spans="3:22" ht="24" x14ac:dyDescent="0.2">
      <c r="C8010" s="87"/>
      <c r="D8010" s="89"/>
      <c r="E8010" s="1" t="s">
        <v>31</v>
      </c>
      <c r="F8010" s="2"/>
      <c r="G8010" s="60">
        <v>440</v>
      </c>
      <c r="H8010" s="72" t="str">
        <f t="shared" si="134"/>
        <v xml:space="preserve"> </v>
      </c>
      <c r="I8010" s="11">
        <v>27.727272727273</v>
      </c>
      <c r="J8010" s="3">
        <v>26.590909090909001</v>
      </c>
      <c r="K8010" s="3">
        <v>17.727272727273</v>
      </c>
      <c r="L8010" s="3">
        <v>8.1818181818180005</v>
      </c>
      <c r="M8010" s="3">
        <v>4.0909090909090002</v>
      </c>
      <c r="N8010" s="3">
        <v>3.4090909090910002</v>
      </c>
      <c r="O8010" s="3">
        <v>3.863636363636</v>
      </c>
      <c r="P8010" s="3">
        <v>3.4090909090910002</v>
      </c>
      <c r="Q8010" s="3">
        <v>2.0454545454550002</v>
      </c>
      <c r="R8010" s="3">
        <v>1.590909090909</v>
      </c>
      <c r="S8010" s="3">
        <v>3.863636363636</v>
      </c>
      <c r="T8010" s="3">
        <v>0.68181818181800002</v>
      </c>
      <c r="U8010" s="3">
        <v>36.363636363635997</v>
      </c>
      <c r="V8010" s="8">
        <v>9.7727272727269998</v>
      </c>
    </row>
    <row r="8011" spans="3:22" x14ac:dyDescent="0.2">
      <c r="C8011" s="87"/>
      <c r="D8011" s="89"/>
      <c r="E8011" s="1" t="s">
        <v>32</v>
      </c>
      <c r="F8011" s="2"/>
      <c r="G8011" s="60">
        <v>5</v>
      </c>
      <c r="H8011" s="72" t="str">
        <f t="shared" si="134"/>
        <v>*</v>
      </c>
      <c r="I8011" s="11">
        <v>40</v>
      </c>
      <c r="J8011" s="3">
        <v>40</v>
      </c>
      <c r="K8011" s="3">
        <v>20</v>
      </c>
      <c r="L8011" s="7">
        <v>0</v>
      </c>
      <c r="M8011" s="7">
        <v>0</v>
      </c>
      <c r="N8011" s="7">
        <v>0</v>
      </c>
      <c r="O8011" s="7">
        <v>0</v>
      </c>
      <c r="P8011" s="7">
        <v>0</v>
      </c>
      <c r="Q8011" s="7">
        <v>0</v>
      </c>
      <c r="R8011" s="7">
        <v>0</v>
      </c>
      <c r="S8011" s="7">
        <v>0</v>
      </c>
      <c r="T8011" s="3">
        <v>20</v>
      </c>
      <c r="U8011" s="3">
        <v>20</v>
      </c>
      <c r="V8011" s="14">
        <v>0</v>
      </c>
    </row>
    <row r="8012" spans="3:22" x14ac:dyDescent="0.2">
      <c r="C8012" s="87"/>
      <c r="D8012" s="88" t="s">
        <v>14</v>
      </c>
      <c r="E8012" s="6" t="s">
        <v>28</v>
      </c>
      <c r="F8012" s="5"/>
      <c r="G8012" s="59">
        <v>95</v>
      </c>
      <c r="H8012" s="71" t="str">
        <f t="shared" si="134"/>
        <v xml:space="preserve"> </v>
      </c>
      <c r="I8012" s="12">
        <v>17.894736842105001</v>
      </c>
      <c r="J8012" s="4">
        <v>25.263157894736999</v>
      </c>
      <c r="K8012" s="4">
        <v>12.631578947368</v>
      </c>
      <c r="L8012" s="4">
        <v>7.3684210526319998</v>
      </c>
      <c r="M8012" s="4">
        <v>7.3684210526319998</v>
      </c>
      <c r="N8012" s="4">
        <v>3.1578947368420001</v>
      </c>
      <c r="O8012" s="4">
        <v>10.526315789473999</v>
      </c>
      <c r="P8012" s="4">
        <v>4.2105263157890001</v>
      </c>
      <c r="Q8012" s="4">
        <v>6.3157894736840001</v>
      </c>
      <c r="R8012" s="4">
        <v>2.1052631578950001</v>
      </c>
      <c r="S8012" s="4">
        <v>6.3157894736840001</v>
      </c>
      <c r="T8012" s="4">
        <v>3.1578947368420001</v>
      </c>
      <c r="U8012" s="4">
        <v>46.315789473683999</v>
      </c>
      <c r="V8012" s="13">
        <v>6.3157894736840001</v>
      </c>
    </row>
    <row r="8013" spans="3:22" ht="24" x14ac:dyDescent="0.2">
      <c r="C8013" s="87"/>
      <c r="D8013" s="89"/>
      <c r="E8013" s="1" t="s">
        <v>29</v>
      </c>
      <c r="F8013" s="2"/>
      <c r="G8013" s="60">
        <v>953</v>
      </c>
      <c r="H8013" s="72" t="str">
        <f t="shared" si="134"/>
        <v xml:space="preserve"> </v>
      </c>
      <c r="I8013" s="11">
        <v>20.146904512067</v>
      </c>
      <c r="J8013" s="3">
        <v>31.269674711438</v>
      </c>
      <c r="K8013" s="3">
        <v>22.350472193074999</v>
      </c>
      <c r="L8013" s="3">
        <v>6.6107030430220002</v>
      </c>
      <c r="M8013" s="3">
        <v>5.9811122770200003</v>
      </c>
      <c r="N8013" s="3">
        <v>1.678908709339</v>
      </c>
      <c r="O8013" s="3">
        <v>5.8761804826860002</v>
      </c>
      <c r="P8013" s="3">
        <v>4.1972717733470004</v>
      </c>
      <c r="Q8013" s="3">
        <v>1.888772298006</v>
      </c>
      <c r="R8013" s="3">
        <v>3.567681007345</v>
      </c>
      <c r="S8013" s="3">
        <v>2.6232948583420002</v>
      </c>
      <c r="T8013" s="3">
        <v>0.41972717733499998</v>
      </c>
      <c r="U8013" s="3">
        <v>43.756558237146002</v>
      </c>
      <c r="V8013" s="8">
        <v>5.0367261280170004</v>
      </c>
    </row>
    <row r="8014" spans="3:22" ht="24" x14ac:dyDescent="0.2">
      <c r="C8014" s="87"/>
      <c r="D8014" s="89"/>
      <c r="E8014" s="1" t="s">
        <v>30</v>
      </c>
      <c r="F8014" s="2"/>
      <c r="G8014" s="60">
        <v>60</v>
      </c>
      <c r="H8014" s="72" t="str">
        <f t="shared" si="134"/>
        <v xml:space="preserve"> </v>
      </c>
      <c r="I8014" s="11">
        <v>13.333333333333</v>
      </c>
      <c r="J8014" s="3">
        <v>25</v>
      </c>
      <c r="K8014" s="3">
        <v>13.333333333333</v>
      </c>
      <c r="L8014" s="3">
        <v>1.666666666667</v>
      </c>
      <c r="M8014" s="3">
        <v>3.333333333333</v>
      </c>
      <c r="N8014" s="3">
        <v>3.333333333333</v>
      </c>
      <c r="O8014" s="3">
        <v>5</v>
      </c>
      <c r="P8014" s="3">
        <v>1.666666666667</v>
      </c>
      <c r="Q8014" s="3">
        <v>5</v>
      </c>
      <c r="R8014" s="3">
        <v>1.666666666667</v>
      </c>
      <c r="S8014" s="3">
        <v>1.666666666667</v>
      </c>
      <c r="T8014" s="7">
        <v>0</v>
      </c>
      <c r="U8014" s="3">
        <v>53.333333333333002</v>
      </c>
      <c r="V8014" s="8">
        <v>1.666666666667</v>
      </c>
    </row>
    <row r="8015" spans="3:22" ht="24" x14ac:dyDescent="0.2">
      <c r="C8015" s="87"/>
      <c r="D8015" s="89"/>
      <c r="E8015" s="1" t="s">
        <v>31</v>
      </c>
      <c r="F8015" s="2"/>
      <c r="G8015" s="60">
        <v>77</v>
      </c>
      <c r="H8015" s="72" t="str">
        <f t="shared" si="134"/>
        <v xml:space="preserve"> </v>
      </c>
      <c r="I8015" s="11">
        <v>25.974025974025999</v>
      </c>
      <c r="J8015" s="3">
        <v>25.974025974025999</v>
      </c>
      <c r="K8015" s="3">
        <v>29.87012987013</v>
      </c>
      <c r="L8015" s="3">
        <v>6.4935064935059996</v>
      </c>
      <c r="M8015" s="3">
        <v>7.792207792208</v>
      </c>
      <c r="N8015" s="3">
        <v>7.792207792208</v>
      </c>
      <c r="O8015" s="3">
        <v>6.4935064935059996</v>
      </c>
      <c r="P8015" s="3">
        <v>3.896103896104</v>
      </c>
      <c r="Q8015" s="3">
        <v>3.896103896104</v>
      </c>
      <c r="R8015" s="3">
        <v>5.1948051948050002</v>
      </c>
      <c r="S8015" s="3">
        <v>5.1948051948050002</v>
      </c>
      <c r="T8015" s="3">
        <v>1.298701298701</v>
      </c>
      <c r="U8015" s="3">
        <v>28.571428571428999</v>
      </c>
      <c r="V8015" s="8">
        <v>7.792207792208</v>
      </c>
    </row>
    <row r="8016" spans="3:22" x14ac:dyDescent="0.2">
      <c r="C8016" s="87"/>
      <c r="D8016" s="89"/>
      <c r="E8016" s="1" t="s">
        <v>32</v>
      </c>
      <c r="F8016" s="2"/>
      <c r="G8016" s="60">
        <v>3</v>
      </c>
      <c r="H8016" s="72" t="str">
        <f t="shared" si="134"/>
        <v>*</v>
      </c>
      <c r="I8016" s="11">
        <v>33.333333333333002</v>
      </c>
      <c r="J8016" s="3">
        <v>66.666666666666998</v>
      </c>
      <c r="K8016" s="3">
        <v>33.333333333333002</v>
      </c>
      <c r="L8016" s="7">
        <v>0</v>
      </c>
      <c r="M8016" s="7">
        <v>0</v>
      </c>
      <c r="N8016" s="7">
        <v>0</v>
      </c>
      <c r="O8016" s="7">
        <v>0</v>
      </c>
      <c r="P8016" s="7">
        <v>0</v>
      </c>
      <c r="Q8016" s="7">
        <v>0</v>
      </c>
      <c r="R8016" s="7">
        <v>0</v>
      </c>
      <c r="S8016" s="7">
        <v>0</v>
      </c>
      <c r="T8016" s="7">
        <v>0</v>
      </c>
      <c r="U8016" s="3">
        <v>33.333333333333002</v>
      </c>
      <c r="V8016" s="14">
        <v>0</v>
      </c>
    </row>
    <row r="8017" spans="3:22" x14ac:dyDescent="0.2">
      <c r="C8017" s="87"/>
      <c r="D8017" s="88" t="s">
        <v>15</v>
      </c>
      <c r="E8017" s="6" t="s">
        <v>28</v>
      </c>
      <c r="F8017" s="5"/>
      <c r="G8017" s="59">
        <v>52</v>
      </c>
      <c r="H8017" s="71" t="str">
        <f t="shared" si="134"/>
        <v xml:space="preserve"> </v>
      </c>
      <c r="I8017" s="12">
        <v>23.076923076922998</v>
      </c>
      <c r="J8017" s="4">
        <v>26.923076923077002</v>
      </c>
      <c r="K8017" s="4">
        <v>17.307692307692001</v>
      </c>
      <c r="L8017" s="4">
        <v>7.6923076923079998</v>
      </c>
      <c r="M8017" s="4">
        <v>1.923076923077</v>
      </c>
      <c r="N8017" s="4">
        <v>1.923076923077</v>
      </c>
      <c r="O8017" s="4">
        <v>5.7692307692310001</v>
      </c>
      <c r="P8017" s="4">
        <v>3.8461538461539999</v>
      </c>
      <c r="Q8017" s="20">
        <v>0</v>
      </c>
      <c r="R8017" s="4">
        <v>1.923076923077</v>
      </c>
      <c r="S8017" s="20">
        <v>0</v>
      </c>
      <c r="T8017" s="20">
        <v>0</v>
      </c>
      <c r="U8017" s="4">
        <v>44.230769230768999</v>
      </c>
      <c r="V8017" s="13">
        <v>5.7692307692310001</v>
      </c>
    </row>
    <row r="8018" spans="3:22" ht="24" x14ac:dyDescent="0.2">
      <c r="C8018" s="87"/>
      <c r="D8018" s="89"/>
      <c r="E8018" s="1" t="s">
        <v>29</v>
      </c>
      <c r="F8018" s="2"/>
      <c r="G8018" s="60">
        <v>753</v>
      </c>
      <c r="H8018" s="72" t="str">
        <f t="shared" si="134"/>
        <v xml:space="preserve"> </v>
      </c>
      <c r="I8018" s="11">
        <v>21.513944223107998</v>
      </c>
      <c r="J8018" s="3">
        <v>21.24833997344</v>
      </c>
      <c r="K8018" s="3">
        <v>16.334661354582</v>
      </c>
      <c r="L8018" s="3">
        <v>4.2496679946880001</v>
      </c>
      <c r="M8018" s="3">
        <v>4.1168658698540002</v>
      </c>
      <c r="N8018" s="3">
        <v>2.3904382470119998</v>
      </c>
      <c r="O8018" s="3">
        <v>4.1168658698540002</v>
      </c>
      <c r="P8018" s="3">
        <v>2.65604249668</v>
      </c>
      <c r="Q8018" s="3">
        <v>1.32802124834</v>
      </c>
      <c r="R8018" s="3">
        <v>2.2576361221779999</v>
      </c>
      <c r="S8018" s="3">
        <v>3.187250996016</v>
      </c>
      <c r="T8018" s="3">
        <v>1.062416998672</v>
      </c>
      <c r="U8018" s="3">
        <v>47.808764940239001</v>
      </c>
      <c r="V8018" s="8">
        <v>8.2337317397080003</v>
      </c>
    </row>
    <row r="8019" spans="3:22" ht="24" x14ac:dyDescent="0.2">
      <c r="C8019" s="87"/>
      <c r="D8019" s="89"/>
      <c r="E8019" s="1" t="s">
        <v>30</v>
      </c>
      <c r="F8019" s="2"/>
      <c r="G8019" s="60">
        <v>77</v>
      </c>
      <c r="H8019" s="72" t="str">
        <f t="shared" si="134"/>
        <v xml:space="preserve"> </v>
      </c>
      <c r="I8019" s="11">
        <v>18.181818181817999</v>
      </c>
      <c r="J8019" s="3">
        <v>20.779220779220999</v>
      </c>
      <c r="K8019" s="3">
        <v>10.38961038961</v>
      </c>
      <c r="L8019" s="3">
        <v>2.5974025974030002</v>
      </c>
      <c r="M8019" s="3">
        <v>14.285714285714</v>
      </c>
      <c r="N8019" s="3">
        <v>6.4935064935059996</v>
      </c>
      <c r="O8019" s="3">
        <v>1.298701298701</v>
      </c>
      <c r="P8019" s="3">
        <v>1.298701298701</v>
      </c>
      <c r="Q8019" s="3">
        <v>3.896103896104</v>
      </c>
      <c r="R8019" s="3">
        <v>2.5974025974030002</v>
      </c>
      <c r="S8019" s="3">
        <v>2.5974025974030002</v>
      </c>
      <c r="T8019" s="7">
        <v>0</v>
      </c>
      <c r="U8019" s="3">
        <v>50.649350649351</v>
      </c>
      <c r="V8019" s="8">
        <v>7.792207792208</v>
      </c>
    </row>
    <row r="8020" spans="3:22" ht="24" x14ac:dyDescent="0.2">
      <c r="C8020" s="87"/>
      <c r="D8020" s="89"/>
      <c r="E8020" s="1" t="s">
        <v>31</v>
      </c>
      <c r="F8020" s="2"/>
      <c r="G8020" s="60">
        <v>363</v>
      </c>
      <c r="H8020" s="72" t="str">
        <f t="shared" si="134"/>
        <v xml:space="preserve"> </v>
      </c>
      <c r="I8020" s="11">
        <v>28.099173553719002</v>
      </c>
      <c r="J8020" s="3">
        <v>26.721763085399001</v>
      </c>
      <c r="K8020" s="3">
        <v>15.151515151515</v>
      </c>
      <c r="L8020" s="3">
        <v>8.5399449035810004</v>
      </c>
      <c r="M8020" s="3">
        <v>3.305785123967</v>
      </c>
      <c r="N8020" s="3">
        <v>2.4793388429749998</v>
      </c>
      <c r="O8020" s="3">
        <v>3.305785123967</v>
      </c>
      <c r="P8020" s="3">
        <v>3.305785123967</v>
      </c>
      <c r="Q8020" s="3">
        <v>1.6528925619829999</v>
      </c>
      <c r="R8020" s="3">
        <v>0.82644628099200002</v>
      </c>
      <c r="S8020" s="3">
        <v>3.5812672176309999</v>
      </c>
      <c r="T8020" s="3">
        <v>0.55096418732800001</v>
      </c>
      <c r="U8020" s="3">
        <v>38.016528925620001</v>
      </c>
      <c r="V8020" s="8">
        <v>10.192837465565001</v>
      </c>
    </row>
    <row r="8021" spans="3:22" x14ac:dyDescent="0.2">
      <c r="C8021" s="87"/>
      <c r="D8021" s="89"/>
      <c r="E8021" s="1" t="s">
        <v>32</v>
      </c>
      <c r="F8021" s="2"/>
      <c r="G8021" s="60">
        <v>2</v>
      </c>
      <c r="H8021" s="72" t="str">
        <f t="shared" si="134"/>
        <v>*</v>
      </c>
      <c r="I8021" s="11">
        <v>50</v>
      </c>
      <c r="J8021" s="7">
        <v>0</v>
      </c>
      <c r="K8021" s="7">
        <v>0</v>
      </c>
      <c r="L8021" s="7">
        <v>0</v>
      </c>
      <c r="M8021" s="7">
        <v>0</v>
      </c>
      <c r="N8021" s="7">
        <v>0</v>
      </c>
      <c r="O8021" s="7">
        <v>0</v>
      </c>
      <c r="P8021" s="7">
        <v>0</v>
      </c>
      <c r="Q8021" s="7">
        <v>0</v>
      </c>
      <c r="R8021" s="7">
        <v>0</v>
      </c>
      <c r="S8021" s="7">
        <v>0</v>
      </c>
      <c r="T8021" s="3">
        <v>50</v>
      </c>
      <c r="U8021" s="7">
        <v>0</v>
      </c>
      <c r="V8021" s="14">
        <v>0</v>
      </c>
    </row>
    <row r="8022" spans="3:22" x14ac:dyDescent="0.2">
      <c r="C8022" s="88" t="s">
        <v>33</v>
      </c>
      <c r="D8022" s="83" t="s">
        <v>17</v>
      </c>
      <c r="E8022" s="6" t="s">
        <v>34</v>
      </c>
      <c r="F8022" s="5"/>
      <c r="G8022" s="59">
        <v>341</v>
      </c>
      <c r="H8022" s="71" t="str">
        <f t="shared" si="134"/>
        <v xml:space="preserve"> </v>
      </c>
      <c r="I8022" s="12">
        <v>24.926686217008999</v>
      </c>
      <c r="J8022" s="4">
        <v>23.753665689150001</v>
      </c>
      <c r="K8022" s="4">
        <v>18.181818181817999</v>
      </c>
      <c r="L8022" s="4">
        <v>8.5043988269789992</v>
      </c>
      <c r="M8022" s="4">
        <v>3.812316715543</v>
      </c>
      <c r="N8022" s="4">
        <v>2.6392961876830001</v>
      </c>
      <c r="O8022" s="4">
        <v>4.9853372434020002</v>
      </c>
      <c r="P8022" s="4">
        <v>4.105571847507</v>
      </c>
      <c r="Q8022" s="4">
        <v>2.346041055718</v>
      </c>
      <c r="R8022" s="4">
        <v>2.346041055718</v>
      </c>
      <c r="S8022" s="4">
        <v>2.6392961876830001</v>
      </c>
      <c r="T8022" s="4">
        <v>0.58651026393000005</v>
      </c>
      <c r="U8022" s="4">
        <v>42.228739002932997</v>
      </c>
      <c r="V8022" s="13">
        <v>11.143695014663001</v>
      </c>
    </row>
    <row r="8023" spans="3:22" x14ac:dyDescent="0.2">
      <c r="C8023" s="87"/>
      <c r="D8023" s="84"/>
      <c r="E8023" s="1" t="s">
        <v>35</v>
      </c>
      <c r="F8023" s="2"/>
      <c r="G8023" s="60">
        <v>1149</v>
      </c>
      <c r="H8023" s="72" t="str">
        <f t="shared" si="134"/>
        <v xml:space="preserve"> </v>
      </c>
      <c r="I8023" s="11">
        <v>21.583986074847999</v>
      </c>
      <c r="J8023" s="3">
        <v>27.067014795474002</v>
      </c>
      <c r="K8023" s="3">
        <v>19.930374238468001</v>
      </c>
      <c r="L8023" s="3">
        <v>5.7441253263709999</v>
      </c>
      <c r="M8023" s="3">
        <v>5.3959965187119998</v>
      </c>
      <c r="N8023" s="3">
        <v>2.2628372497820002</v>
      </c>
      <c r="O8023" s="3">
        <v>5.3959965187119998</v>
      </c>
      <c r="P8023" s="3">
        <v>3.220191470844</v>
      </c>
      <c r="Q8023" s="3">
        <v>1.8276762402090001</v>
      </c>
      <c r="R8023" s="3">
        <v>3.1331592689300001</v>
      </c>
      <c r="S8023" s="3">
        <v>3.3072236727590001</v>
      </c>
      <c r="T8023" s="3">
        <v>0.52219321148800002</v>
      </c>
      <c r="U8023" s="3">
        <v>42.819843342036997</v>
      </c>
      <c r="V8023" s="8">
        <v>6.2663185378590001</v>
      </c>
    </row>
    <row r="8024" spans="3:22" ht="24" x14ac:dyDescent="0.2">
      <c r="C8024" s="87"/>
      <c r="D8024" s="84"/>
      <c r="E8024" s="1" t="s">
        <v>36</v>
      </c>
      <c r="F8024" s="2"/>
      <c r="G8024" s="60">
        <v>659</v>
      </c>
      <c r="H8024" s="72" t="str">
        <f t="shared" si="134"/>
        <v xml:space="preserve"> </v>
      </c>
      <c r="I8024" s="11">
        <v>22.003034901366</v>
      </c>
      <c r="J8024" s="3">
        <v>27.465857359636001</v>
      </c>
      <c r="K8024" s="3">
        <v>17.298937784522</v>
      </c>
      <c r="L8024" s="3">
        <v>4.8558421851290001</v>
      </c>
      <c r="M8024" s="3">
        <v>5.9180576631259996</v>
      </c>
      <c r="N8024" s="3">
        <v>2.1244309559939998</v>
      </c>
      <c r="O8024" s="3">
        <v>3.9453717754170001</v>
      </c>
      <c r="P8024" s="3">
        <v>3.1866464339910001</v>
      </c>
      <c r="Q8024" s="3">
        <v>1.669195751138</v>
      </c>
      <c r="R8024" s="3">
        <v>2.427921092564</v>
      </c>
      <c r="S8024" s="3">
        <v>2.57966616085</v>
      </c>
      <c r="T8024" s="3">
        <v>0.75872534142600001</v>
      </c>
      <c r="U8024" s="3">
        <v>45.371775417298998</v>
      </c>
      <c r="V8024" s="8">
        <v>6.3732928679820002</v>
      </c>
    </row>
    <row r="8025" spans="3:22" x14ac:dyDescent="0.2">
      <c r="C8025" s="87"/>
      <c r="D8025" s="84"/>
      <c r="E8025" s="1" t="s">
        <v>37</v>
      </c>
      <c r="F8025" s="2"/>
      <c r="G8025" s="60">
        <v>274</v>
      </c>
      <c r="H8025" s="72" t="str">
        <f t="shared" si="134"/>
        <v xml:space="preserve"> </v>
      </c>
      <c r="I8025" s="11">
        <v>18.248175182482001</v>
      </c>
      <c r="J8025" s="3">
        <v>25.547445255473999</v>
      </c>
      <c r="K8025" s="3">
        <v>15.693430656934</v>
      </c>
      <c r="L8025" s="3">
        <v>6.5693430656930003</v>
      </c>
      <c r="M8025" s="3">
        <v>4.7445255474449999</v>
      </c>
      <c r="N8025" s="3">
        <v>4.0145985401460003</v>
      </c>
      <c r="O8025" s="3">
        <v>5.8394160583939998</v>
      </c>
      <c r="P8025" s="3">
        <v>4.0145985401460003</v>
      </c>
      <c r="Q8025" s="3">
        <v>3.2846715328470002</v>
      </c>
      <c r="R8025" s="3">
        <v>1.459854014599</v>
      </c>
      <c r="S8025" s="3">
        <v>3.649635036496</v>
      </c>
      <c r="T8025" s="3">
        <v>1.824817518248</v>
      </c>
      <c r="U8025" s="3">
        <v>50</v>
      </c>
      <c r="V8025" s="8">
        <v>5.4744525547449996</v>
      </c>
    </row>
    <row r="8026" spans="3:22" x14ac:dyDescent="0.2">
      <c r="C8026" s="87"/>
      <c r="D8026" s="84"/>
      <c r="E8026" s="1" t="s">
        <v>32</v>
      </c>
      <c r="F8026" s="2"/>
      <c r="G8026" s="60">
        <v>12</v>
      </c>
      <c r="H8026" s="72" t="str">
        <f t="shared" si="134"/>
        <v>*</v>
      </c>
      <c r="I8026" s="11">
        <v>8.333333333333</v>
      </c>
      <c r="J8026" s="3">
        <v>25</v>
      </c>
      <c r="K8026" s="3">
        <v>33.333333333333002</v>
      </c>
      <c r="L8026" s="7">
        <v>0</v>
      </c>
      <c r="M8026" s="7">
        <v>0</v>
      </c>
      <c r="N8026" s="7">
        <v>0</v>
      </c>
      <c r="O8026" s="7">
        <v>0</v>
      </c>
      <c r="P8026" s="7">
        <v>0</v>
      </c>
      <c r="Q8026" s="7">
        <v>0</v>
      </c>
      <c r="R8026" s="7">
        <v>0</v>
      </c>
      <c r="S8026" s="3">
        <v>8.333333333333</v>
      </c>
      <c r="T8026" s="3">
        <v>8.333333333333</v>
      </c>
      <c r="U8026" s="3">
        <v>33.333333333333002</v>
      </c>
      <c r="V8026" s="8">
        <v>16.666666666666998</v>
      </c>
    </row>
    <row r="8027" spans="3:22" x14ac:dyDescent="0.2">
      <c r="C8027" s="88" t="s">
        <v>38</v>
      </c>
      <c r="D8027" s="83" t="s">
        <v>17</v>
      </c>
      <c r="E8027" s="6" t="s">
        <v>39</v>
      </c>
      <c r="F8027" s="5"/>
      <c r="G8027" s="59">
        <v>368</v>
      </c>
      <c r="H8027" s="71" t="str">
        <f t="shared" si="134"/>
        <v xml:space="preserve"> </v>
      </c>
      <c r="I8027" s="12">
        <v>22.826086956522001</v>
      </c>
      <c r="J8027" s="4">
        <v>26.086956521739001</v>
      </c>
      <c r="K8027" s="4">
        <v>14.402173913043001</v>
      </c>
      <c r="L8027" s="4">
        <v>8.6956521739130004</v>
      </c>
      <c r="M8027" s="4">
        <v>5.7065217391300003</v>
      </c>
      <c r="N8027" s="4">
        <v>4.8913043478259999</v>
      </c>
      <c r="O8027" s="4">
        <v>6.7934782608699997</v>
      </c>
      <c r="P8027" s="4">
        <v>3.5326086956520002</v>
      </c>
      <c r="Q8027" s="4">
        <v>3.2608695652169999</v>
      </c>
      <c r="R8027" s="4">
        <v>1.902173913043</v>
      </c>
      <c r="S8027" s="4">
        <v>4.3478260869570002</v>
      </c>
      <c r="T8027" s="4">
        <v>1.086956521739</v>
      </c>
      <c r="U8027" s="4">
        <v>43.478260869564998</v>
      </c>
      <c r="V8027" s="13">
        <v>5.9782608695650001</v>
      </c>
    </row>
    <row r="8028" spans="3:22" x14ac:dyDescent="0.2">
      <c r="C8028" s="87"/>
      <c r="D8028" s="84"/>
      <c r="E8028" s="1" t="s">
        <v>40</v>
      </c>
      <c r="F8028" s="2"/>
      <c r="G8028" s="60">
        <v>1591</v>
      </c>
      <c r="H8028" s="72" t="str">
        <f t="shared" si="134"/>
        <v xml:space="preserve"> </v>
      </c>
      <c r="I8028" s="11">
        <v>20.490257699560001</v>
      </c>
      <c r="J8028" s="3">
        <v>25.958516656191001</v>
      </c>
      <c r="K8028" s="3">
        <v>19.610307982401</v>
      </c>
      <c r="L8028" s="3">
        <v>5.4682589566309998</v>
      </c>
      <c r="M8028" s="3">
        <v>5.2796983029540003</v>
      </c>
      <c r="N8028" s="3">
        <v>1.885606536769</v>
      </c>
      <c r="O8028" s="3">
        <v>4.9025769955999996</v>
      </c>
      <c r="P8028" s="3">
        <v>3.5197988686360002</v>
      </c>
      <c r="Q8028" s="3">
        <v>1.571338780641</v>
      </c>
      <c r="R8028" s="3">
        <v>3.016970458831</v>
      </c>
      <c r="S8028" s="3">
        <v>2.7655562539280001</v>
      </c>
      <c r="T8028" s="3">
        <v>0.75424261470800003</v>
      </c>
      <c r="U8028" s="3">
        <v>46.197360150849001</v>
      </c>
      <c r="V8028" s="8">
        <v>6.6624764299179997</v>
      </c>
    </row>
    <row r="8029" spans="3:22" x14ac:dyDescent="0.2">
      <c r="C8029" s="87"/>
      <c r="D8029" s="84"/>
      <c r="E8029" s="1" t="s">
        <v>41</v>
      </c>
      <c r="F8029" s="2"/>
      <c r="G8029" s="60">
        <v>151</v>
      </c>
      <c r="H8029" s="72" t="str">
        <f t="shared" si="134"/>
        <v xml:space="preserve"> </v>
      </c>
      <c r="I8029" s="11">
        <v>23.841059602649</v>
      </c>
      <c r="J8029" s="3">
        <v>29.801324503311001</v>
      </c>
      <c r="K8029" s="3">
        <v>21.192052980132001</v>
      </c>
      <c r="L8029" s="3">
        <v>5.9602649006619997</v>
      </c>
      <c r="M8029" s="3">
        <v>6.622516556291</v>
      </c>
      <c r="N8029" s="3">
        <v>1.9867549668869999</v>
      </c>
      <c r="O8029" s="3">
        <v>2.6490066225170001</v>
      </c>
      <c r="P8029" s="3">
        <v>2.6490066225170001</v>
      </c>
      <c r="Q8029" s="3">
        <v>3.9735099337749999</v>
      </c>
      <c r="R8029" s="3">
        <v>1.9867549668869999</v>
      </c>
      <c r="S8029" s="3">
        <v>1.9867549668869999</v>
      </c>
      <c r="T8029" s="7">
        <v>0</v>
      </c>
      <c r="U8029" s="3">
        <v>45.033112582781001</v>
      </c>
      <c r="V8029" s="8">
        <v>5.9602649006619997</v>
      </c>
    </row>
    <row r="8030" spans="3:22" x14ac:dyDescent="0.2">
      <c r="C8030" s="87"/>
      <c r="D8030" s="84"/>
      <c r="E8030" s="1" t="s">
        <v>42</v>
      </c>
      <c r="F8030" s="2"/>
      <c r="G8030" s="60">
        <v>884</v>
      </c>
      <c r="H8030" s="72" t="str">
        <f t="shared" si="134"/>
        <v xml:space="preserve"> </v>
      </c>
      <c r="I8030" s="11">
        <v>23.076923076922998</v>
      </c>
      <c r="J8030" s="3">
        <v>27.036199095023001</v>
      </c>
      <c r="K8030" s="3">
        <v>17.873303167421</v>
      </c>
      <c r="L8030" s="3">
        <v>5.8823529411760003</v>
      </c>
      <c r="M8030" s="3">
        <v>5.316742081448</v>
      </c>
      <c r="N8030" s="3">
        <v>1.6968325791859999</v>
      </c>
      <c r="O8030" s="3">
        <v>4.4117647058819998</v>
      </c>
      <c r="P8030" s="3">
        <v>3.280542986425</v>
      </c>
      <c r="Q8030" s="3">
        <v>1.357466063348</v>
      </c>
      <c r="R8030" s="3">
        <v>2.3755656108599998</v>
      </c>
      <c r="S8030" s="3">
        <v>2.3755656108599998</v>
      </c>
      <c r="T8030" s="3">
        <v>0.67873303167400001</v>
      </c>
      <c r="U8030" s="3">
        <v>45.135746606334997</v>
      </c>
      <c r="V8030" s="8">
        <v>7.2398190045249997</v>
      </c>
    </row>
    <row r="8031" spans="3:22" x14ac:dyDescent="0.2">
      <c r="C8031" s="87"/>
      <c r="D8031" s="84"/>
      <c r="E8031" s="1" t="s">
        <v>43</v>
      </c>
      <c r="F8031" s="2"/>
      <c r="G8031" s="60">
        <v>191</v>
      </c>
      <c r="H8031" s="72" t="str">
        <f t="shared" si="134"/>
        <v xml:space="preserve"> </v>
      </c>
      <c r="I8031" s="11">
        <v>28.272251308901001</v>
      </c>
      <c r="J8031" s="3">
        <v>34.031413612564997</v>
      </c>
      <c r="K8031" s="3">
        <v>21.989528795811999</v>
      </c>
      <c r="L8031" s="3">
        <v>3.6649214659689999</v>
      </c>
      <c r="M8031" s="3">
        <v>2.6178010471199999</v>
      </c>
      <c r="N8031" s="3">
        <v>2.0942408376959998</v>
      </c>
      <c r="O8031" s="3">
        <v>5.235602094241</v>
      </c>
      <c r="P8031" s="3">
        <v>2.0942408376959998</v>
      </c>
      <c r="Q8031" s="3">
        <v>2.0942408376959998</v>
      </c>
      <c r="R8031" s="3">
        <v>2.6178010471199999</v>
      </c>
      <c r="S8031" s="3">
        <v>2.0942408376959998</v>
      </c>
      <c r="T8031" s="3">
        <v>1.0471204188479999</v>
      </c>
      <c r="U8031" s="3">
        <v>37.696335078533998</v>
      </c>
      <c r="V8031" s="8">
        <v>9.4240837696340005</v>
      </c>
    </row>
    <row r="8032" spans="3:22" x14ac:dyDescent="0.2">
      <c r="C8032" s="87"/>
      <c r="D8032" s="84"/>
      <c r="E8032" s="1" t="s">
        <v>44</v>
      </c>
      <c r="F8032" s="2"/>
      <c r="G8032" s="60">
        <v>239</v>
      </c>
      <c r="H8032" s="72" t="str">
        <f t="shared" si="134"/>
        <v xml:space="preserve"> </v>
      </c>
      <c r="I8032" s="11">
        <v>25.523012552301001</v>
      </c>
      <c r="J8032" s="3">
        <v>28.870292887028999</v>
      </c>
      <c r="K8032" s="3">
        <v>22.594142259413999</v>
      </c>
      <c r="L8032" s="3">
        <v>5.0209205020920002</v>
      </c>
      <c r="M8032" s="3">
        <v>3.7656903765690002</v>
      </c>
      <c r="N8032" s="3">
        <v>0.836820083682</v>
      </c>
      <c r="O8032" s="3">
        <v>5.439330543933</v>
      </c>
      <c r="P8032" s="3">
        <v>1.673640167364</v>
      </c>
      <c r="Q8032" s="3">
        <v>0.836820083682</v>
      </c>
      <c r="R8032" s="3">
        <v>2.5104602510460001</v>
      </c>
      <c r="S8032" s="3">
        <v>2.9288702928869998</v>
      </c>
      <c r="T8032" s="3">
        <v>1.2552301255230001</v>
      </c>
      <c r="U8032" s="3">
        <v>37.238493723848997</v>
      </c>
      <c r="V8032" s="8">
        <v>8.7866108786609995</v>
      </c>
    </row>
    <row r="8033" spans="3:22" x14ac:dyDescent="0.2">
      <c r="C8033" s="87"/>
      <c r="D8033" s="84"/>
      <c r="E8033" s="1" t="s">
        <v>45</v>
      </c>
      <c r="F8033" s="2"/>
      <c r="G8033" s="60">
        <v>58</v>
      </c>
      <c r="H8033" s="72" t="str">
        <f t="shared" si="134"/>
        <v xml:space="preserve"> </v>
      </c>
      <c r="I8033" s="11">
        <v>20.689655172414</v>
      </c>
      <c r="J8033" s="3">
        <v>18.965517241379001</v>
      </c>
      <c r="K8033" s="3">
        <v>17.241379310345</v>
      </c>
      <c r="L8033" s="3">
        <v>5.1724137931029999</v>
      </c>
      <c r="M8033" s="3">
        <v>6.8965517241379999</v>
      </c>
      <c r="N8033" s="7">
        <v>0</v>
      </c>
      <c r="O8033" s="3">
        <v>6.8965517241379999</v>
      </c>
      <c r="P8033" s="3">
        <v>5.1724137931029999</v>
      </c>
      <c r="Q8033" s="3">
        <v>1.7241379310339999</v>
      </c>
      <c r="R8033" s="3">
        <v>3.4482758620689999</v>
      </c>
      <c r="S8033" s="3">
        <v>1.7241379310339999</v>
      </c>
      <c r="T8033" s="7">
        <v>0</v>
      </c>
      <c r="U8033" s="3">
        <v>44.827586206897003</v>
      </c>
      <c r="V8033" s="8">
        <v>8.6206896551720007</v>
      </c>
    </row>
    <row r="8034" spans="3:22" x14ac:dyDescent="0.2">
      <c r="C8034" s="87"/>
      <c r="D8034" s="84"/>
      <c r="E8034" s="1" t="s">
        <v>46</v>
      </c>
      <c r="F8034" s="2"/>
      <c r="G8034" s="60">
        <v>32</v>
      </c>
      <c r="H8034" s="72" t="str">
        <f t="shared" si="134"/>
        <v>*</v>
      </c>
      <c r="I8034" s="11">
        <v>25</v>
      </c>
      <c r="J8034" s="3">
        <v>34.375</v>
      </c>
      <c r="K8034" s="3">
        <v>9.375</v>
      </c>
      <c r="L8034" s="3">
        <v>3.125</v>
      </c>
      <c r="M8034" s="7">
        <v>0</v>
      </c>
      <c r="N8034" s="3">
        <v>12.5</v>
      </c>
      <c r="O8034" s="3">
        <v>3.125</v>
      </c>
      <c r="P8034" s="3">
        <v>3.125</v>
      </c>
      <c r="Q8034" s="3">
        <v>3.125</v>
      </c>
      <c r="R8034" s="7">
        <v>0</v>
      </c>
      <c r="S8034" s="3">
        <v>6.25</v>
      </c>
      <c r="T8034" s="7">
        <v>0</v>
      </c>
      <c r="U8034" s="3">
        <v>40.625</v>
      </c>
      <c r="V8034" s="8">
        <v>6.25</v>
      </c>
    </row>
    <row r="8035" spans="3:22" x14ac:dyDescent="0.2">
      <c r="C8035" s="87"/>
      <c r="D8035" s="84"/>
      <c r="E8035" s="1" t="s">
        <v>32</v>
      </c>
      <c r="F8035" s="2"/>
      <c r="G8035" s="60">
        <v>50</v>
      </c>
      <c r="H8035" s="72" t="str">
        <f t="shared" si="134"/>
        <v xml:space="preserve"> </v>
      </c>
      <c r="I8035" s="11">
        <v>18</v>
      </c>
      <c r="J8035" s="3">
        <v>26</v>
      </c>
      <c r="K8035" s="3">
        <v>8</v>
      </c>
      <c r="L8035" s="7">
        <v>0</v>
      </c>
      <c r="M8035" s="3">
        <v>4</v>
      </c>
      <c r="N8035" s="3">
        <v>4</v>
      </c>
      <c r="O8035" s="3">
        <v>6</v>
      </c>
      <c r="P8035" s="3">
        <v>2</v>
      </c>
      <c r="Q8035" s="3">
        <v>4</v>
      </c>
      <c r="R8035" s="3">
        <v>4</v>
      </c>
      <c r="S8035" s="3">
        <v>4</v>
      </c>
      <c r="T8035" s="3">
        <v>2</v>
      </c>
      <c r="U8035" s="3">
        <v>40</v>
      </c>
      <c r="V8035" s="8">
        <v>10</v>
      </c>
    </row>
    <row r="8036" spans="3:22" ht="24" x14ac:dyDescent="0.2">
      <c r="C8036" s="88" t="s">
        <v>47</v>
      </c>
      <c r="D8036" s="83" t="s">
        <v>17</v>
      </c>
      <c r="E8036" s="6" t="s">
        <v>48</v>
      </c>
      <c r="F8036" s="5"/>
      <c r="G8036" s="59">
        <v>93</v>
      </c>
      <c r="H8036" s="71" t="str">
        <f t="shared" si="134"/>
        <v xml:space="preserve"> </v>
      </c>
      <c r="I8036" s="12">
        <v>30.107526881719998</v>
      </c>
      <c r="J8036" s="4">
        <v>34.408602150538002</v>
      </c>
      <c r="K8036" s="4">
        <v>22.580645161290001</v>
      </c>
      <c r="L8036" s="4">
        <v>4.3010752688169998</v>
      </c>
      <c r="M8036" s="4">
        <v>3.2258064516129998</v>
      </c>
      <c r="N8036" s="4">
        <v>3.2258064516129998</v>
      </c>
      <c r="O8036" s="4">
        <v>6.4516129032259997</v>
      </c>
      <c r="P8036" s="4">
        <v>7.5268817204299996</v>
      </c>
      <c r="Q8036" s="4">
        <v>5.3763440860219998</v>
      </c>
      <c r="R8036" s="20">
        <v>0</v>
      </c>
      <c r="S8036" s="4">
        <v>1.0752688172039999</v>
      </c>
      <c r="T8036" s="20">
        <v>0</v>
      </c>
      <c r="U8036" s="4">
        <v>40.860215053763</v>
      </c>
      <c r="V8036" s="13">
        <v>7.5268817204299996</v>
      </c>
    </row>
    <row r="8037" spans="3:22" ht="24" x14ac:dyDescent="0.2">
      <c r="C8037" s="87"/>
      <c r="D8037" s="84"/>
      <c r="E8037" s="1" t="s">
        <v>49</v>
      </c>
      <c r="F8037" s="2"/>
      <c r="G8037" s="60">
        <v>143</v>
      </c>
      <c r="H8037" s="72" t="str">
        <f t="shared" si="134"/>
        <v xml:space="preserve"> </v>
      </c>
      <c r="I8037" s="11">
        <v>22.377622377622</v>
      </c>
      <c r="J8037" s="3">
        <v>26.573426573427</v>
      </c>
      <c r="K8037" s="3">
        <v>13.986013986013999</v>
      </c>
      <c r="L8037" s="3">
        <v>5.594405594406</v>
      </c>
      <c r="M8037" s="3">
        <v>2.797202797203</v>
      </c>
      <c r="N8037" s="3">
        <v>1.398601398601</v>
      </c>
      <c r="O8037" s="3">
        <v>5.594405594406</v>
      </c>
      <c r="P8037" s="3">
        <v>1.398601398601</v>
      </c>
      <c r="Q8037" s="3">
        <v>2.0979020979020002</v>
      </c>
      <c r="R8037" s="3">
        <v>2.0979020979020002</v>
      </c>
      <c r="S8037" s="3">
        <v>1.398601398601</v>
      </c>
      <c r="T8037" s="7">
        <v>0</v>
      </c>
      <c r="U8037" s="3">
        <v>48.951048951049003</v>
      </c>
      <c r="V8037" s="8">
        <v>2.797202797203</v>
      </c>
    </row>
    <row r="8038" spans="3:22" x14ac:dyDescent="0.2">
      <c r="C8038" s="87"/>
      <c r="D8038" s="84"/>
      <c r="E8038" s="1" t="s">
        <v>50</v>
      </c>
      <c r="F8038" s="2"/>
      <c r="G8038" s="60">
        <v>148</v>
      </c>
      <c r="H8038" s="72" t="str">
        <f t="shared" si="134"/>
        <v xml:space="preserve"> </v>
      </c>
      <c r="I8038" s="11">
        <v>18.918918918919001</v>
      </c>
      <c r="J8038" s="3">
        <v>25</v>
      </c>
      <c r="K8038" s="3">
        <v>18.918918918919001</v>
      </c>
      <c r="L8038" s="3">
        <v>4.7297297297299998</v>
      </c>
      <c r="M8038" s="3">
        <v>8.7837837837839992</v>
      </c>
      <c r="N8038" s="3">
        <v>2.7027027027030002</v>
      </c>
      <c r="O8038" s="3">
        <v>5.4054054054050003</v>
      </c>
      <c r="P8038" s="3">
        <v>4.7297297297299998</v>
      </c>
      <c r="Q8038" s="3">
        <v>2.0270270270270001</v>
      </c>
      <c r="R8038" s="3">
        <v>5.4054054054050003</v>
      </c>
      <c r="S8038" s="3">
        <v>5.4054054054050003</v>
      </c>
      <c r="T8038" s="3">
        <v>0.67567567567599995</v>
      </c>
      <c r="U8038" s="3">
        <v>47.972972972972997</v>
      </c>
      <c r="V8038" s="8">
        <v>3.3783783783780001</v>
      </c>
    </row>
    <row r="8039" spans="3:22" x14ac:dyDescent="0.2">
      <c r="C8039" s="87"/>
      <c r="D8039" s="84"/>
      <c r="E8039" s="1" t="s">
        <v>51</v>
      </c>
      <c r="F8039" s="2"/>
      <c r="G8039" s="60">
        <v>198</v>
      </c>
      <c r="H8039" s="72" t="str">
        <f t="shared" si="134"/>
        <v xml:space="preserve"> </v>
      </c>
      <c r="I8039" s="11">
        <v>13.131313131313</v>
      </c>
      <c r="J8039" s="3">
        <v>18.181818181817999</v>
      </c>
      <c r="K8039" s="3">
        <v>16.161616161615999</v>
      </c>
      <c r="L8039" s="3">
        <v>3.535353535354</v>
      </c>
      <c r="M8039" s="3">
        <v>12.626262626262999</v>
      </c>
      <c r="N8039" s="3">
        <v>2.0202020202019999</v>
      </c>
      <c r="O8039" s="3">
        <v>4.5454545454549997</v>
      </c>
      <c r="P8039" s="3">
        <v>1.5151515151520001</v>
      </c>
      <c r="Q8039" s="3">
        <v>2.0202020202019999</v>
      </c>
      <c r="R8039" s="3">
        <v>2.5252525252529998</v>
      </c>
      <c r="S8039" s="3">
        <v>2.0202020202019999</v>
      </c>
      <c r="T8039" s="3">
        <v>0.50505050505100002</v>
      </c>
      <c r="U8039" s="3">
        <v>56.060606060605998</v>
      </c>
      <c r="V8039" s="8">
        <v>3.0303030303030001</v>
      </c>
    </row>
    <row r="8040" spans="3:22" ht="24" x14ac:dyDescent="0.2">
      <c r="C8040" s="87"/>
      <c r="D8040" s="84"/>
      <c r="E8040" s="1" t="s">
        <v>52</v>
      </c>
      <c r="F8040" s="2"/>
      <c r="G8040" s="60">
        <v>318</v>
      </c>
      <c r="H8040" s="72" t="str">
        <f t="shared" si="134"/>
        <v xml:space="preserve"> </v>
      </c>
      <c r="I8040" s="11">
        <v>17.295597484277</v>
      </c>
      <c r="J8040" s="3">
        <v>20.754716981131999</v>
      </c>
      <c r="K8040" s="3">
        <v>16.352201257861999</v>
      </c>
      <c r="L8040" s="3">
        <v>5.0314465408810003</v>
      </c>
      <c r="M8040" s="3">
        <v>18.867924528302002</v>
      </c>
      <c r="N8040" s="3">
        <v>2.8301886792449999</v>
      </c>
      <c r="O8040" s="3">
        <v>1.88679245283</v>
      </c>
      <c r="P8040" s="3">
        <v>3.7735849056599999</v>
      </c>
      <c r="Q8040" s="3">
        <v>2.8301886792449999</v>
      </c>
      <c r="R8040" s="3">
        <v>4.7169811320750004</v>
      </c>
      <c r="S8040" s="3">
        <v>2.5157232704400001</v>
      </c>
      <c r="T8040" s="3">
        <v>1.5723270440249999</v>
      </c>
      <c r="U8040" s="3">
        <v>46.226415094339998</v>
      </c>
      <c r="V8040" s="8">
        <v>5.0314465408810003</v>
      </c>
    </row>
    <row r="8041" spans="3:22" ht="24" x14ac:dyDescent="0.2">
      <c r="C8041" s="87"/>
      <c r="D8041" s="84"/>
      <c r="E8041" s="1" t="s">
        <v>53</v>
      </c>
      <c r="F8041" s="2"/>
      <c r="G8041" s="60">
        <v>900</v>
      </c>
      <c r="H8041" s="72" t="str">
        <f t="shared" si="134"/>
        <v xml:space="preserve"> </v>
      </c>
      <c r="I8041" s="11">
        <v>18.777777777777999</v>
      </c>
      <c r="J8041" s="3">
        <v>23.222222222222001</v>
      </c>
      <c r="K8041" s="3">
        <v>17</v>
      </c>
      <c r="L8041" s="3">
        <v>4.666666666667</v>
      </c>
      <c r="M8041" s="3">
        <v>11.666666666667</v>
      </c>
      <c r="N8041" s="3">
        <v>2.4444444444440001</v>
      </c>
      <c r="O8041" s="3">
        <v>4.1111111111109997</v>
      </c>
      <c r="P8041" s="3">
        <v>3.4444444444440001</v>
      </c>
      <c r="Q8041" s="3">
        <v>2.666666666667</v>
      </c>
      <c r="R8041" s="3">
        <v>3.4444444444440001</v>
      </c>
      <c r="S8041" s="3">
        <v>2.5555555555559999</v>
      </c>
      <c r="T8041" s="3">
        <v>0.77777777777799995</v>
      </c>
      <c r="U8041" s="3">
        <v>48.555555555555998</v>
      </c>
      <c r="V8041" s="8">
        <v>4.2222222222220003</v>
      </c>
    </row>
    <row r="8042" spans="3:22" ht="24" x14ac:dyDescent="0.2">
      <c r="C8042" s="87"/>
      <c r="D8042" s="84"/>
      <c r="E8042" s="1" t="s">
        <v>54</v>
      </c>
      <c r="F8042" s="2"/>
      <c r="G8042" s="60">
        <v>1493</v>
      </c>
      <c r="H8042" s="72" t="str">
        <f t="shared" si="134"/>
        <v xml:space="preserve"> </v>
      </c>
      <c r="I8042" s="11">
        <v>23.308774279973001</v>
      </c>
      <c r="J8042" s="3">
        <v>28.265237776288998</v>
      </c>
      <c r="K8042" s="3">
        <v>19.490957803080999</v>
      </c>
      <c r="L8042" s="3">
        <v>6.8318821165439996</v>
      </c>
      <c r="M8042" s="3">
        <v>1.406563965171</v>
      </c>
      <c r="N8042" s="3">
        <v>2.4782317481580001</v>
      </c>
      <c r="O8042" s="3">
        <v>5.626255860683</v>
      </c>
      <c r="P8042" s="3">
        <v>3.4159410582719998</v>
      </c>
      <c r="Q8042" s="3">
        <v>1.6744809109180001</v>
      </c>
      <c r="R8042" s="3">
        <v>2.1433355659750002</v>
      </c>
      <c r="S8042" s="3">
        <v>3.4159410582719998</v>
      </c>
      <c r="T8042" s="3">
        <v>0.80375083723999996</v>
      </c>
      <c r="U8042" s="3">
        <v>42.196918955123998</v>
      </c>
      <c r="V8042" s="8">
        <v>8.1044876088409996</v>
      </c>
    </row>
    <row r="8043" spans="3:22" x14ac:dyDescent="0.2">
      <c r="C8043" s="87"/>
      <c r="D8043" s="84"/>
      <c r="E8043" s="1" t="s">
        <v>32</v>
      </c>
      <c r="F8043" s="2"/>
      <c r="G8043" s="60">
        <v>42</v>
      </c>
      <c r="H8043" s="72" t="str">
        <f t="shared" si="134"/>
        <v>*</v>
      </c>
      <c r="I8043" s="11">
        <v>28.571428571428999</v>
      </c>
      <c r="J8043" s="3">
        <v>35.714285714286</v>
      </c>
      <c r="K8043" s="3">
        <v>19.047619047619001</v>
      </c>
      <c r="L8043" s="3">
        <v>2.3809523809519999</v>
      </c>
      <c r="M8043" s="3">
        <v>2.3809523809519999</v>
      </c>
      <c r="N8043" s="3">
        <v>2.3809523809519999</v>
      </c>
      <c r="O8043" s="7">
        <v>0</v>
      </c>
      <c r="P8043" s="3">
        <v>2.3809523809519999</v>
      </c>
      <c r="Q8043" s="7">
        <v>0</v>
      </c>
      <c r="R8043" s="3">
        <v>2.3809523809519999</v>
      </c>
      <c r="S8043" s="3">
        <v>2.3809523809519999</v>
      </c>
      <c r="T8043" s="7">
        <v>0</v>
      </c>
      <c r="U8043" s="3">
        <v>21.428571428571001</v>
      </c>
      <c r="V8043" s="8">
        <v>23.809523809523998</v>
      </c>
    </row>
    <row r="8044" spans="3:22" ht="24" x14ac:dyDescent="0.2">
      <c r="C8044" s="88" t="s">
        <v>55</v>
      </c>
      <c r="D8044" s="83" t="s">
        <v>17</v>
      </c>
      <c r="E8044" s="6" t="s">
        <v>48</v>
      </c>
      <c r="F8044" s="5"/>
      <c r="G8044" s="59">
        <v>118</v>
      </c>
      <c r="H8044" s="71" t="str">
        <f t="shared" si="134"/>
        <v xml:space="preserve"> </v>
      </c>
      <c r="I8044" s="12">
        <v>24.576271186441002</v>
      </c>
      <c r="J8044" s="4">
        <v>22.881355932203</v>
      </c>
      <c r="K8044" s="4">
        <v>19.491525423729001</v>
      </c>
      <c r="L8044" s="4">
        <v>5.9322033898309998</v>
      </c>
      <c r="M8044" s="4">
        <v>5.0847457627120001</v>
      </c>
      <c r="N8044" s="4">
        <v>1.6949152542370001</v>
      </c>
      <c r="O8044" s="4">
        <v>4.2372881355930003</v>
      </c>
      <c r="P8044" s="4">
        <v>5.0847457627120001</v>
      </c>
      <c r="Q8044" s="4">
        <v>4.2372881355930003</v>
      </c>
      <c r="R8044" s="4">
        <v>0.84745762711899997</v>
      </c>
      <c r="S8044" s="20">
        <v>0</v>
      </c>
      <c r="T8044" s="20">
        <v>0</v>
      </c>
      <c r="U8044" s="4">
        <v>38.135593220338997</v>
      </c>
      <c r="V8044" s="13">
        <v>14.406779661017</v>
      </c>
    </row>
    <row r="8045" spans="3:22" ht="24" x14ac:dyDescent="0.2">
      <c r="C8045" s="87"/>
      <c r="D8045" s="84"/>
      <c r="E8045" s="1" t="s">
        <v>49</v>
      </c>
      <c r="F8045" s="2"/>
      <c r="G8045" s="60">
        <v>262</v>
      </c>
      <c r="H8045" s="72" t="str">
        <f t="shared" si="134"/>
        <v xml:space="preserve"> </v>
      </c>
      <c r="I8045" s="11">
        <v>22.900763358778999</v>
      </c>
      <c r="J8045" s="3">
        <v>30.152671755724999</v>
      </c>
      <c r="K8045" s="3">
        <v>14.12213740458</v>
      </c>
      <c r="L8045" s="3">
        <v>6.8702290076340002</v>
      </c>
      <c r="M8045" s="3">
        <v>3.4351145038170001</v>
      </c>
      <c r="N8045" s="3">
        <v>2.2900763358780001</v>
      </c>
      <c r="O8045" s="3">
        <v>4.1984732824430004</v>
      </c>
      <c r="P8045" s="3">
        <v>1.526717557252</v>
      </c>
      <c r="Q8045" s="3">
        <v>2.6717557251909998</v>
      </c>
      <c r="R8045" s="3">
        <v>1.9083969465649999</v>
      </c>
      <c r="S8045" s="3">
        <v>2.6717557251909998</v>
      </c>
      <c r="T8045" s="3">
        <v>0.38167938931299999</v>
      </c>
      <c r="U8045" s="3">
        <v>41.984732824426999</v>
      </c>
      <c r="V8045" s="8">
        <v>7.251908396947</v>
      </c>
    </row>
    <row r="8046" spans="3:22" x14ac:dyDescent="0.2">
      <c r="C8046" s="87"/>
      <c r="D8046" s="84"/>
      <c r="E8046" s="1" t="s">
        <v>50</v>
      </c>
      <c r="F8046" s="2"/>
      <c r="G8046" s="60">
        <v>486</v>
      </c>
      <c r="H8046" s="72" t="str">
        <f t="shared" si="134"/>
        <v xml:space="preserve"> </v>
      </c>
      <c r="I8046" s="11">
        <v>20.576131687242999</v>
      </c>
      <c r="J8046" s="3">
        <v>30.246913580247</v>
      </c>
      <c r="K8046" s="3">
        <v>22.83950617284</v>
      </c>
      <c r="L8046" s="3">
        <v>7.818930041152</v>
      </c>
      <c r="M8046" s="3">
        <v>5.7613168724279999</v>
      </c>
      <c r="N8046" s="3">
        <v>2.057613168724</v>
      </c>
      <c r="O8046" s="3">
        <v>5.9670781892999996</v>
      </c>
      <c r="P8046" s="3">
        <v>4.7325102880659999</v>
      </c>
      <c r="Q8046" s="3">
        <v>2.880658436214</v>
      </c>
      <c r="R8046" s="3">
        <v>3.909465020576</v>
      </c>
      <c r="S8046" s="3">
        <v>3.7037037037039999</v>
      </c>
      <c r="T8046" s="3">
        <v>1.028806584362</v>
      </c>
      <c r="U8046" s="3">
        <v>42.386831275719999</v>
      </c>
      <c r="V8046" s="8">
        <v>4.9382716049380004</v>
      </c>
    </row>
    <row r="8047" spans="3:22" x14ac:dyDescent="0.2">
      <c r="C8047" s="87"/>
      <c r="D8047" s="84"/>
      <c r="E8047" s="1" t="s">
        <v>51</v>
      </c>
      <c r="F8047" s="2"/>
      <c r="G8047" s="60">
        <v>888</v>
      </c>
      <c r="H8047" s="72" t="str">
        <f t="shared" ref="H8047:H8094" si="135">IF(G8047&lt;49,"*"," ")</f>
        <v xml:space="preserve"> </v>
      </c>
      <c r="I8047" s="11">
        <v>18.468468468468</v>
      </c>
      <c r="J8047" s="3">
        <v>25.225225225225</v>
      </c>
      <c r="K8047" s="3">
        <v>18.581081081080999</v>
      </c>
      <c r="L8047" s="3">
        <v>5.2927927927929996</v>
      </c>
      <c r="M8047" s="3">
        <v>6.1936936936939997</v>
      </c>
      <c r="N8047" s="3">
        <v>2.2522522522520001</v>
      </c>
      <c r="O8047" s="3">
        <v>5.2927927927929996</v>
      </c>
      <c r="P8047" s="3">
        <v>3.040540540541</v>
      </c>
      <c r="Q8047" s="3">
        <v>1.5765765765769999</v>
      </c>
      <c r="R8047" s="3">
        <v>2.8153153153149999</v>
      </c>
      <c r="S8047" s="3">
        <v>3.490990990991</v>
      </c>
      <c r="T8047" s="3">
        <v>0.90090090090099995</v>
      </c>
      <c r="U8047" s="3">
        <v>48.761261261260998</v>
      </c>
      <c r="V8047" s="8">
        <v>4.7297297297299998</v>
      </c>
    </row>
    <row r="8048" spans="3:22" ht="24" x14ac:dyDescent="0.2">
      <c r="C8048" s="87"/>
      <c r="D8048" s="84"/>
      <c r="E8048" s="1" t="s">
        <v>52</v>
      </c>
      <c r="F8048" s="2"/>
      <c r="G8048" s="60">
        <v>323</v>
      </c>
      <c r="H8048" s="72" t="str">
        <f t="shared" si="135"/>
        <v xml:space="preserve"> </v>
      </c>
      <c r="I8048" s="11">
        <v>22.600619195046001</v>
      </c>
      <c r="J8048" s="3">
        <v>21.052631578947</v>
      </c>
      <c r="K8048" s="3">
        <v>13.931888544892001</v>
      </c>
      <c r="L8048" s="3">
        <v>4.0247678018580002</v>
      </c>
      <c r="M8048" s="3">
        <v>8.6687306501550001</v>
      </c>
      <c r="N8048" s="3">
        <v>4.0247678018580002</v>
      </c>
      <c r="O8048" s="3">
        <v>3.405572755418</v>
      </c>
      <c r="P8048" s="3">
        <v>3.7151702786379999</v>
      </c>
      <c r="Q8048" s="3">
        <v>0.92879256965900003</v>
      </c>
      <c r="R8048" s="3">
        <v>2.7863777089780002</v>
      </c>
      <c r="S8048" s="3">
        <v>2.167182662539</v>
      </c>
      <c r="T8048" s="3">
        <v>0.61919504644000001</v>
      </c>
      <c r="U8048" s="3">
        <v>44.582043343652998</v>
      </c>
      <c r="V8048" s="8">
        <v>8.6687306501550001</v>
      </c>
    </row>
    <row r="8049" spans="3:22" x14ac:dyDescent="0.2">
      <c r="C8049" s="87"/>
      <c r="D8049" s="84"/>
      <c r="E8049" s="1" t="s">
        <v>56</v>
      </c>
      <c r="F8049" s="2"/>
      <c r="G8049" s="60">
        <v>275</v>
      </c>
      <c r="H8049" s="72" t="str">
        <f t="shared" si="135"/>
        <v xml:space="preserve"> </v>
      </c>
      <c r="I8049" s="11">
        <v>28</v>
      </c>
      <c r="J8049" s="3">
        <v>28.363636363636001</v>
      </c>
      <c r="K8049" s="3">
        <v>20</v>
      </c>
      <c r="L8049" s="3">
        <v>4.363636363636</v>
      </c>
      <c r="M8049" s="7">
        <v>0</v>
      </c>
      <c r="N8049" s="3">
        <v>2.181818181818</v>
      </c>
      <c r="O8049" s="3">
        <v>4.363636363636</v>
      </c>
      <c r="P8049" s="3">
        <v>1.818181818182</v>
      </c>
      <c r="Q8049" s="3">
        <v>1.4545454545450001</v>
      </c>
      <c r="R8049" s="3">
        <v>1.090909090909</v>
      </c>
      <c r="S8049" s="3">
        <v>3.2727272727269998</v>
      </c>
      <c r="T8049" s="3">
        <v>0.72727272727299996</v>
      </c>
      <c r="U8049" s="3">
        <v>40.363636363635997</v>
      </c>
      <c r="V8049" s="8">
        <v>9.8181818181819995</v>
      </c>
    </row>
    <row r="8050" spans="3:22" x14ac:dyDescent="0.2">
      <c r="C8050" s="87"/>
      <c r="D8050" s="84"/>
      <c r="E8050" s="1" t="s">
        <v>57</v>
      </c>
      <c r="F8050" s="2"/>
      <c r="G8050" s="60">
        <v>32</v>
      </c>
      <c r="H8050" s="72" t="str">
        <f t="shared" si="135"/>
        <v>*</v>
      </c>
      <c r="I8050" s="11">
        <v>34.375</v>
      </c>
      <c r="J8050" s="3">
        <v>21.875</v>
      </c>
      <c r="K8050" s="3">
        <v>21.875</v>
      </c>
      <c r="L8050" s="3">
        <v>12.5</v>
      </c>
      <c r="M8050" s="3">
        <v>3.125</v>
      </c>
      <c r="N8050" s="3">
        <v>3.125</v>
      </c>
      <c r="O8050" s="3">
        <v>9.375</v>
      </c>
      <c r="P8050" s="3">
        <v>6.25</v>
      </c>
      <c r="Q8050" s="3">
        <v>3.125</v>
      </c>
      <c r="R8050" s="3">
        <v>3.125</v>
      </c>
      <c r="S8050" s="3">
        <v>3.125</v>
      </c>
      <c r="T8050" s="3">
        <v>3.125</v>
      </c>
      <c r="U8050" s="3">
        <v>37.5</v>
      </c>
      <c r="V8050" s="8">
        <v>15.625</v>
      </c>
    </row>
    <row r="8051" spans="3:22" x14ac:dyDescent="0.2">
      <c r="C8051" s="87"/>
      <c r="D8051" s="84"/>
      <c r="E8051" s="1" t="s">
        <v>32</v>
      </c>
      <c r="F8051" s="2"/>
      <c r="G8051" s="60">
        <v>51</v>
      </c>
      <c r="H8051" s="72" t="str">
        <f t="shared" si="135"/>
        <v xml:space="preserve"> </v>
      </c>
      <c r="I8051" s="11">
        <v>29.411764705882</v>
      </c>
      <c r="J8051" s="3">
        <v>31.372549019608002</v>
      </c>
      <c r="K8051" s="3">
        <v>17.647058823529001</v>
      </c>
      <c r="L8051" s="3">
        <v>11.764705882353001</v>
      </c>
      <c r="M8051" s="7">
        <v>0</v>
      </c>
      <c r="N8051" s="3">
        <v>3.9215686274510002</v>
      </c>
      <c r="O8051" s="3">
        <v>5.8823529411760003</v>
      </c>
      <c r="P8051" s="3">
        <v>7.8431372549020004</v>
      </c>
      <c r="Q8051" s="3">
        <v>1.9607843137250001</v>
      </c>
      <c r="R8051" s="3">
        <v>1.9607843137250001</v>
      </c>
      <c r="S8051" s="3">
        <v>3.9215686274510002</v>
      </c>
      <c r="T8051" s="7">
        <v>0</v>
      </c>
      <c r="U8051" s="3">
        <v>29.411764705882</v>
      </c>
      <c r="V8051" s="8">
        <v>13.725490196078001</v>
      </c>
    </row>
    <row r="8052" spans="3:22" x14ac:dyDescent="0.2">
      <c r="C8052" s="88" t="s">
        <v>58</v>
      </c>
      <c r="D8052" s="83" t="s">
        <v>17</v>
      </c>
      <c r="E8052" s="6" t="s">
        <v>59</v>
      </c>
      <c r="F8052" s="5"/>
      <c r="G8052" s="59">
        <v>1814</v>
      </c>
      <c r="H8052" s="71" t="str">
        <f t="shared" si="135"/>
        <v xml:space="preserve"> </v>
      </c>
      <c r="I8052" s="12">
        <v>22.160970231533</v>
      </c>
      <c r="J8052" s="4">
        <v>27.949283351708999</v>
      </c>
      <c r="K8052" s="4">
        <v>20.396912899669001</v>
      </c>
      <c r="L8052" s="4">
        <v>5.9536934950390004</v>
      </c>
      <c r="M8052" s="4">
        <v>5.3472987872109998</v>
      </c>
      <c r="N8052" s="4">
        <v>1.3781697905179999</v>
      </c>
      <c r="O8052" s="4">
        <v>5.0165380374859998</v>
      </c>
      <c r="P8052" s="4">
        <v>3.197353914002</v>
      </c>
      <c r="Q8052" s="4">
        <v>2.3153252480709998</v>
      </c>
      <c r="R8052" s="4">
        <v>2.6460859977950002</v>
      </c>
      <c r="S8052" s="4">
        <v>3.197353914002</v>
      </c>
      <c r="T8052" s="4">
        <v>0.60639470782799998</v>
      </c>
      <c r="U8052" s="4">
        <v>42.668136714443001</v>
      </c>
      <c r="V8052" s="13">
        <v>7.1664829106949997</v>
      </c>
    </row>
    <row r="8053" spans="3:22" ht="24" x14ac:dyDescent="0.2">
      <c r="C8053" s="87"/>
      <c r="D8053" s="84"/>
      <c r="E8053" s="1" t="s">
        <v>60</v>
      </c>
      <c r="F8053" s="2"/>
      <c r="G8053" s="60">
        <v>307</v>
      </c>
      <c r="H8053" s="72" t="str">
        <f t="shared" si="135"/>
        <v xml:space="preserve"> </v>
      </c>
      <c r="I8053" s="11">
        <v>17.915309446254</v>
      </c>
      <c r="J8053" s="3">
        <v>19.543973941368002</v>
      </c>
      <c r="K8053" s="3">
        <v>12.703583061889001</v>
      </c>
      <c r="L8053" s="3">
        <v>5.5374592833880003</v>
      </c>
      <c r="M8053" s="3">
        <v>2.28013029316</v>
      </c>
      <c r="N8053" s="3">
        <v>1.6286644951139999</v>
      </c>
      <c r="O8053" s="3">
        <v>4.560260586319</v>
      </c>
      <c r="P8053" s="3">
        <v>1.9543973941370001</v>
      </c>
      <c r="Q8053" s="3">
        <v>0.65146579804600002</v>
      </c>
      <c r="R8053" s="3">
        <v>2.28013029316</v>
      </c>
      <c r="S8053" s="3">
        <v>2.6058631921819999</v>
      </c>
      <c r="T8053" s="3">
        <v>0.977198697068</v>
      </c>
      <c r="U8053" s="3">
        <v>54.397394136808003</v>
      </c>
      <c r="V8053" s="8">
        <v>5.5374592833880003</v>
      </c>
    </row>
    <row r="8054" spans="3:22" x14ac:dyDescent="0.2">
      <c r="C8054" s="87"/>
      <c r="D8054" s="84"/>
      <c r="E8054" s="1" t="s">
        <v>61</v>
      </c>
      <c r="F8054" s="2"/>
      <c r="G8054" s="60">
        <v>49</v>
      </c>
      <c r="H8054" s="72" t="s">
        <v>678</v>
      </c>
      <c r="I8054" s="11">
        <v>18.367346938775999</v>
      </c>
      <c r="J8054" s="3">
        <v>24.489795918367001</v>
      </c>
      <c r="K8054" s="3">
        <v>16.326530612245001</v>
      </c>
      <c r="L8054" s="3">
        <v>8.1632653061219997</v>
      </c>
      <c r="M8054" s="3">
        <v>6.1224489795919999</v>
      </c>
      <c r="N8054" s="3">
        <v>12.244897959184</v>
      </c>
      <c r="O8054" s="3">
        <v>6.1224489795919999</v>
      </c>
      <c r="P8054" s="3">
        <v>4.0816326530609999</v>
      </c>
      <c r="Q8054" s="3">
        <v>4.0816326530609999</v>
      </c>
      <c r="R8054" s="3">
        <v>2.040816326531</v>
      </c>
      <c r="S8054" s="3">
        <v>4.0816326530609999</v>
      </c>
      <c r="T8054" s="3">
        <v>4.0816326530609999</v>
      </c>
      <c r="U8054" s="3">
        <v>46.938775510204003</v>
      </c>
      <c r="V8054" s="8">
        <v>12.244897959184</v>
      </c>
    </row>
    <row r="8055" spans="3:22" ht="36" x14ac:dyDescent="0.2">
      <c r="C8055" s="87"/>
      <c r="D8055" s="84"/>
      <c r="E8055" s="1" t="s">
        <v>62</v>
      </c>
      <c r="F8055" s="2"/>
      <c r="G8055" s="60">
        <v>211</v>
      </c>
      <c r="H8055" s="72" t="str">
        <f t="shared" si="135"/>
        <v xml:space="preserve"> </v>
      </c>
      <c r="I8055" s="11">
        <v>21.327014218009001</v>
      </c>
      <c r="J8055" s="3">
        <v>23.696682464455002</v>
      </c>
      <c r="K8055" s="3">
        <v>12.322274881517</v>
      </c>
      <c r="L8055" s="3">
        <v>7.5829383886260002</v>
      </c>
      <c r="M8055" s="3">
        <v>9.4786729857819996</v>
      </c>
      <c r="N8055" s="3">
        <v>8.5308056872039995</v>
      </c>
      <c r="O8055" s="3">
        <v>6.161137440758</v>
      </c>
      <c r="P8055" s="3">
        <v>7.1090047393360001</v>
      </c>
      <c r="Q8055" s="3">
        <v>1.421800947867</v>
      </c>
      <c r="R8055" s="3">
        <v>3.7914691943130001</v>
      </c>
      <c r="S8055" s="3">
        <v>2.3696682464449998</v>
      </c>
      <c r="T8055" s="3">
        <v>0.94786729857800001</v>
      </c>
      <c r="U8055" s="3">
        <v>42.180094786730002</v>
      </c>
      <c r="V8055" s="8">
        <v>6.635071090047</v>
      </c>
    </row>
    <row r="8056" spans="3:22" ht="24" x14ac:dyDescent="0.2">
      <c r="C8056" s="87"/>
      <c r="D8056" s="84"/>
      <c r="E8056" s="1" t="s">
        <v>63</v>
      </c>
      <c r="F8056" s="2"/>
      <c r="G8056" s="60">
        <v>8</v>
      </c>
      <c r="H8056" s="72" t="str">
        <f t="shared" si="135"/>
        <v>*</v>
      </c>
      <c r="I8056" s="11">
        <v>12.5</v>
      </c>
      <c r="J8056" s="3">
        <v>12.5</v>
      </c>
      <c r="K8056" s="3">
        <v>25</v>
      </c>
      <c r="L8056" s="7">
        <v>0</v>
      </c>
      <c r="M8056" s="7">
        <v>0</v>
      </c>
      <c r="N8056" s="3">
        <v>12.5</v>
      </c>
      <c r="O8056" s="7">
        <v>0</v>
      </c>
      <c r="P8056" s="3">
        <v>12.5</v>
      </c>
      <c r="Q8056" s="7">
        <v>0</v>
      </c>
      <c r="R8056" s="7">
        <v>0</v>
      </c>
      <c r="S8056" s="3">
        <v>25</v>
      </c>
      <c r="T8056" s="7">
        <v>0</v>
      </c>
      <c r="U8056" s="3">
        <v>50</v>
      </c>
      <c r="V8056" s="14">
        <v>0</v>
      </c>
    </row>
    <row r="8057" spans="3:22" x14ac:dyDescent="0.2">
      <c r="C8057" s="87"/>
      <c r="D8057" s="84"/>
      <c r="E8057" s="1" t="s">
        <v>64</v>
      </c>
      <c r="F8057" s="2"/>
      <c r="G8057" s="60">
        <v>24</v>
      </c>
      <c r="H8057" s="72" t="str">
        <f t="shared" si="135"/>
        <v>*</v>
      </c>
      <c r="I8057" s="11">
        <v>54.166666666666998</v>
      </c>
      <c r="J8057" s="3">
        <v>37.5</v>
      </c>
      <c r="K8057" s="3">
        <v>16.666666666666998</v>
      </c>
      <c r="L8057" s="7">
        <v>0</v>
      </c>
      <c r="M8057" s="7">
        <v>0</v>
      </c>
      <c r="N8057" s="3">
        <v>20.833333333333002</v>
      </c>
      <c r="O8057" s="7">
        <v>0</v>
      </c>
      <c r="P8057" s="7">
        <v>0</v>
      </c>
      <c r="Q8057" s="7">
        <v>0</v>
      </c>
      <c r="R8057" s="7">
        <v>0</v>
      </c>
      <c r="S8057" s="7">
        <v>0</v>
      </c>
      <c r="T8057" s="7">
        <v>0</v>
      </c>
      <c r="U8057" s="3">
        <v>33.333333333333002</v>
      </c>
      <c r="V8057" s="8">
        <v>4.166666666667</v>
      </c>
    </row>
    <row r="8058" spans="3:22" x14ac:dyDescent="0.2">
      <c r="C8058" s="87"/>
      <c r="D8058" s="84"/>
      <c r="E8058" s="1" t="s">
        <v>46</v>
      </c>
      <c r="F8058" s="2"/>
      <c r="G8058" s="60">
        <v>17</v>
      </c>
      <c r="H8058" s="72" t="str">
        <f t="shared" si="135"/>
        <v>*</v>
      </c>
      <c r="I8058" s="11">
        <v>17.647058823529001</v>
      </c>
      <c r="J8058" s="3">
        <v>29.411764705882</v>
      </c>
      <c r="K8058" s="3">
        <v>11.764705882353001</v>
      </c>
      <c r="L8058" s="7">
        <v>0</v>
      </c>
      <c r="M8058" s="7">
        <v>0</v>
      </c>
      <c r="N8058" s="7">
        <v>0</v>
      </c>
      <c r="O8058" s="7">
        <v>0</v>
      </c>
      <c r="P8058" s="3">
        <v>5.8823529411760003</v>
      </c>
      <c r="Q8058" s="7">
        <v>0</v>
      </c>
      <c r="R8058" s="7">
        <v>0</v>
      </c>
      <c r="S8058" s="7">
        <v>0</v>
      </c>
      <c r="T8058" s="7">
        <v>0</v>
      </c>
      <c r="U8058" s="3">
        <v>52.941176470587997</v>
      </c>
      <c r="V8058" s="8">
        <v>5.8823529411760003</v>
      </c>
    </row>
    <row r="8059" spans="3:22" x14ac:dyDescent="0.2">
      <c r="C8059" s="87"/>
      <c r="D8059" s="84"/>
      <c r="E8059" s="1" t="s">
        <v>32</v>
      </c>
      <c r="F8059" s="2"/>
      <c r="G8059" s="60">
        <v>5</v>
      </c>
      <c r="H8059" s="72" t="str">
        <f t="shared" si="135"/>
        <v>*</v>
      </c>
      <c r="I8059" s="11">
        <v>20</v>
      </c>
      <c r="J8059" s="3">
        <v>40</v>
      </c>
      <c r="K8059" s="3">
        <v>20</v>
      </c>
      <c r="L8059" s="7">
        <v>0</v>
      </c>
      <c r="M8059" s="7">
        <v>0</v>
      </c>
      <c r="N8059" s="7">
        <v>0</v>
      </c>
      <c r="O8059" s="7">
        <v>0</v>
      </c>
      <c r="P8059" s="7">
        <v>0</v>
      </c>
      <c r="Q8059" s="7">
        <v>0</v>
      </c>
      <c r="R8059" s="7">
        <v>0</v>
      </c>
      <c r="S8059" s="7">
        <v>0</v>
      </c>
      <c r="T8059" s="3">
        <v>20</v>
      </c>
      <c r="U8059" s="3">
        <v>40</v>
      </c>
      <c r="V8059" s="14">
        <v>0</v>
      </c>
    </row>
    <row r="8060" spans="3:22" x14ac:dyDescent="0.2">
      <c r="C8060" s="87"/>
      <c r="D8060" s="84"/>
      <c r="E8060" s="1" t="s">
        <v>65</v>
      </c>
      <c r="F8060" s="2"/>
      <c r="G8060" s="60">
        <v>2121</v>
      </c>
      <c r="H8060" s="72" t="str">
        <f t="shared" si="135"/>
        <v xml:space="preserve"> </v>
      </c>
      <c r="I8060" s="11">
        <v>21.546440358321998</v>
      </c>
      <c r="J8060" s="3">
        <v>26.732673267327002</v>
      </c>
      <c r="K8060" s="3">
        <v>19.283356907119</v>
      </c>
      <c r="L8060" s="3">
        <v>5.893446487506</v>
      </c>
      <c r="M8060" s="3">
        <v>4.9033474776050001</v>
      </c>
      <c r="N8060" s="3">
        <v>1.4144271570010001</v>
      </c>
      <c r="O8060" s="3">
        <v>4.9504950495050002</v>
      </c>
      <c r="P8060" s="3">
        <v>3.0174446016030001</v>
      </c>
      <c r="Q8060" s="3">
        <v>2.0744931636019999</v>
      </c>
      <c r="R8060" s="3">
        <v>2.5931164545029999</v>
      </c>
      <c r="S8060" s="3">
        <v>3.1117397454029998</v>
      </c>
      <c r="T8060" s="3">
        <v>0.66006600660100001</v>
      </c>
      <c r="U8060" s="3">
        <v>44.365865157944</v>
      </c>
      <c r="V8060" s="8">
        <v>6.9306930693069999</v>
      </c>
    </row>
    <row r="8061" spans="3:22" x14ac:dyDescent="0.2">
      <c r="C8061" s="87"/>
      <c r="D8061" s="84"/>
      <c r="E8061" s="1" t="s">
        <v>66</v>
      </c>
      <c r="F8061" s="2"/>
      <c r="G8061" s="60">
        <v>260</v>
      </c>
      <c r="H8061" s="72" t="str">
        <f t="shared" si="135"/>
        <v xml:space="preserve"> </v>
      </c>
      <c r="I8061" s="11">
        <v>20.769230769231001</v>
      </c>
      <c r="J8061" s="3">
        <v>23.846153846153999</v>
      </c>
      <c r="K8061" s="3">
        <v>13.076923076923</v>
      </c>
      <c r="L8061" s="3">
        <v>7.6923076923079998</v>
      </c>
      <c r="M8061" s="3">
        <v>8.8461538461539995</v>
      </c>
      <c r="N8061" s="3">
        <v>9.2307692307690008</v>
      </c>
      <c r="O8061" s="3">
        <v>6.1538461538459996</v>
      </c>
      <c r="P8061" s="3">
        <v>6.5384615384620002</v>
      </c>
      <c r="Q8061" s="3">
        <v>1.923076923077</v>
      </c>
      <c r="R8061" s="3">
        <v>3.4615384615379998</v>
      </c>
      <c r="S8061" s="3">
        <v>2.6923076923079998</v>
      </c>
      <c r="T8061" s="3">
        <v>1.538461538462</v>
      </c>
      <c r="U8061" s="3">
        <v>43.076923076923002</v>
      </c>
      <c r="V8061" s="8">
        <v>7.6923076923079998</v>
      </c>
    </row>
    <row r="8062" spans="3:22" ht="24" x14ac:dyDescent="0.2">
      <c r="C8062" s="88" t="s">
        <v>67</v>
      </c>
      <c r="D8062" s="83" t="s">
        <v>17</v>
      </c>
      <c r="E8062" s="6" t="s">
        <v>68</v>
      </c>
      <c r="F8062" s="5"/>
      <c r="G8062" s="59">
        <v>303</v>
      </c>
      <c r="H8062" s="71" t="str">
        <f t="shared" si="135"/>
        <v xml:space="preserve"> </v>
      </c>
      <c r="I8062" s="12">
        <v>28.052805280527998</v>
      </c>
      <c r="J8062" s="4">
        <v>33.333333333333002</v>
      </c>
      <c r="K8062" s="4">
        <v>28.712871287129001</v>
      </c>
      <c r="L8062" s="4">
        <v>5.940594059406</v>
      </c>
      <c r="M8062" s="4">
        <v>4.6204620462049997</v>
      </c>
      <c r="N8062" s="4">
        <v>3.6303630363039998</v>
      </c>
      <c r="O8062" s="4">
        <v>5.6105610561060004</v>
      </c>
      <c r="P8062" s="4">
        <v>2.970297029703</v>
      </c>
      <c r="Q8062" s="4">
        <v>2.640264026403</v>
      </c>
      <c r="R8062" s="4">
        <v>4.9504950495050002</v>
      </c>
      <c r="S8062" s="4">
        <v>5.2805280528049998</v>
      </c>
      <c r="T8062" s="4">
        <v>0.66006600660100001</v>
      </c>
      <c r="U8062" s="4">
        <v>38.283828382838003</v>
      </c>
      <c r="V8062" s="13">
        <v>4.6204620462049997</v>
      </c>
    </row>
    <row r="8063" spans="3:22" ht="36" x14ac:dyDescent="0.2">
      <c r="C8063" s="87"/>
      <c r="D8063" s="84"/>
      <c r="E8063" s="1" t="s">
        <v>69</v>
      </c>
      <c r="F8063" s="2"/>
      <c r="G8063" s="60">
        <v>1347</v>
      </c>
      <c r="H8063" s="72" t="str">
        <f t="shared" si="135"/>
        <v xml:space="preserve"> </v>
      </c>
      <c r="I8063" s="11">
        <v>21.974758723088001</v>
      </c>
      <c r="J8063" s="3">
        <v>26.651818856719</v>
      </c>
      <c r="K8063" s="3">
        <v>19.673348181143002</v>
      </c>
      <c r="L8063" s="3">
        <v>6.2360801781740003</v>
      </c>
      <c r="M8063" s="3">
        <v>4.8997772828509998</v>
      </c>
      <c r="N8063" s="3">
        <v>1.484780994803</v>
      </c>
      <c r="O8063" s="3">
        <v>5.2709725315520002</v>
      </c>
      <c r="P8063" s="3">
        <v>3.7119524870079998</v>
      </c>
      <c r="Q8063" s="3">
        <v>1.633259094284</v>
      </c>
      <c r="R8063" s="3">
        <v>2.8210838901259998</v>
      </c>
      <c r="S8063" s="3">
        <v>3.1922791388270002</v>
      </c>
      <c r="T8063" s="3">
        <v>0.89086859688200004</v>
      </c>
      <c r="U8063" s="3">
        <v>42.167780252413003</v>
      </c>
      <c r="V8063" s="8">
        <v>7.3496659242759996</v>
      </c>
    </row>
    <row r="8064" spans="3:22" ht="24" x14ac:dyDescent="0.2">
      <c r="C8064" s="87"/>
      <c r="D8064" s="84"/>
      <c r="E8064" s="1" t="s">
        <v>70</v>
      </c>
      <c r="F8064" s="2"/>
      <c r="G8064" s="60">
        <v>596</v>
      </c>
      <c r="H8064" s="72" t="str">
        <f t="shared" si="135"/>
        <v xml:space="preserve"> </v>
      </c>
      <c r="I8064" s="11">
        <v>18.288590604027</v>
      </c>
      <c r="J8064" s="3">
        <v>23.657718120805001</v>
      </c>
      <c r="K8064" s="3">
        <v>13.087248322148</v>
      </c>
      <c r="L8064" s="3">
        <v>5.8724832214770002</v>
      </c>
      <c r="M8064" s="3">
        <v>6.2080536912750004</v>
      </c>
      <c r="N8064" s="3">
        <v>3.0201342281880001</v>
      </c>
      <c r="O8064" s="3">
        <v>4.0268456375839996</v>
      </c>
      <c r="P8064" s="3">
        <v>2.6845637583889999</v>
      </c>
      <c r="Q8064" s="3">
        <v>1.8456375838929999</v>
      </c>
      <c r="R8064" s="3">
        <v>1.174496644295</v>
      </c>
      <c r="S8064" s="3">
        <v>2.0134228187919998</v>
      </c>
      <c r="T8064" s="3">
        <v>0.83892617449700002</v>
      </c>
      <c r="U8064" s="3">
        <v>50.671140939597002</v>
      </c>
      <c r="V8064" s="8">
        <v>6.7114093959729999</v>
      </c>
    </row>
    <row r="8065" spans="3:22" ht="24" x14ac:dyDescent="0.2">
      <c r="C8065" s="87"/>
      <c r="D8065" s="84"/>
      <c r="E8065" s="1" t="s">
        <v>71</v>
      </c>
      <c r="F8065" s="2"/>
      <c r="G8065" s="60">
        <v>181</v>
      </c>
      <c r="H8065" s="72" t="str">
        <f t="shared" si="135"/>
        <v xml:space="preserve"> </v>
      </c>
      <c r="I8065" s="11">
        <v>19.889502762431</v>
      </c>
      <c r="J8065" s="3">
        <v>23.204419889503001</v>
      </c>
      <c r="K8065" s="3">
        <v>11.602209944750999</v>
      </c>
      <c r="L8065" s="3">
        <v>4.4198895027620004</v>
      </c>
      <c r="M8065" s="3">
        <v>5.5248618784529997</v>
      </c>
      <c r="N8065" s="3">
        <v>5.5248618784529997</v>
      </c>
      <c r="O8065" s="3">
        <v>4.9723756906079997</v>
      </c>
      <c r="P8065" s="3">
        <v>4.4198895027620004</v>
      </c>
      <c r="Q8065" s="3">
        <v>4.4198895027620004</v>
      </c>
      <c r="R8065" s="3">
        <v>2.2099447513810002</v>
      </c>
      <c r="S8065" s="3">
        <v>2.2099447513810002</v>
      </c>
      <c r="T8065" s="7">
        <v>0</v>
      </c>
      <c r="U8065" s="3">
        <v>47.513812154695998</v>
      </c>
      <c r="V8065" s="8">
        <v>8.8397790055249992</v>
      </c>
    </row>
    <row r="8066" spans="3:22" x14ac:dyDescent="0.2">
      <c r="C8066" s="87"/>
      <c r="D8066" s="84"/>
      <c r="E8066" s="1" t="s">
        <v>32</v>
      </c>
      <c r="F8066" s="2"/>
      <c r="G8066" s="60">
        <v>8</v>
      </c>
      <c r="H8066" s="72" t="str">
        <f t="shared" si="135"/>
        <v>*</v>
      </c>
      <c r="I8066" s="11">
        <v>37.5</v>
      </c>
      <c r="J8066" s="3">
        <v>37.5</v>
      </c>
      <c r="K8066" s="3">
        <v>12.5</v>
      </c>
      <c r="L8066" s="7">
        <v>0</v>
      </c>
      <c r="M8066" s="7">
        <v>0</v>
      </c>
      <c r="N8066" s="3">
        <v>12.5</v>
      </c>
      <c r="O8066" s="7">
        <v>0</v>
      </c>
      <c r="P8066" s="7">
        <v>0</v>
      </c>
      <c r="Q8066" s="7">
        <v>0</v>
      </c>
      <c r="R8066" s="7">
        <v>0</v>
      </c>
      <c r="S8066" s="7">
        <v>0</v>
      </c>
      <c r="T8066" s="7">
        <v>0</v>
      </c>
      <c r="U8066" s="3">
        <v>50</v>
      </c>
      <c r="V8066" s="14">
        <v>0</v>
      </c>
    </row>
    <row r="8067" spans="3:22" ht="24" x14ac:dyDescent="0.2">
      <c r="C8067" s="88" t="s">
        <v>72</v>
      </c>
      <c r="D8067" s="83" t="s">
        <v>17</v>
      </c>
      <c r="E8067" s="6" t="s">
        <v>73</v>
      </c>
      <c r="F8067" s="5"/>
      <c r="G8067" s="59">
        <v>52</v>
      </c>
      <c r="H8067" s="71" t="str">
        <f t="shared" si="135"/>
        <v xml:space="preserve"> </v>
      </c>
      <c r="I8067" s="12">
        <v>23.076923076922998</v>
      </c>
      <c r="J8067" s="4">
        <v>15.384615384615</v>
      </c>
      <c r="K8067" s="4">
        <v>9.6153846153850004</v>
      </c>
      <c r="L8067" s="4">
        <v>13.461538461538</v>
      </c>
      <c r="M8067" s="4">
        <v>7.6923076923079998</v>
      </c>
      <c r="N8067" s="20">
        <v>0</v>
      </c>
      <c r="O8067" s="4">
        <v>7.6923076923079998</v>
      </c>
      <c r="P8067" s="4">
        <v>7.6923076923079998</v>
      </c>
      <c r="Q8067" s="4">
        <v>1.923076923077</v>
      </c>
      <c r="R8067" s="20">
        <v>0</v>
      </c>
      <c r="S8067" s="4">
        <v>1.923076923077</v>
      </c>
      <c r="T8067" s="4">
        <v>1.923076923077</v>
      </c>
      <c r="U8067" s="4">
        <v>34.615384615384997</v>
      </c>
      <c r="V8067" s="13">
        <v>23.076923076922998</v>
      </c>
    </row>
    <row r="8068" spans="3:22" ht="36" x14ac:dyDescent="0.2">
      <c r="C8068" s="87"/>
      <c r="D8068" s="84"/>
      <c r="E8068" s="1" t="s">
        <v>74</v>
      </c>
      <c r="F8068" s="2"/>
      <c r="G8068" s="60">
        <v>186</v>
      </c>
      <c r="H8068" s="72" t="str">
        <f t="shared" si="135"/>
        <v xml:space="preserve"> </v>
      </c>
      <c r="I8068" s="11">
        <v>29.569892473117999</v>
      </c>
      <c r="J8068" s="3">
        <v>26.881720430108</v>
      </c>
      <c r="K8068" s="3">
        <v>15.053763440859999</v>
      </c>
      <c r="L8068" s="3">
        <v>4.8387096774189997</v>
      </c>
      <c r="M8068" s="3">
        <v>3.7634408602149998</v>
      </c>
      <c r="N8068" s="3">
        <v>3.7634408602149998</v>
      </c>
      <c r="O8068" s="3">
        <v>3.7634408602149998</v>
      </c>
      <c r="P8068" s="3">
        <v>3.2258064516129998</v>
      </c>
      <c r="Q8068" s="3">
        <v>2.1505376344089999</v>
      </c>
      <c r="R8068" s="3">
        <v>1.0752688172039999</v>
      </c>
      <c r="S8068" s="3">
        <v>2.1505376344089999</v>
      </c>
      <c r="T8068" s="7">
        <v>0</v>
      </c>
      <c r="U8068" s="3">
        <v>38.172043010753001</v>
      </c>
      <c r="V8068" s="8">
        <v>8.6021505376339995</v>
      </c>
    </row>
    <row r="8069" spans="3:22" ht="36" x14ac:dyDescent="0.2">
      <c r="C8069" s="87"/>
      <c r="D8069" s="84"/>
      <c r="E8069" s="1" t="s">
        <v>75</v>
      </c>
      <c r="F8069" s="2"/>
      <c r="G8069" s="60">
        <v>336</v>
      </c>
      <c r="H8069" s="72" t="str">
        <f t="shared" si="135"/>
        <v xml:space="preserve"> </v>
      </c>
      <c r="I8069" s="11">
        <v>21.428571428571001</v>
      </c>
      <c r="J8069" s="3">
        <v>23.809523809523998</v>
      </c>
      <c r="K8069" s="3">
        <v>13.392857142857</v>
      </c>
      <c r="L8069" s="3">
        <v>5.6547619047620001</v>
      </c>
      <c r="M8069" s="3">
        <v>4.166666666667</v>
      </c>
      <c r="N8069" s="3">
        <v>3.5714285714290002</v>
      </c>
      <c r="O8069" s="3">
        <v>4.4642857142860004</v>
      </c>
      <c r="P8069" s="3">
        <v>2.9761904761900002</v>
      </c>
      <c r="Q8069" s="3">
        <v>2.9761904761900002</v>
      </c>
      <c r="R8069" s="3">
        <v>1.190476190476</v>
      </c>
      <c r="S8069" s="3">
        <v>2.3809523809519999</v>
      </c>
      <c r="T8069" s="3">
        <v>0.89285714285700002</v>
      </c>
      <c r="U8069" s="3">
        <v>44.345238095238003</v>
      </c>
      <c r="V8069" s="8">
        <v>7.7380952380950001</v>
      </c>
    </row>
    <row r="8070" spans="3:22" ht="36" x14ac:dyDescent="0.2">
      <c r="C8070" s="87"/>
      <c r="D8070" s="84"/>
      <c r="E8070" s="1" t="s">
        <v>76</v>
      </c>
      <c r="F8070" s="2"/>
      <c r="G8070" s="60">
        <v>411</v>
      </c>
      <c r="H8070" s="72" t="str">
        <f t="shared" si="135"/>
        <v xml:space="preserve"> </v>
      </c>
      <c r="I8070" s="11">
        <v>24.817518248174999</v>
      </c>
      <c r="J8070" s="3">
        <v>30.170316301703</v>
      </c>
      <c r="K8070" s="3">
        <v>18.248175182482001</v>
      </c>
      <c r="L8070" s="3">
        <v>6.3260340632599998</v>
      </c>
      <c r="M8070" s="3">
        <v>6.3260340632599998</v>
      </c>
      <c r="N8070" s="3">
        <v>2.9197080291969999</v>
      </c>
      <c r="O8070" s="3">
        <v>5.8394160583939998</v>
      </c>
      <c r="P8070" s="3">
        <v>6.3260340632599998</v>
      </c>
      <c r="Q8070" s="3">
        <v>1.946472019465</v>
      </c>
      <c r="R8070" s="3">
        <v>3.649635036496</v>
      </c>
      <c r="S8070" s="3">
        <v>2.4330900243309999</v>
      </c>
      <c r="T8070" s="3">
        <v>1.2165450121650001</v>
      </c>
      <c r="U8070" s="3">
        <v>40.632603406325998</v>
      </c>
      <c r="V8070" s="8">
        <v>6.5693430656930003</v>
      </c>
    </row>
    <row r="8071" spans="3:22" ht="36" x14ac:dyDescent="0.2">
      <c r="C8071" s="87"/>
      <c r="D8071" s="84"/>
      <c r="E8071" s="1" t="s">
        <v>77</v>
      </c>
      <c r="F8071" s="2"/>
      <c r="G8071" s="60">
        <v>425</v>
      </c>
      <c r="H8071" s="72" t="str">
        <f t="shared" si="135"/>
        <v xml:space="preserve"> </v>
      </c>
      <c r="I8071" s="11">
        <v>18.117647058824002</v>
      </c>
      <c r="J8071" s="3">
        <v>28</v>
      </c>
      <c r="K8071" s="3">
        <v>21.882352941175998</v>
      </c>
      <c r="L8071" s="3">
        <v>6.1176470588239997</v>
      </c>
      <c r="M8071" s="3">
        <v>5.1764705882350004</v>
      </c>
      <c r="N8071" s="3">
        <v>2.1176470588240002</v>
      </c>
      <c r="O8071" s="3">
        <v>4.9411764705880001</v>
      </c>
      <c r="P8071" s="3">
        <v>2.5882352941179998</v>
      </c>
      <c r="Q8071" s="3">
        <v>1.882352941176</v>
      </c>
      <c r="R8071" s="3">
        <v>2.5882352941179998</v>
      </c>
      <c r="S8071" s="3">
        <v>3.2941176470590001</v>
      </c>
      <c r="T8071" s="3">
        <v>0.70588235294099999</v>
      </c>
      <c r="U8071" s="3">
        <v>47.058823529412003</v>
      </c>
      <c r="V8071" s="8">
        <v>4.4705882352939996</v>
      </c>
    </row>
    <row r="8072" spans="3:22" ht="36" x14ac:dyDescent="0.2">
      <c r="C8072" s="87"/>
      <c r="D8072" s="84"/>
      <c r="E8072" s="1" t="s">
        <v>78</v>
      </c>
      <c r="F8072" s="2"/>
      <c r="G8072" s="60">
        <v>328</v>
      </c>
      <c r="H8072" s="72" t="str">
        <f t="shared" si="135"/>
        <v xml:space="preserve"> </v>
      </c>
      <c r="I8072" s="11">
        <v>19.817073170732002</v>
      </c>
      <c r="J8072" s="3">
        <v>27.134146341463001</v>
      </c>
      <c r="K8072" s="3">
        <v>17.073170731706998</v>
      </c>
      <c r="L8072" s="3">
        <v>5.1829268292680002</v>
      </c>
      <c r="M8072" s="3">
        <v>5.1829268292680002</v>
      </c>
      <c r="N8072" s="3">
        <v>2.4390243902440001</v>
      </c>
      <c r="O8072" s="3">
        <v>3.9634146341459999</v>
      </c>
      <c r="P8072" s="3">
        <v>2.4390243902440001</v>
      </c>
      <c r="Q8072" s="3">
        <v>1.5243902439020001</v>
      </c>
      <c r="R8072" s="3">
        <v>3.0487804878050002</v>
      </c>
      <c r="S8072" s="3">
        <v>3.3536585365849998</v>
      </c>
      <c r="T8072" s="3">
        <v>0.60975609756100002</v>
      </c>
      <c r="U8072" s="3">
        <v>49.390243902439003</v>
      </c>
      <c r="V8072" s="8">
        <v>6.0975609756100004</v>
      </c>
    </row>
    <row r="8073" spans="3:22" ht="36" x14ac:dyDescent="0.2">
      <c r="C8073" s="87"/>
      <c r="D8073" s="84"/>
      <c r="E8073" s="1" t="s">
        <v>79</v>
      </c>
      <c r="F8073" s="2"/>
      <c r="G8073" s="60">
        <v>294</v>
      </c>
      <c r="H8073" s="72" t="str">
        <f t="shared" si="135"/>
        <v xml:space="preserve"> </v>
      </c>
      <c r="I8073" s="11">
        <v>18.367346938775999</v>
      </c>
      <c r="J8073" s="3">
        <v>27.210884353741001</v>
      </c>
      <c r="K8073" s="3">
        <v>24.829931972789002</v>
      </c>
      <c r="L8073" s="3">
        <v>6.1224489795919999</v>
      </c>
      <c r="M8073" s="3">
        <v>6.1224489795919999</v>
      </c>
      <c r="N8073" s="3">
        <v>0.68027210884400002</v>
      </c>
      <c r="O8073" s="3">
        <v>5.7823129251700003</v>
      </c>
      <c r="P8073" s="3">
        <v>2.3809523809519999</v>
      </c>
      <c r="Q8073" s="3">
        <v>0.68027210884400002</v>
      </c>
      <c r="R8073" s="3">
        <v>3.4013605442179999</v>
      </c>
      <c r="S8073" s="3">
        <v>2.3809523809519999</v>
      </c>
      <c r="T8073" s="3">
        <v>0.68027210884400002</v>
      </c>
      <c r="U8073" s="3">
        <v>46.598639455781999</v>
      </c>
      <c r="V8073" s="8">
        <v>4.7619047619049999</v>
      </c>
    </row>
    <row r="8074" spans="3:22" ht="36" x14ac:dyDescent="0.2">
      <c r="C8074" s="87"/>
      <c r="D8074" s="84"/>
      <c r="E8074" s="1" t="s">
        <v>80</v>
      </c>
      <c r="F8074" s="2"/>
      <c r="G8074" s="60">
        <v>194</v>
      </c>
      <c r="H8074" s="72" t="str">
        <f t="shared" si="135"/>
        <v xml:space="preserve"> </v>
      </c>
      <c r="I8074" s="11">
        <v>23.711340206186001</v>
      </c>
      <c r="J8074" s="3">
        <v>26.288659793813999</v>
      </c>
      <c r="K8074" s="3">
        <v>24.742268041237001</v>
      </c>
      <c r="L8074" s="3">
        <v>4.639175257732</v>
      </c>
      <c r="M8074" s="3">
        <v>7.7319587628870003</v>
      </c>
      <c r="N8074" s="3">
        <v>1.5463917525769999</v>
      </c>
      <c r="O8074" s="3">
        <v>5.1546391752579996</v>
      </c>
      <c r="P8074" s="3">
        <v>2.5773195876289998</v>
      </c>
      <c r="Q8074" s="3">
        <v>2.0618556701030002</v>
      </c>
      <c r="R8074" s="3">
        <v>3.6082474226799999</v>
      </c>
      <c r="S8074" s="3">
        <v>5.6701030927840002</v>
      </c>
      <c r="T8074" s="7">
        <v>0</v>
      </c>
      <c r="U8074" s="3">
        <v>41.752577319587999</v>
      </c>
      <c r="V8074" s="8">
        <v>6.7010309278350002</v>
      </c>
    </row>
    <row r="8075" spans="3:22" ht="36" x14ac:dyDescent="0.2">
      <c r="C8075" s="87"/>
      <c r="D8075" s="84"/>
      <c r="E8075" s="1" t="s">
        <v>81</v>
      </c>
      <c r="F8075" s="2"/>
      <c r="G8075" s="60">
        <v>50</v>
      </c>
      <c r="H8075" s="72" t="str">
        <f t="shared" si="135"/>
        <v xml:space="preserve"> </v>
      </c>
      <c r="I8075" s="11">
        <v>26</v>
      </c>
      <c r="J8075" s="3">
        <v>32</v>
      </c>
      <c r="K8075" s="3">
        <v>16</v>
      </c>
      <c r="L8075" s="3">
        <v>6</v>
      </c>
      <c r="M8075" s="7">
        <v>0</v>
      </c>
      <c r="N8075" s="3">
        <v>4</v>
      </c>
      <c r="O8075" s="3">
        <v>8</v>
      </c>
      <c r="P8075" s="3">
        <v>2</v>
      </c>
      <c r="Q8075" s="3">
        <v>2</v>
      </c>
      <c r="R8075" s="3">
        <v>4</v>
      </c>
      <c r="S8075" s="7">
        <v>0</v>
      </c>
      <c r="T8075" s="7">
        <v>0</v>
      </c>
      <c r="U8075" s="3">
        <v>48</v>
      </c>
      <c r="V8075" s="8">
        <v>2</v>
      </c>
    </row>
    <row r="8076" spans="3:22" ht="24" x14ac:dyDescent="0.2">
      <c r="C8076" s="87"/>
      <c r="D8076" s="84"/>
      <c r="E8076" s="1" t="s">
        <v>82</v>
      </c>
      <c r="F8076" s="2"/>
      <c r="G8076" s="60">
        <v>48</v>
      </c>
      <c r="H8076" s="72" t="str">
        <f t="shared" si="135"/>
        <v>*</v>
      </c>
      <c r="I8076" s="11">
        <v>16.666666666666998</v>
      </c>
      <c r="J8076" s="3">
        <v>20.833333333333002</v>
      </c>
      <c r="K8076" s="3">
        <v>16.666666666666998</v>
      </c>
      <c r="L8076" s="3">
        <v>4.166666666667</v>
      </c>
      <c r="M8076" s="3">
        <v>6.25</v>
      </c>
      <c r="N8076" s="7">
        <v>0</v>
      </c>
      <c r="O8076" s="3">
        <v>4.166666666667</v>
      </c>
      <c r="P8076" s="7">
        <v>0</v>
      </c>
      <c r="Q8076" s="3">
        <v>4.166666666667</v>
      </c>
      <c r="R8076" s="3">
        <v>2.083333333333</v>
      </c>
      <c r="S8076" s="7">
        <v>0</v>
      </c>
      <c r="T8076" s="3">
        <v>2.083333333333</v>
      </c>
      <c r="U8076" s="3">
        <v>50</v>
      </c>
      <c r="V8076" s="14">
        <v>0</v>
      </c>
    </row>
    <row r="8077" spans="3:22" x14ac:dyDescent="0.2">
      <c r="C8077" s="87"/>
      <c r="D8077" s="84"/>
      <c r="E8077" s="1" t="s">
        <v>83</v>
      </c>
      <c r="F8077" s="2"/>
      <c r="G8077" s="60">
        <v>46</v>
      </c>
      <c r="H8077" s="72" t="str">
        <f t="shared" si="135"/>
        <v>*</v>
      </c>
      <c r="I8077" s="11">
        <v>23.913043478260999</v>
      </c>
      <c r="J8077" s="3">
        <v>17.391304347826001</v>
      </c>
      <c r="K8077" s="3">
        <v>8.6956521739130004</v>
      </c>
      <c r="L8077" s="3">
        <v>8.6956521739130004</v>
      </c>
      <c r="M8077" s="3">
        <v>2.1739130434780001</v>
      </c>
      <c r="N8077" s="3">
        <v>6.5217391304349999</v>
      </c>
      <c r="O8077" s="3">
        <v>6.5217391304349999</v>
      </c>
      <c r="P8077" s="3">
        <v>6.5217391304349999</v>
      </c>
      <c r="Q8077" s="3">
        <v>2.1739130434780001</v>
      </c>
      <c r="R8077" s="3">
        <v>2.1739130434780001</v>
      </c>
      <c r="S8077" s="3">
        <v>6.5217391304349999</v>
      </c>
      <c r="T8077" s="3">
        <v>2.1739130434780001</v>
      </c>
      <c r="U8077" s="3">
        <v>43.478260869564998</v>
      </c>
      <c r="V8077" s="8">
        <v>17.391304347826001</v>
      </c>
    </row>
    <row r="8078" spans="3:22" x14ac:dyDescent="0.2">
      <c r="C8078" s="87"/>
      <c r="D8078" s="84"/>
      <c r="E8078" s="1" t="s">
        <v>32</v>
      </c>
      <c r="F8078" s="2"/>
      <c r="G8078" s="60">
        <v>65</v>
      </c>
      <c r="H8078" s="72" t="str">
        <f t="shared" si="135"/>
        <v xml:space="preserve"> </v>
      </c>
      <c r="I8078" s="11">
        <v>21.538461538461998</v>
      </c>
      <c r="J8078" s="3">
        <v>16.923076923077002</v>
      </c>
      <c r="K8078" s="3">
        <v>13.846153846153999</v>
      </c>
      <c r="L8078" s="3">
        <v>7.6923076923079998</v>
      </c>
      <c r="M8078" s="7">
        <v>0</v>
      </c>
      <c r="N8078" s="3">
        <v>3.0769230769229998</v>
      </c>
      <c r="O8078" s="3">
        <v>1.538461538462</v>
      </c>
      <c r="P8078" s="3">
        <v>3.0769230769229998</v>
      </c>
      <c r="Q8078" s="3">
        <v>4.6153846153850004</v>
      </c>
      <c r="R8078" s="3">
        <v>1.538461538462</v>
      </c>
      <c r="S8078" s="3">
        <v>9.2307692307690008</v>
      </c>
      <c r="T8078" s="3">
        <v>1.538461538462</v>
      </c>
      <c r="U8078" s="3">
        <v>35.384615384615003</v>
      </c>
      <c r="V8078" s="8">
        <v>20</v>
      </c>
    </row>
    <row r="8079" spans="3:22" x14ac:dyDescent="0.2">
      <c r="C8079" s="88" t="s">
        <v>84</v>
      </c>
      <c r="D8079" s="83" t="s">
        <v>17</v>
      </c>
      <c r="E8079" s="6" t="s">
        <v>85</v>
      </c>
      <c r="F8079" s="5"/>
      <c r="G8079" s="59">
        <v>315</v>
      </c>
      <c r="H8079" s="71" t="str">
        <f t="shared" si="135"/>
        <v xml:space="preserve"> </v>
      </c>
      <c r="I8079" s="12">
        <v>19.365079365079001</v>
      </c>
      <c r="J8079" s="4">
        <v>27.619047619048001</v>
      </c>
      <c r="K8079" s="4">
        <v>20.952380952380999</v>
      </c>
      <c r="L8079" s="4">
        <v>5.7142857142860004</v>
      </c>
      <c r="M8079" s="4">
        <v>7.9365079365079998</v>
      </c>
      <c r="N8079" s="4">
        <v>1.587301587302</v>
      </c>
      <c r="O8079" s="4">
        <v>4.4444444444439997</v>
      </c>
      <c r="P8079" s="4">
        <v>3.1746031746029999</v>
      </c>
      <c r="Q8079" s="4">
        <v>2.5396825396830001</v>
      </c>
      <c r="R8079" s="4">
        <v>5.079365079365</v>
      </c>
      <c r="S8079" s="4">
        <v>4.7619047619049999</v>
      </c>
      <c r="T8079" s="20">
        <v>0</v>
      </c>
      <c r="U8079" s="4">
        <v>45.079365079364997</v>
      </c>
      <c r="V8079" s="13">
        <v>5.079365079365</v>
      </c>
    </row>
    <row r="8080" spans="3:22" x14ac:dyDescent="0.2">
      <c r="C8080" s="87"/>
      <c r="D8080" s="84"/>
      <c r="E8080" s="1" t="s">
        <v>86</v>
      </c>
      <c r="F8080" s="2"/>
      <c r="G8080" s="60">
        <v>493</v>
      </c>
      <c r="H8080" s="72" t="str">
        <f t="shared" si="135"/>
        <v xml:space="preserve"> </v>
      </c>
      <c r="I8080" s="11">
        <v>20.486815415822001</v>
      </c>
      <c r="J8080" s="3">
        <v>27.383367139958999</v>
      </c>
      <c r="K8080" s="3">
        <v>20.486815415822001</v>
      </c>
      <c r="L8080" s="3">
        <v>6.0851926977690001</v>
      </c>
      <c r="M8080" s="3">
        <v>5.8823529411760003</v>
      </c>
      <c r="N8080" s="3">
        <v>2.6369168357000001</v>
      </c>
      <c r="O8080" s="3">
        <v>5.6795131845839997</v>
      </c>
      <c r="P8080" s="3">
        <v>2.8397565922919998</v>
      </c>
      <c r="Q8080" s="3">
        <v>1.217038539554</v>
      </c>
      <c r="R8080" s="3">
        <v>3.6511156186610001</v>
      </c>
      <c r="S8080" s="3">
        <v>3.6511156186610001</v>
      </c>
      <c r="T8080" s="3">
        <v>1.014198782961</v>
      </c>
      <c r="U8080" s="3">
        <v>44.624746450304002</v>
      </c>
      <c r="V8080" s="8">
        <v>4.056795131846</v>
      </c>
    </row>
    <row r="8081" spans="2:22" x14ac:dyDescent="0.2">
      <c r="C8081" s="87"/>
      <c r="D8081" s="84"/>
      <c r="E8081" s="1" t="s">
        <v>87</v>
      </c>
      <c r="F8081" s="2"/>
      <c r="G8081" s="60">
        <v>981</v>
      </c>
      <c r="H8081" s="72" t="str">
        <f t="shared" si="135"/>
        <v xml:space="preserve"> </v>
      </c>
      <c r="I8081" s="11">
        <v>19.877675840978998</v>
      </c>
      <c r="J8081" s="3">
        <v>24.464831804281001</v>
      </c>
      <c r="K8081" s="3">
        <v>19.266055045872001</v>
      </c>
      <c r="L8081" s="3">
        <v>5.1987767584100002</v>
      </c>
      <c r="M8081" s="3">
        <v>5.9123343527010004</v>
      </c>
      <c r="N8081" s="3">
        <v>1.936799184506</v>
      </c>
      <c r="O8081" s="3">
        <v>4.6890927624870002</v>
      </c>
      <c r="P8081" s="3">
        <v>3.2619775739039998</v>
      </c>
      <c r="Q8081" s="3">
        <v>1.6309887869519999</v>
      </c>
      <c r="R8081" s="3">
        <v>2.242609582059</v>
      </c>
      <c r="S8081" s="3">
        <v>3.0581039755349999</v>
      </c>
      <c r="T8081" s="3">
        <v>1.019367991845</v>
      </c>
      <c r="U8081" s="3">
        <v>45.361875637105001</v>
      </c>
      <c r="V8081" s="8">
        <v>7.8491335372069999</v>
      </c>
    </row>
    <row r="8082" spans="2:22" x14ac:dyDescent="0.2">
      <c r="C8082" s="87"/>
      <c r="D8082" s="84"/>
      <c r="E8082" s="1" t="s">
        <v>88</v>
      </c>
      <c r="F8082" s="2"/>
      <c r="G8082" s="60">
        <v>525</v>
      </c>
      <c r="H8082" s="72" t="str">
        <f t="shared" si="135"/>
        <v xml:space="preserve"> </v>
      </c>
      <c r="I8082" s="11">
        <v>24.761904761905001</v>
      </c>
      <c r="J8082" s="3">
        <v>26.476190476189998</v>
      </c>
      <c r="K8082" s="3">
        <v>14.666666666667</v>
      </c>
      <c r="L8082" s="3">
        <v>6.8571428571429998</v>
      </c>
      <c r="M8082" s="3">
        <v>2.8571428571430002</v>
      </c>
      <c r="N8082" s="3">
        <v>3.0476190476189999</v>
      </c>
      <c r="O8082" s="3">
        <v>5.333333333333</v>
      </c>
      <c r="P8082" s="3">
        <v>4.1904761904759997</v>
      </c>
      <c r="Q8082" s="3">
        <v>2.8571428571430002</v>
      </c>
      <c r="R8082" s="3">
        <v>0.76190476190500001</v>
      </c>
      <c r="S8082" s="3">
        <v>1.714285714286</v>
      </c>
      <c r="T8082" s="3">
        <v>0.38095238095200001</v>
      </c>
      <c r="U8082" s="3">
        <v>43.809523809524002</v>
      </c>
      <c r="V8082" s="8">
        <v>8.9523809523810005</v>
      </c>
    </row>
    <row r="8083" spans="2:22" x14ac:dyDescent="0.2">
      <c r="C8083" s="87"/>
      <c r="D8083" s="84"/>
      <c r="E8083" s="1" t="s">
        <v>89</v>
      </c>
      <c r="F8083" s="2"/>
      <c r="G8083" s="60">
        <v>113</v>
      </c>
      <c r="H8083" s="72" t="str">
        <f t="shared" si="135"/>
        <v xml:space="preserve"> </v>
      </c>
      <c r="I8083" s="11">
        <v>34.513274336282997</v>
      </c>
      <c r="J8083" s="3">
        <v>38.938053097344998</v>
      </c>
      <c r="K8083" s="3">
        <v>16.814159292035001</v>
      </c>
      <c r="L8083" s="3">
        <v>7.964601769912</v>
      </c>
      <c r="M8083" s="7">
        <v>0</v>
      </c>
      <c r="N8083" s="3">
        <v>4.424778761062</v>
      </c>
      <c r="O8083" s="3">
        <v>4.424778761062</v>
      </c>
      <c r="P8083" s="3">
        <v>3.53982300885</v>
      </c>
      <c r="Q8083" s="3">
        <v>3.53982300885</v>
      </c>
      <c r="R8083" s="3">
        <v>3.53982300885</v>
      </c>
      <c r="S8083" s="3">
        <v>1.769911504425</v>
      </c>
      <c r="T8083" s="3">
        <v>1.769911504425</v>
      </c>
      <c r="U8083" s="3">
        <v>31.858407079646</v>
      </c>
      <c r="V8083" s="8">
        <v>7.0796460176989999</v>
      </c>
    </row>
    <row r="8084" spans="2:22" x14ac:dyDescent="0.2">
      <c r="C8084" s="87"/>
      <c r="D8084" s="84"/>
      <c r="E8084" s="1" t="s">
        <v>32</v>
      </c>
      <c r="F8084" s="2"/>
      <c r="G8084" s="60">
        <v>8</v>
      </c>
      <c r="H8084" s="72" t="str">
        <f t="shared" si="135"/>
        <v>*</v>
      </c>
      <c r="I8084" s="11">
        <v>37.5</v>
      </c>
      <c r="J8084" s="3">
        <v>12.5</v>
      </c>
      <c r="K8084" s="7">
        <v>0</v>
      </c>
      <c r="L8084" s="3">
        <v>12.5</v>
      </c>
      <c r="M8084" s="7">
        <v>0</v>
      </c>
      <c r="N8084" s="3">
        <v>25</v>
      </c>
      <c r="O8084" s="7">
        <v>0</v>
      </c>
      <c r="P8084" s="3">
        <v>12.5</v>
      </c>
      <c r="Q8084" s="7">
        <v>0</v>
      </c>
      <c r="R8084" s="7">
        <v>0</v>
      </c>
      <c r="S8084" s="3">
        <v>12.5</v>
      </c>
      <c r="T8084" s="7">
        <v>0</v>
      </c>
      <c r="U8084" s="3">
        <v>37.5</v>
      </c>
      <c r="V8084" s="8">
        <v>12.5</v>
      </c>
    </row>
    <row r="8085" spans="2:22" ht="24" x14ac:dyDescent="0.2">
      <c r="C8085" s="88" t="s">
        <v>90</v>
      </c>
      <c r="D8085" s="83" t="s">
        <v>17</v>
      </c>
      <c r="E8085" s="6" t="s">
        <v>91</v>
      </c>
      <c r="F8085" s="5"/>
      <c r="G8085" s="59">
        <v>608</v>
      </c>
      <c r="H8085" s="71" t="str">
        <f t="shared" si="135"/>
        <v xml:space="preserve"> </v>
      </c>
      <c r="I8085" s="12">
        <v>20.723684210525999</v>
      </c>
      <c r="J8085" s="4">
        <v>23.190789473683999</v>
      </c>
      <c r="K8085" s="4">
        <v>16.447368421053</v>
      </c>
      <c r="L8085" s="4">
        <v>5.2631578947369997</v>
      </c>
      <c r="M8085" s="4">
        <v>3.7828947368420001</v>
      </c>
      <c r="N8085" s="4">
        <v>2.9605263157890001</v>
      </c>
      <c r="O8085" s="4">
        <v>4.6052631578950001</v>
      </c>
      <c r="P8085" s="4">
        <v>3.125</v>
      </c>
      <c r="Q8085" s="4">
        <v>2.1381578947370001</v>
      </c>
      <c r="R8085" s="4">
        <v>2.4671052631579999</v>
      </c>
      <c r="S8085" s="4">
        <v>2.6315789473679998</v>
      </c>
      <c r="T8085" s="4">
        <v>0.98684210526299998</v>
      </c>
      <c r="U8085" s="4">
        <v>46.381578947367998</v>
      </c>
      <c r="V8085" s="13">
        <v>7.8947368421049999</v>
      </c>
    </row>
    <row r="8086" spans="2:22" ht="24" x14ac:dyDescent="0.2">
      <c r="C8086" s="87"/>
      <c r="D8086" s="84"/>
      <c r="E8086" s="1" t="s">
        <v>92</v>
      </c>
      <c r="F8086" s="2"/>
      <c r="G8086" s="60">
        <v>1036</v>
      </c>
      <c r="H8086" s="72" t="str">
        <f t="shared" si="135"/>
        <v xml:space="preserve"> </v>
      </c>
      <c r="I8086" s="11">
        <v>20.463320463319999</v>
      </c>
      <c r="J8086" s="3">
        <v>27.799227799227999</v>
      </c>
      <c r="K8086" s="3">
        <v>19.305019305019002</v>
      </c>
      <c r="L8086" s="3">
        <v>5.5019305019309996</v>
      </c>
      <c r="M8086" s="3">
        <v>5.4054054054050003</v>
      </c>
      <c r="N8086" s="3">
        <v>2.5096525096529998</v>
      </c>
      <c r="O8086" s="3">
        <v>5.5019305019309996</v>
      </c>
      <c r="P8086" s="3">
        <v>2.7992277992279999</v>
      </c>
      <c r="Q8086" s="3">
        <v>1.833976833977</v>
      </c>
      <c r="R8086" s="3">
        <v>2.5096525096529998</v>
      </c>
      <c r="S8086" s="3">
        <v>3.3783783783780001</v>
      </c>
      <c r="T8086" s="3">
        <v>0.77220077220100003</v>
      </c>
      <c r="U8086" s="3">
        <v>44.208494208494002</v>
      </c>
      <c r="V8086" s="8">
        <v>6.0810810810809999</v>
      </c>
    </row>
    <row r="8087" spans="2:22" ht="24" x14ac:dyDescent="0.2">
      <c r="C8087" s="87"/>
      <c r="D8087" s="84"/>
      <c r="E8087" s="1" t="s">
        <v>93</v>
      </c>
      <c r="F8087" s="2"/>
      <c r="G8087" s="60">
        <v>567</v>
      </c>
      <c r="H8087" s="72" t="str">
        <f t="shared" si="135"/>
        <v xml:space="preserve"> </v>
      </c>
      <c r="I8087" s="11">
        <v>23.456790123457001</v>
      </c>
      <c r="J8087" s="3">
        <v>27.865961199295</v>
      </c>
      <c r="K8087" s="3">
        <v>19.753086419753</v>
      </c>
      <c r="L8087" s="3">
        <v>6.3492063492059998</v>
      </c>
      <c r="M8087" s="3">
        <v>6.1728395061730001</v>
      </c>
      <c r="N8087" s="3">
        <v>1.9400352733690001</v>
      </c>
      <c r="O8087" s="3">
        <v>3.7037037037039999</v>
      </c>
      <c r="P8087" s="3">
        <v>4.4091710758379996</v>
      </c>
      <c r="Q8087" s="3">
        <v>2.2927689594360001</v>
      </c>
      <c r="R8087" s="3">
        <v>3.3509700176370001</v>
      </c>
      <c r="S8087" s="3">
        <v>3.1746031746029999</v>
      </c>
      <c r="T8087" s="3">
        <v>0.70546737213400001</v>
      </c>
      <c r="U8087" s="3">
        <v>42.151675485009001</v>
      </c>
      <c r="V8087" s="8">
        <v>6.5255731922400004</v>
      </c>
    </row>
    <row r="8088" spans="2:22" x14ac:dyDescent="0.2">
      <c r="C8088" s="87"/>
      <c r="D8088" s="84"/>
      <c r="E8088" s="1" t="s">
        <v>94</v>
      </c>
      <c r="F8088" s="2"/>
      <c r="G8088" s="60">
        <v>224</v>
      </c>
      <c r="H8088" s="72" t="str">
        <f t="shared" si="135"/>
        <v xml:space="preserve"> </v>
      </c>
      <c r="I8088" s="11">
        <v>25.892857142857</v>
      </c>
      <c r="J8088" s="3">
        <v>26.339285714286</v>
      </c>
      <c r="K8088" s="3">
        <v>17.857142857143</v>
      </c>
      <c r="L8088" s="3">
        <v>8.9285714285710007</v>
      </c>
      <c r="M8088" s="3">
        <v>5.8035714285709998</v>
      </c>
      <c r="N8088" s="3">
        <v>2.2321428571430002</v>
      </c>
      <c r="O8088" s="3">
        <v>6.6964285714290002</v>
      </c>
      <c r="P8088" s="3">
        <v>4.4642857142860004</v>
      </c>
      <c r="Q8088" s="3">
        <v>1.785714285714</v>
      </c>
      <c r="R8088" s="3">
        <v>1.785714285714</v>
      </c>
      <c r="S8088" s="3">
        <v>2.6785714285709998</v>
      </c>
      <c r="T8088" s="3">
        <v>0.446428571429</v>
      </c>
      <c r="U8088" s="3">
        <v>43.303571428570997</v>
      </c>
      <c r="V8088" s="8">
        <v>9.375</v>
      </c>
    </row>
    <row r="8089" spans="2:22" x14ac:dyDescent="0.2">
      <c r="C8089" s="88" t="s">
        <v>95</v>
      </c>
      <c r="D8089" s="83" t="s">
        <v>17</v>
      </c>
      <c r="E8089" s="6" t="s">
        <v>96</v>
      </c>
      <c r="F8089" s="5"/>
      <c r="G8089" s="59">
        <v>308</v>
      </c>
      <c r="H8089" s="71" t="str">
        <f t="shared" si="135"/>
        <v xml:space="preserve"> </v>
      </c>
      <c r="I8089" s="12">
        <v>20.12987012987</v>
      </c>
      <c r="J8089" s="4">
        <v>25.649350649351</v>
      </c>
      <c r="K8089" s="4">
        <v>16.558441558441999</v>
      </c>
      <c r="L8089" s="4">
        <v>5.5194805194810002</v>
      </c>
      <c r="M8089" s="4">
        <v>4.8701298701300004</v>
      </c>
      <c r="N8089" s="4">
        <v>1.6233766233769999</v>
      </c>
      <c r="O8089" s="4">
        <v>5.5194805194810002</v>
      </c>
      <c r="P8089" s="4">
        <v>2.922077922078</v>
      </c>
      <c r="Q8089" s="4">
        <v>2.2727272727269998</v>
      </c>
      <c r="R8089" s="4">
        <v>1.298701298701</v>
      </c>
      <c r="S8089" s="4">
        <v>3.5714285714290002</v>
      </c>
      <c r="T8089" s="4">
        <v>0.64935064935099995</v>
      </c>
      <c r="U8089" s="4">
        <v>48.376623376623002</v>
      </c>
      <c r="V8089" s="13">
        <v>5.5194805194810002</v>
      </c>
    </row>
    <row r="8090" spans="2:22" x14ac:dyDescent="0.2">
      <c r="C8090" s="89"/>
      <c r="D8090" s="84"/>
      <c r="E8090" s="1" t="s">
        <v>97</v>
      </c>
      <c r="F8090" s="2"/>
      <c r="G8090" s="60">
        <v>728</v>
      </c>
      <c r="H8090" s="72" t="str">
        <f t="shared" si="135"/>
        <v xml:space="preserve"> </v>
      </c>
      <c r="I8090" s="11">
        <v>21.703296703296999</v>
      </c>
      <c r="J8090" s="3">
        <v>23.351648351647999</v>
      </c>
      <c r="K8090" s="3">
        <v>15.659340659341</v>
      </c>
      <c r="L8090" s="3">
        <v>4.8076923076920002</v>
      </c>
      <c r="M8090" s="3">
        <v>5.4945054945049998</v>
      </c>
      <c r="N8090" s="3">
        <v>3.0219780219780001</v>
      </c>
      <c r="O8090" s="3">
        <v>5.6318681318679999</v>
      </c>
      <c r="P8090" s="3">
        <v>3.434065934066</v>
      </c>
      <c r="Q8090" s="3">
        <v>2.6098901098899998</v>
      </c>
      <c r="R8090" s="3">
        <v>3.1593406593409998</v>
      </c>
      <c r="S8090" s="3">
        <v>3.0219780219780001</v>
      </c>
      <c r="T8090" s="3">
        <v>1.3736263736259999</v>
      </c>
      <c r="U8090" s="3">
        <v>46.840659340659002</v>
      </c>
      <c r="V8090" s="8">
        <v>7.2802197802200004</v>
      </c>
    </row>
    <row r="8091" spans="2:22" ht="24" x14ac:dyDescent="0.2">
      <c r="C8091" s="89"/>
      <c r="D8091" s="84"/>
      <c r="E8091" s="1" t="s">
        <v>98</v>
      </c>
      <c r="F8091" s="2"/>
      <c r="G8091" s="60">
        <v>474</v>
      </c>
      <c r="H8091" s="72" t="str">
        <f t="shared" si="135"/>
        <v xml:space="preserve"> </v>
      </c>
      <c r="I8091" s="11">
        <v>23.206751054851999</v>
      </c>
      <c r="J8091" s="3">
        <v>30.590717299577999</v>
      </c>
      <c r="K8091" s="3">
        <v>21.940928270042001</v>
      </c>
      <c r="L8091" s="3">
        <v>5.2742616033759999</v>
      </c>
      <c r="M8091" s="3">
        <v>5.6962025316459997</v>
      </c>
      <c r="N8091" s="3">
        <v>2.3206751054849999</v>
      </c>
      <c r="O8091" s="3">
        <v>4.2194092827</v>
      </c>
      <c r="P8091" s="3">
        <v>3.1645569620249998</v>
      </c>
      <c r="Q8091" s="3">
        <v>2.10970464135</v>
      </c>
      <c r="R8091" s="3">
        <v>2.7426160337550001</v>
      </c>
      <c r="S8091" s="3">
        <v>3.586497890295</v>
      </c>
      <c r="T8091" s="3">
        <v>0.21097046413500001</v>
      </c>
      <c r="U8091" s="3">
        <v>37.763713080168998</v>
      </c>
      <c r="V8091" s="8">
        <v>8.2278481012659999</v>
      </c>
    </row>
    <row r="8092" spans="2:22" x14ac:dyDescent="0.2">
      <c r="C8092" s="89"/>
      <c r="D8092" s="84"/>
      <c r="E8092" s="1" t="s">
        <v>99</v>
      </c>
      <c r="F8092" s="2"/>
      <c r="G8092" s="60">
        <v>402</v>
      </c>
      <c r="H8092" s="72" t="str">
        <f t="shared" si="135"/>
        <v xml:space="preserve"> </v>
      </c>
      <c r="I8092" s="11">
        <v>20.149253731342998</v>
      </c>
      <c r="J8092" s="3">
        <v>25.870646766168999</v>
      </c>
      <c r="K8092" s="3">
        <v>19.900497512438001</v>
      </c>
      <c r="L8092" s="3">
        <v>7.2139303482589998</v>
      </c>
      <c r="M8092" s="3">
        <v>5.7213930348259998</v>
      </c>
      <c r="N8092" s="3">
        <v>2.985074626866</v>
      </c>
      <c r="O8092" s="3">
        <v>4.9751243781090002</v>
      </c>
      <c r="P8092" s="3">
        <v>3.2338308457710001</v>
      </c>
      <c r="Q8092" s="3">
        <v>1.243781094527</v>
      </c>
      <c r="R8092" s="3">
        <v>2.7363184079599998</v>
      </c>
      <c r="S8092" s="3">
        <v>2.7363184079599998</v>
      </c>
      <c r="T8092" s="3">
        <v>0.49751243781100002</v>
      </c>
      <c r="U8092" s="3">
        <v>43.283582089551999</v>
      </c>
      <c r="V8092" s="8">
        <v>7.2139303482589998</v>
      </c>
    </row>
    <row r="8093" spans="2:22" x14ac:dyDescent="0.2">
      <c r="C8093" s="89"/>
      <c r="D8093" s="84"/>
      <c r="E8093" s="1" t="s">
        <v>100</v>
      </c>
      <c r="F8093" s="2"/>
      <c r="G8093" s="60">
        <v>231</v>
      </c>
      <c r="H8093" s="72" t="str">
        <f t="shared" si="135"/>
        <v xml:space="preserve"> </v>
      </c>
      <c r="I8093" s="11">
        <v>23.376623376623002</v>
      </c>
      <c r="J8093" s="3">
        <v>29.87012987013</v>
      </c>
      <c r="K8093" s="3">
        <v>21.645021645021998</v>
      </c>
      <c r="L8093" s="3">
        <v>6.0606060606060002</v>
      </c>
      <c r="M8093" s="3">
        <v>4.3290043290040003</v>
      </c>
      <c r="N8093" s="3">
        <v>1.298701298701</v>
      </c>
      <c r="O8093" s="3">
        <v>5.6277056277059998</v>
      </c>
      <c r="P8093" s="3">
        <v>3.896103896104</v>
      </c>
      <c r="Q8093" s="3">
        <v>1.731601731602</v>
      </c>
      <c r="R8093" s="3">
        <v>1.731601731602</v>
      </c>
      <c r="S8093" s="3">
        <v>3.463203463203</v>
      </c>
      <c r="T8093" s="3">
        <v>0.86580086580100002</v>
      </c>
      <c r="U8093" s="3">
        <v>41.125541125540998</v>
      </c>
      <c r="V8093" s="8">
        <v>6.9264069264070001</v>
      </c>
    </row>
    <row r="8094" spans="2:22" x14ac:dyDescent="0.2">
      <c r="C8094" s="90"/>
      <c r="D8094" s="85"/>
      <c r="E8094" s="29" t="s">
        <v>101</v>
      </c>
      <c r="F8094" s="28"/>
      <c r="G8094" s="61">
        <v>292</v>
      </c>
      <c r="H8094" s="73" t="str">
        <f t="shared" si="135"/>
        <v xml:space="preserve"> </v>
      </c>
      <c r="I8094" s="35">
        <v>21.917808219177999</v>
      </c>
      <c r="J8094" s="16">
        <v>27.054794520548</v>
      </c>
      <c r="K8094" s="16">
        <v>18.150684931507001</v>
      </c>
      <c r="L8094" s="16">
        <v>8.5616438356159996</v>
      </c>
      <c r="M8094" s="16">
        <v>4.1095890410960001</v>
      </c>
      <c r="N8094" s="16">
        <v>2.397260273973</v>
      </c>
      <c r="O8094" s="16">
        <v>3.4246575342469998</v>
      </c>
      <c r="P8094" s="16">
        <v>4.1095890410960001</v>
      </c>
      <c r="Q8094" s="16">
        <v>1.369863013699</v>
      </c>
      <c r="R8094" s="16">
        <v>3.0821917808219998</v>
      </c>
      <c r="S8094" s="16">
        <v>2.054794520548</v>
      </c>
      <c r="T8094" s="16">
        <v>0.68493150684899995</v>
      </c>
      <c r="U8094" s="16">
        <v>47.260273972603002</v>
      </c>
      <c r="V8094" s="36">
        <v>5.1369863013700003</v>
      </c>
    </row>
    <row r="8095" spans="2:22" x14ac:dyDescent="0.2">
      <c r="G8095" s="62"/>
      <c r="H8095" s="74"/>
    </row>
    <row r="8096" spans="2:22" x14ac:dyDescent="0.2">
      <c r="B8096" s="25" t="str">
        <f xml:space="preserve"> HYPERLINK("#'目次'!B75", "[69]")</f>
        <v>[69]</v>
      </c>
      <c r="C8096" s="17" t="s">
        <v>673</v>
      </c>
      <c r="G8096" s="62"/>
      <c r="H8096" s="74"/>
    </row>
    <row r="8097" spans="3:22" x14ac:dyDescent="0.2">
      <c r="G8097" s="62"/>
      <c r="H8097" s="74"/>
    </row>
    <row r="8098" spans="3:22" x14ac:dyDescent="0.2">
      <c r="G8098" s="62"/>
      <c r="H8098" s="74"/>
    </row>
    <row r="8099" spans="3:22" x14ac:dyDescent="0.2">
      <c r="C8099" s="17" t="s">
        <v>12</v>
      </c>
      <c r="G8099" s="62"/>
      <c r="H8099" s="74"/>
    </row>
    <row r="8100" spans="3:22" ht="48" x14ac:dyDescent="0.2">
      <c r="C8100" s="91"/>
      <c r="D8100" s="92"/>
      <c r="E8100" s="92"/>
      <c r="F8100" s="92"/>
      <c r="G8100" s="56" t="s">
        <v>13</v>
      </c>
      <c r="H8100" s="68"/>
      <c r="I8100" s="22" t="s">
        <v>660</v>
      </c>
      <c r="J8100" s="10" t="s">
        <v>661</v>
      </c>
      <c r="K8100" s="10" t="s">
        <v>662</v>
      </c>
      <c r="L8100" s="10" t="s">
        <v>663</v>
      </c>
      <c r="M8100" s="10" t="s">
        <v>664</v>
      </c>
      <c r="N8100" s="10" t="s">
        <v>665</v>
      </c>
      <c r="O8100" s="10" t="s">
        <v>666</v>
      </c>
      <c r="P8100" s="10" t="s">
        <v>667</v>
      </c>
      <c r="Q8100" s="10" t="s">
        <v>668</v>
      </c>
      <c r="R8100" s="10" t="s">
        <v>669</v>
      </c>
      <c r="S8100" s="10" t="s">
        <v>670</v>
      </c>
      <c r="T8100" s="10" t="s">
        <v>46</v>
      </c>
      <c r="U8100" s="10" t="s">
        <v>271</v>
      </c>
      <c r="V8100" s="23" t="s">
        <v>32</v>
      </c>
    </row>
    <row r="8101" spans="3:22" x14ac:dyDescent="0.2">
      <c r="C8101" s="93"/>
      <c r="D8101" s="94"/>
      <c r="E8101" s="94"/>
      <c r="F8101" s="94"/>
      <c r="G8101" s="57"/>
      <c r="H8101" s="69"/>
      <c r="I8101" s="26"/>
      <c r="J8101" s="9"/>
      <c r="K8101" s="9"/>
      <c r="L8101" s="9"/>
      <c r="M8101" s="9"/>
      <c r="N8101" s="9"/>
      <c r="O8101" s="9"/>
      <c r="P8101" s="9"/>
      <c r="Q8101" s="9"/>
      <c r="R8101" s="9"/>
      <c r="S8101" s="9"/>
      <c r="T8101" s="9"/>
      <c r="U8101" s="9"/>
      <c r="V8101" s="24"/>
    </row>
    <row r="8102" spans="3:22" x14ac:dyDescent="0.2">
      <c r="C8102" s="31"/>
      <c r="D8102" s="33"/>
      <c r="E8102" s="32" t="s">
        <v>13</v>
      </c>
      <c r="F8102" s="30"/>
      <c r="G8102" s="58">
        <v>2435</v>
      </c>
      <c r="H8102" s="70" t="str">
        <f t="shared" ref="H8102:H8165" si="136">IF(G8102&lt;49,"*"," ")</f>
        <v xml:space="preserve"> </v>
      </c>
      <c r="I8102" s="15">
        <v>59.096509240246</v>
      </c>
      <c r="J8102" s="15">
        <v>55.318275154003999</v>
      </c>
      <c r="K8102" s="15">
        <v>49.691991786448</v>
      </c>
      <c r="L8102" s="15">
        <v>28.459958932237999</v>
      </c>
      <c r="M8102" s="15">
        <v>14.414784394251001</v>
      </c>
      <c r="N8102" s="15">
        <v>17.782340862422998</v>
      </c>
      <c r="O8102" s="15">
        <v>19.342915811088002</v>
      </c>
      <c r="P8102" s="15">
        <v>11.498973305954999</v>
      </c>
      <c r="Q8102" s="15">
        <v>12.484599589322</v>
      </c>
      <c r="R8102" s="15">
        <v>7.3100616016429996</v>
      </c>
      <c r="S8102" s="15">
        <v>10.431211498972999</v>
      </c>
      <c r="T8102" s="15">
        <v>1.4373716632439999</v>
      </c>
      <c r="U8102" s="15">
        <v>8.6652977412729992</v>
      </c>
      <c r="V8102" s="34">
        <v>2.7104722792609999</v>
      </c>
    </row>
    <row r="8103" spans="3:22" x14ac:dyDescent="0.2">
      <c r="C8103" s="86" t="s">
        <v>16</v>
      </c>
      <c r="D8103" s="83" t="s">
        <v>17</v>
      </c>
      <c r="E8103" s="6" t="s">
        <v>14</v>
      </c>
      <c r="F8103" s="5"/>
      <c r="G8103" s="59">
        <v>1188</v>
      </c>
      <c r="H8103" s="71" t="str">
        <f t="shared" si="136"/>
        <v xml:space="preserve"> </v>
      </c>
      <c r="I8103" s="12">
        <v>53.535353535353998</v>
      </c>
      <c r="J8103" s="4">
        <v>54.377104377103997</v>
      </c>
      <c r="K8103" s="4">
        <v>51.262626262626</v>
      </c>
      <c r="L8103" s="4">
        <v>26.178451178450999</v>
      </c>
      <c r="M8103" s="4">
        <v>16.245791245791001</v>
      </c>
      <c r="N8103" s="4">
        <v>15.488215488214999</v>
      </c>
      <c r="O8103" s="4">
        <v>19.949494949495001</v>
      </c>
      <c r="P8103" s="4">
        <v>12.037037037037001</v>
      </c>
      <c r="Q8103" s="4">
        <v>13.383838383838</v>
      </c>
      <c r="R8103" s="4">
        <v>8.1649831649829991</v>
      </c>
      <c r="S8103" s="4">
        <v>10.858585858586</v>
      </c>
      <c r="T8103" s="4">
        <v>2.0202020202019999</v>
      </c>
      <c r="U8103" s="4">
        <v>9.5959595959600001</v>
      </c>
      <c r="V8103" s="13">
        <v>1.9360269360269999</v>
      </c>
    </row>
    <row r="8104" spans="3:22" x14ac:dyDescent="0.2">
      <c r="C8104" s="87"/>
      <c r="D8104" s="84"/>
      <c r="E8104" s="1" t="s">
        <v>15</v>
      </c>
      <c r="F8104" s="2"/>
      <c r="G8104" s="60">
        <v>1247</v>
      </c>
      <c r="H8104" s="72" t="str">
        <f t="shared" si="136"/>
        <v xml:space="preserve"> </v>
      </c>
      <c r="I8104" s="11">
        <v>64.394546912590002</v>
      </c>
      <c r="J8104" s="3">
        <v>56.214915797914998</v>
      </c>
      <c r="K8104" s="3">
        <v>48.195669607056999</v>
      </c>
      <c r="L8104" s="3">
        <v>30.633520449077999</v>
      </c>
      <c r="M8104" s="3">
        <v>12.670408981555999</v>
      </c>
      <c r="N8104" s="3">
        <v>19.967923015237002</v>
      </c>
      <c r="O8104" s="3">
        <v>18.765036086607999</v>
      </c>
      <c r="P8104" s="3">
        <v>10.986367281475999</v>
      </c>
      <c r="Q8104" s="3">
        <v>11.627906976744001</v>
      </c>
      <c r="R8104" s="3">
        <v>6.4955894145949999</v>
      </c>
      <c r="S8104" s="3">
        <v>10.024057738572999</v>
      </c>
      <c r="T8104" s="3">
        <v>0.88211708099399999</v>
      </c>
      <c r="U8104" s="3">
        <v>7.7786688051319999</v>
      </c>
      <c r="V8104" s="8">
        <v>3.4482758620689999</v>
      </c>
    </row>
    <row r="8105" spans="3:22" x14ac:dyDescent="0.2">
      <c r="C8105" s="88" t="s">
        <v>18</v>
      </c>
      <c r="D8105" s="88" t="s">
        <v>19</v>
      </c>
      <c r="E8105" s="6" t="s">
        <v>20</v>
      </c>
      <c r="F8105" s="5"/>
      <c r="G8105" s="59">
        <v>386</v>
      </c>
      <c r="H8105" s="71" t="str">
        <f t="shared" si="136"/>
        <v xml:space="preserve"> </v>
      </c>
      <c r="I8105" s="12">
        <v>55.958549222797998</v>
      </c>
      <c r="J8105" s="4">
        <v>55.699481865285001</v>
      </c>
      <c r="K8105" s="4">
        <v>55.181347150259001</v>
      </c>
      <c r="L8105" s="4">
        <v>26.943005181347001</v>
      </c>
      <c r="M8105" s="4">
        <v>31.347150259067</v>
      </c>
      <c r="N8105" s="4">
        <v>23.834196891192001</v>
      </c>
      <c r="O8105" s="4">
        <v>23.056994818652999</v>
      </c>
      <c r="P8105" s="4">
        <v>9.5854922279789996</v>
      </c>
      <c r="Q8105" s="4">
        <v>18.39378238342</v>
      </c>
      <c r="R8105" s="4">
        <v>9.8445595854920001</v>
      </c>
      <c r="S8105" s="4">
        <v>12.435233160621999</v>
      </c>
      <c r="T8105" s="4">
        <v>1.813471502591</v>
      </c>
      <c r="U8105" s="4">
        <v>8.0310880829020004</v>
      </c>
      <c r="V8105" s="13">
        <v>0.77720207253899998</v>
      </c>
    </row>
    <row r="8106" spans="3:22" x14ac:dyDescent="0.2">
      <c r="C8106" s="87"/>
      <c r="D8106" s="89"/>
      <c r="E8106" s="1" t="s">
        <v>21</v>
      </c>
      <c r="F8106" s="2"/>
      <c r="G8106" s="60">
        <v>484</v>
      </c>
      <c r="H8106" s="72" t="str">
        <f t="shared" si="136"/>
        <v xml:space="preserve"> </v>
      </c>
      <c r="I8106" s="11">
        <v>56.404958677685997</v>
      </c>
      <c r="J8106" s="3">
        <v>57.851239669420998</v>
      </c>
      <c r="K8106" s="3">
        <v>57.024793388429998</v>
      </c>
      <c r="L8106" s="3">
        <v>27.066115702478999</v>
      </c>
      <c r="M8106" s="3">
        <v>21.900826446280998</v>
      </c>
      <c r="N8106" s="3">
        <v>21.280991735537</v>
      </c>
      <c r="O8106" s="3">
        <v>21.487603305785001</v>
      </c>
      <c r="P8106" s="3">
        <v>10.95041322314</v>
      </c>
      <c r="Q8106" s="3">
        <v>15.702479338843</v>
      </c>
      <c r="R8106" s="3">
        <v>7.02479338843</v>
      </c>
      <c r="S8106" s="3">
        <v>11.157024793388</v>
      </c>
      <c r="T8106" s="3">
        <v>1.859504132231</v>
      </c>
      <c r="U8106" s="3">
        <v>6.8181818181820004</v>
      </c>
      <c r="V8106" s="8">
        <v>2.0661157024789998</v>
      </c>
    </row>
    <row r="8107" spans="3:22" x14ac:dyDescent="0.2">
      <c r="C8107" s="87"/>
      <c r="D8107" s="89"/>
      <c r="E8107" s="1" t="s">
        <v>22</v>
      </c>
      <c r="F8107" s="2"/>
      <c r="G8107" s="60">
        <v>626</v>
      </c>
      <c r="H8107" s="72" t="str">
        <f t="shared" si="136"/>
        <v xml:space="preserve"> </v>
      </c>
      <c r="I8107" s="11">
        <v>60.543130990415001</v>
      </c>
      <c r="J8107" s="3">
        <v>55.111821086261997</v>
      </c>
      <c r="K8107" s="3">
        <v>49.520766773162997</v>
      </c>
      <c r="L8107" s="3">
        <v>29.073482428115</v>
      </c>
      <c r="M8107" s="3">
        <v>12.939297124601</v>
      </c>
      <c r="N8107" s="3">
        <v>15.654952076677001</v>
      </c>
      <c r="O8107" s="3">
        <v>18.210862619808001</v>
      </c>
      <c r="P8107" s="3">
        <v>11.501597444089001</v>
      </c>
      <c r="Q8107" s="3">
        <v>10.223642172524</v>
      </c>
      <c r="R8107" s="3">
        <v>7.0287539936099996</v>
      </c>
      <c r="S8107" s="3">
        <v>11.501597444089001</v>
      </c>
      <c r="T8107" s="3">
        <v>1.277955271565</v>
      </c>
      <c r="U8107" s="3">
        <v>8.945686900958</v>
      </c>
      <c r="V8107" s="8">
        <v>1.277955271565</v>
      </c>
    </row>
    <row r="8108" spans="3:22" x14ac:dyDescent="0.2">
      <c r="C8108" s="87"/>
      <c r="D8108" s="89"/>
      <c r="E8108" s="1" t="s">
        <v>23</v>
      </c>
      <c r="F8108" s="2"/>
      <c r="G8108" s="60">
        <v>400</v>
      </c>
      <c r="H8108" s="72" t="str">
        <f t="shared" si="136"/>
        <v xml:space="preserve"> </v>
      </c>
      <c r="I8108" s="11">
        <v>60.5</v>
      </c>
      <c r="J8108" s="3">
        <v>56</v>
      </c>
      <c r="K8108" s="3">
        <v>49.25</v>
      </c>
      <c r="L8108" s="3">
        <v>30</v>
      </c>
      <c r="M8108" s="3">
        <v>5</v>
      </c>
      <c r="N8108" s="3">
        <v>16.5</v>
      </c>
      <c r="O8108" s="3">
        <v>17.75</v>
      </c>
      <c r="P8108" s="3">
        <v>13.5</v>
      </c>
      <c r="Q8108" s="3">
        <v>10.75</v>
      </c>
      <c r="R8108" s="3">
        <v>7</v>
      </c>
      <c r="S8108" s="3">
        <v>10</v>
      </c>
      <c r="T8108" s="3">
        <v>1.5</v>
      </c>
      <c r="U8108" s="3">
        <v>6.5</v>
      </c>
      <c r="V8108" s="8">
        <v>3.25</v>
      </c>
    </row>
    <row r="8109" spans="3:22" x14ac:dyDescent="0.2">
      <c r="C8109" s="87"/>
      <c r="D8109" s="89"/>
      <c r="E8109" s="1" t="s">
        <v>24</v>
      </c>
      <c r="F8109" s="2"/>
      <c r="G8109" s="60">
        <v>539</v>
      </c>
      <c r="H8109" s="72" t="str">
        <f t="shared" si="136"/>
        <v xml:space="preserve"> </v>
      </c>
      <c r="I8109" s="11">
        <v>61.038961038960998</v>
      </c>
      <c r="J8109" s="3">
        <v>52.504638218924001</v>
      </c>
      <c r="K8109" s="3">
        <v>39.703153988868003</v>
      </c>
      <c r="L8109" s="3">
        <v>28.942486085342999</v>
      </c>
      <c r="M8109" s="3">
        <v>4.2671614100189998</v>
      </c>
      <c r="N8109" s="3">
        <v>13.729128014842001</v>
      </c>
      <c r="O8109" s="3">
        <v>17.254174397031999</v>
      </c>
      <c r="P8109" s="3">
        <v>11.873840445269</v>
      </c>
      <c r="Q8109" s="3">
        <v>9.2764378478659992</v>
      </c>
      <c r="R8109" s="3">
        <v>6.3079777365489997</v>
      </c>
      <c r="S8109" s="3">
        <v>7.4211502782930001</v>
      </c>
      <c r="T8109" s="3">
        <v>0.92764378478700005</v>
      </c>
      <c r="U8109" s="3">
        <v>12.059369202226</v>
      </c>
      <c r="V8109" s="8">
        <v>5.936920222635</v>
      </c>
    </row>
    <row r="8110" spans="3:22" x14ac:dyDescent="0.2">
      <c r="C8110" s="87"/>
      <c r="D8110" s="89"/>
      <c r="E8110" s="1" t="s">
        <v>25</v>
      </c>
      <c r="F8110" s="2"/>
      <c r="G8110" s="60">
        <v>2049</v>
      </c>
      <c r="H8110" s="72" t="str">
        <f t="shared" si="136"/>
        <v xml:space="preserve"> </v>
      </c>
      <c r="I8110" s="11">
        <v>59.687652513421</v>
      </c>
      <c r="J8110" s="3">
        <v>55.246461688628997</v>
      </c>
      <c r="K8110" s="3">
        <v>48.657881893606998</v>
      </c>
      <c r="L8110" s="3">
        <v>28.745729624207002</v>
      </c>
      <c r="M8110" s="3">
        <v>11.224987798926</v>
      </c>
      <c r="N8110" s="3">
        <v>16.642264519278001</v>
      </c>
      <c r="O8110" s="3">
        <v>18.643240605172998</v>
      </c>
      <c r="P8110" s="3">
        <v>11.85944363104</v>
      </c>
      <c r="Q8110" s="3">
        <v>11.371400683259999</v>
      </c>
      <c r="R8110" s="3">
        <v>6.8326012689119997</v>
      </c>
      <c r="S8110" s="3">
        <v>10.053684724256</v>
      </c>
      <c r="T8110" s="3">
        <v>1.366520253782</v>
      </c>
      <c r="U8110" s="3">
        <v>8.7847730600289999</v>
      </c>
      <c r="V8110" s="8">
        <v>3.07467057101</v>
      </c>
    </row>
    <row r="8111" spans="3:22" x14ac:dyDescent="0.2">
      <c r="C8111" s="87"/>
      <c r="D8111" s="89"/>
      <c r="E8111" s="1" t="s">
        <v>26</v>
      </c>
      <c r="F8111" s="2"/>
      <c r="G8111" s="60">
        <v>939</v>
      </c>
      <c r="H8111" s="72" t="str">
        <f t="shared" si="136"/>
        <v xml:space="preserve"> </v>
      </c>
      <c r="I8111" s="11">
        <v>60.809371671991002</v>
      </c>
      <c r="J8111" s="3">
        <v>53.993610223642001</v>
      </c>
      <c r="K8111" s="3">
        <v>43.769968051117999</v>
      </c>
      <c r="L8111" s="3">
        <v>29.392971246005999</v>
      </c>
      <c r="M8111" s="3">
        <v>4.5793397231100004</v>
      </c>
      <c r="N8111" s="3">
        <v>14.909478168264</v>
      </c>
      <c r="O8111" s="3">
        <v>17.465388711395001</v>
      </c>
      <c r="P8111" s="3">
        <v>12.566560170394</v>
      </c>
      <c r="Q8111" s="3">
        <v>9.9041533546329994</v>
      </c>
      <c r="R8111" s="3">
        <v>6.6027689030880001</v>
      </c>
      <c r="S8111" s="3">
        <v>8.5197018104370006</v>
      </c>
      <c r="T8111" s="3">
        <v>1.1714589989349999</v>
      </c>
      <c r="U8111" s="3">
        <v>9.6911608093720005</v>
      </c>
      <c r="V8111" s="8">
        <v>4.7923322683710001</v>
      </c>
    </row>
    <row r="8112" spans="3:22" x14ac:dyDescent="0.2">
      <c r="C8112" s="87"/>
      <c r="D8112" s="88" t="s">
        <v>14</v>
      </c>
      <c r="E8112" s="6" t="s">
        <v>20</v>
      </c>
      <c r="F8112" s="5"/>
      <c r="G8112" s="59">
        <v>204</v>
      </c>
      <c r="H8112" s="71" t="str">
        <f t="shared" si="136"/>
        <v xml:space="preserve"> </v>
      </c>
      <c r="I8112" s="12">
        <v>49.509803921569002</v>
      </c>
      <c r="J8112" s="4">
        <v>53.921568627451002</v>
      </c>
      <c r="K8112" s="4">
        <v>54.411764705882</v>
      </c>
      <c r="L8112" s="4">
        <v>23.039215686275</v>
      </c>
      <c r="M8112" s="4">
        <v>31.372549019608002</v>
      </c>
      <c r="N8112" s="4">
        <v>19.607843137254999</v>
      </c>
      <c r="O8112" s="4">
        <v>21.078431372549002</v>
      </c>
      <c r="P8112" s="4">
        <v>8.8235294117649996</v>
      </c>
      <c r="Q8112" s="4">
        <v>17.647058823529001</v>
      </c>
      <c r="R8112" s="4">
        <v>7.8431372549020004</v>
      </c>
      <c r="S8112" s="4">
        <v>10.78431372549</v>
      </c>
      <c r="T8112" s="4">
        <v>2.4509803921570001</v>
      </c>
      <c r="U8112" s="4">
        <v>9.3137254901959992</v>
      </c>
      <c r="V8112" s="13">
        <v>0.49019607843099999</v>
      </c>
    </row>
    <row r="8113" spans="3:22" x14ac:dyDescent="0.2">
      <c r="C8113" s="87"/>
      <c r="D8113" s="89"/>
      <c r="E8113" s="1" t="s">
        <v>21</v>
      </c>
      <c r="F8113" s="2"/>
      <c r="G8113" s="60">
        <v>254</v>
      </c>
      <c r="H8113" s="72" t="str">
        <f t="shared" si="136"/>
        <v xml:space="preserve"> </v>
      </c>
      <c r="I8113" s="11">
        <v>50.787401574802999</v>
      </c>
      <c r="J8113" s="3">
        <v>57.086614173228</v>
      </c>
      <c r="K8113" s="3">
        <v>57.480314960629997</v>
      </c>
      <c r="L8113" s="3">
        <v>24.015748031495999</v>
      </c>
      <c r="M8113" s="3">
        <v>23.228346456693</v>
      </c>
      <c r="N8113" s="3">
        <v>18.503937007874001</v>
      </c>
      <c r="O8113" s="3">
        <v>21.259842519685002</v>
      </c>
      <c r="P8113" s="3">
        <v>12.204724409449</v>
      </c>
      <c r="Q8113" s="3">
        <v>15.354330708660999</v>
      </c>
      <c r="R8113" s="3">
        <v>7.8740157480309998</v>
      </c>
      <c r="S8113" s="3">
        <v>12.204724409449</v>
      </c>
      <c r="T8113" s="3">
        <v>1.968503937008</v>
      </c>
      <c r="U8113" s="3">
        <v>8.2677165354329993</v>
      </c>
      <c r="V8113" s="8">
        <v>1.1811023622050001</v>
      </c>
    </row>
    <row r="8114" spans="3:22" x14ac:dyDescent="0.2">
      <c r="C8114" s="87"/>
      <c r="D8114" s="89"/>
      <c r="E8114" s="1" t="s">
        <v>22</v>
      </c>
      <c r="F8114" s="2"/>
      <c r="G8114" s="60">
        <v>311</v>
      </c>
      <c r="H8114" s="72" t="str">
        <f t="shared" si="136"/>
        <v xml:space="preserve"> </v>
      </c>
      <c r="I8114" s="11">
        <v>52.733118971061003</v>
      </c>
      <c r="J8114" s="3">
        <v>49.83922829582</v>
      </c>
      <c r="K8114" s="3">
        <v>50.8038585209</v>
      </c>
      <c r="L8114" s="3">
        <v>24.43729903537</v>
      </c>
      <c r="M8114" s="3">
        <v>14.790996784566</v>
      </c>
      <c r="N8114" s="3">
        <v>14.790996784566</v>
      </c>
      <c r="O8114" s="3">
        <v>19.614147909968001</v>
      </c>
      <c r="P8114" s="3">
        <v>10.289389067524001</v>
      </c>
      <c r="Q8114" s="3">
        <v>12.861736334405</v>
      </c>
      <c r="R8114" s="3">
        <v>8.6816720257229996</v>
      </c>
      <c r="S8114" s="3">
        <v>11.575562700965</v>
      </c>
      <c r="T8114" s="3">
        <v>2.250803858521</v>
      </c>
      <c r="U8114" s="3">
        <v>11.897106109325</v>
      </c>
      <c r="V8114" s="8">
        <v>1.2861736334410001</v>
      </c>
    </row>
    <row r="8115" spans="3:22" x14ac:dyDescent="0.2">
      <c r="C8115" s="87"/>
      <c r="D8115" s="89"/>
      <c r="E8115" s="1" t="s">
        <v>23</v>
      </c>
      <c r="F8115" s="2"/>
      <c r="G8115" s="60">
        <v>202</v>
      </c>
      <c r="H8115" s="72" t="str">
        <f t="shared" si="136"/>
        <v xml:space="preserve"> </v>
      </c>
      <c r="I8115" s="11">
        <v>58.910891089109001</v>
      </c>
      <c r="J8115" s="3">
        <v>57.920792079207999</v>
      </c>
      <c r="K8115" s="3">
        <v>51.485148514850998</v>
      </c>
      <c r="L8115" s="3">
        <v>30.198019801979999</v>
      </c>
      <c r="M8115" s="3">
        <v>6.9306930693069999</v>
      </c>
      <c r="N8115" s="3">
        <v>13.366336633663</v>
      </c>
      <c r="O8115" s="3">
        <v>18.811881188118999</v>
      </c>
      <c r="P8115" s="3">
        <v>14.851485148515</v>
      </c>
      <c r="Q8115" s="3">
        <v>12.871287128713</v>
      </c>
      <c r="R8115" s="3">
        <v>6.9306930693069999</v>
      </c>
      <c r="S8115" s="3">
        <v>11.386138613861</v>
      </c>
      <c r="T8115" s="3">
        <v>2.4752475247520001</v>
      </c>
      <c r="U8115" s="3">
        <v>5.940594059406</v>
      </c>
      <c r="V8115" s="8">
        <v>1.9801980198019999</v>
      </c>
    </row>
    <row r="8116" spans="3:22" x14ac:dyDescent="0.2">
      <c r="C8116" s="87"/>
      <c r="D8116" s="89"/>
      <c r="E8116" s="1" t="s">
        <v>24</v>
      </c>
      <c r="F8116" s="2"/>
      <c r="G8116" s="60">
        <v>217</v>
      </c>
      <c r="H8116" s="72" t="str">
        <f t="shared" si="136"/>
        <v xml:space="preserve"> </v>
      </c>
      <c r="I8116" s="11">
        <v>56.682027649769999</v>
      </c>
      <c r="J8116" s="3">
        <v>54.838709677418997</v>
      </c>
      <c r="K8116" s="3">
        <v>41.47465437788</v>
      </c>
      <c r="L8116" s="3">
        <v>30.414746543779</v>
      </c>
      <c r="M8116" s="3">
        <v>4.6082949308760002</v>
      </c>
      <c r="N8116" s="3">
        <v>11.059907834101001</v>
      </c>
      <c r="O8116" s="3">
        <v>18.89400921659</v>
      </c>
      <c r="P8116" s="3">
        <v>14.746543778802</v>
      </c>
      <c r="Q8116" s="3">
        <v>8.2949308755760001</v>
      </c>
      <c r="R8116" s="3">
        <v>9.2165898617510003</v>
      </c>
      <c r="S8116" s="3">
        <v>7.8341013824879999</v>
      </c>
      <c r="T8116" s="3">
        <v>0.92165898617499997</v>
      </c>
      <c r="U8116" s="3">
        <v>11.520737327189</v>
      </c>
      <c r="V8116" s="8">
        <v>5.0691244239630002</v>
      </c>
    </row>
    <row r="8117" spans="3:22" x14ac:dyDescent="0.2">
      <c r="C8117" s="87"/>
      <c r="D8117" s="89"/>
      <c r="E8117" s="1" t="s">
        <v>25</v>
      </c>
      <c r="F8117" s="2"/>
      <c r="G8117" s="60">
        <v>984</v>
      </c>
      <c r="H8117" s="72" t="str">
        <f t="shared" si="136"/>
        <v xml:space="preserve"> </v>
      </c>
      <c r="I8117" s="11">
        <v>54.369918699186996</v>
      </c>
      <c r="J8117" s="3">
        <v>54.471544715447003</v>
      </c>
      <c r="K8117" s="3">
        <v>50.609756097560997</v>
      </c>
      <c r="L8117" s="3">
        <v>26.829268292683</v>
      </c>
      <c r="M8117" s="3">
        <v>13.109756097561</v>
      </c>
      <c r="N8117" s="3">
        <v>14.634146341463</v>
      </c>
      <c r="O8117" s="3">
        <v>19.715447154471999</v>
      </c>
      <c r="P8117" s="3">
        <v>12.70325203252</v>
      </c>
      <c r="Q8117" s="3">
        <v>12.5</v>
      </c>
      <c r="R8117" s="3">
        <v>8.2317073170730009</v>
      </c>
      <c r="S8117" s="3">
        <v>10.873983739837</v>
      </c>
      <c r="T8117" s="3">
        <v>1.930894308943</v>
      </c>
      <c r="U8117" s="3">
        <v>9.6544715447149994</v>
      </c>
      <c r="V8117" s="8">
        <v>2.2357723577240001</v>
      </c>
    </row>
    <row r="8118" spans="3:22" x14ac:dyDescent="0.2">
      <c r="C8118" s="87"/>
      <c r="D8118" s="89"/>
      <c r="E8118" s="1" t="s">
        <v>26</v>
      </c>
      <c r="F8118" s="2"/>
      <c r="G8118" s="60">
        <v>419</v>
      </c>
      <c r="H8118" s="72" t="str">
        <f t="shared" si="136"/>
        <v xml:space="preserve"> </v>
      </c>
      <c r="I8118" s="11">
        <v>57.756563245823003</v>
      </c>
      <c r="J8118" s="3">
        <v>56.324582338901998</v>
      </c>
      <c r="K8118" s="3">
        <v>46.300715990453</v>
      </c>
      <c r="L8118" s="3">
        <v>30.310262529833</v>
      </c>
      <c r="M8118" s="3">
        <v>5.7279236276849996</v>
      </c>
      <c r="N8118" s="3">
        <v>12.171837708830999</v>
      </c>
      <c r="O8118" s="3">
        <v>18.854415274463001</v>
      </c>
      <c r="P8118" s="3">
        <v>14.797136038186</v>
      </c>
      <c r="Q8118" s="3">
        <v>10.501193317422</v>
      </c>
      <c r="R8118" s="3">
        <v>8.1145584725540001</v>
      </c>
      <c r="S8118" s="3">
        <v>9.546539379475</v>
      </c>
      <c r="T8118" s="3">
        <v>1.670644391408</v>
      </c>
      <c r="U8118" s="3">
        <v>8.830548926014</v>
      </c>
      <c r="V8118" s="8">
        <v>3.5799522673030002</v>
      </c>
    </row>
    <row r="8119" spans="3:22" x14ac:dyDescent="0.2">
      <c r="C8119" s="87"/>
      <c r="D8119" s="88" t="s">
        <v>15</v>
      </c>
      <c r="E8119" s="6" t="s">
        <v>20</v>
      </c>
      <c r="F8119" s="5"/>
      <c r="G8119" s="59">
        <v>182</v>
      </c>
      <c r="H8119" s="71" t="str">
        <f t="shared" si="136"/>
        <v xml:space="preserve"> </v>
      </c>
      <c r="I8119" s="12">
        <v>63.186813186812998</v>
      </c>
      <c r="J8119" s="4">
        <v>57.692307692307999</v>
      </c>
      <c r="K8119" s="4">
        <v>56.043956043956001</v>
      </c>
      <c r="L8119" s="4">
        <v>31.318681318681001</v>
      </c>
      <c r="M8119" s="4">
        <v>31.318681318681001</v>
      </c>
      <c r="N8119" s="4">
        <v>28.571428571428999</v>
      </c>
      <c r="O8119" s="4">
        <v>25.274725274725</v>
      </c>
      <c r="P8119" s="4">
        <v>10.439560439559999</v>
      </c>
      <c r="Q8119" s="4">
        <v>19.230769230768999</v>
      </c>
      <c r="R8119" s="4">
        <v>12.087912087912001</v>
      </c>
      <c r="S8119" s="4">
        <v>14.285714285714</v>
      </c>
      <c r="T8119" s="4">
        <v>1.098901098901</v>
      </c>
      <c r="U8119" s="4">
        <v>6.5934065934069999</v>
      </c>
      <c r="V8119" s="13">
        <v>1.098901098901</v>
      </c>
    </row>
    <row r="8120" spans="3:22" x14ac:dyDescent="0.2">
      <c r="C8120" s="87"/>
      <c r="D8120" s="89"/>
      <c r="E8120" s="1" t="s">
        <v>21</v>
      </c>
      <c r="F8120" s="2"/>
      <c r="G8120" s="60">
        <v>230</v>
      </c>
      <c r="H8120" s="72" t="str">
        <f t="shared" si="136"/>
        <v xml:space="preserve"> </v>
      </c>
      <c r="I8120" s="11">
        <v>62.608695652173999</v>
      </c>
      <c r="J8120" s="3">
        <v>58.695652173912997</v>
      </c>
      <c r="K8120" s="3">
        <v>56.521739130435002</v>
      </c>
      <c r="L8120" s="3">
        <v>30.434782608696</v>
      </c>
      <c r="M8120" s="3">
        <v>20.434782608696</v>
      </c>
      <c r="N8120" s="3">
        <v>24.347826086956999</v>
      </c>
      <c r="O8120" s="3">
        <v>21.739130434783</v>
      </c>
      <c r="P8120" s="3">
        <v>9.5652173913039995</v>
      </c>
      <c r="Q8120" s="3">
        <v>16.086956521739001</v>
      </c>
      <c r="R8120" s="3">
        <v>6.0869565217390003</v>
      </c>
      <c r="S8120" s="3">
        <v>10</v>
      </c>
      <c r="T8120" s="3">
        <v>1.7391304347829999</v>
      </c>
      <c r="U8120" s="3">
        <v>5.2173913043480002</v>
      </c>
      <c r="V8120" s="8">
        <v>3.0434782608700002</v>
      </c>
    </row>
    <row r="8121" spans="3:22" x14ac:dyDescent="0.2">
      <c r="C8121" s="87"/>
      <c r="D8121" s="89"/>
      <c r="E8121" s="1" t="s">
        <v>22</v>
      </c>
      <c r="F8121" s="2"/>
      <c r="G8121" s="60">
        <v>315</v>
      </c>
      <c r="H8121" s="72" t="str">
        <f t="shared" si="136"/>
        <v xml:space="preserve"> </v>
      </c>
      <c r="I8121" s="11">
        <v>68.253968253967997</v>
      </c>
      <c r="J8121" s="3">
        <v>60.317460317459997</v>
      </c>
      <c r="K8121" s="3">
        <v>48.253968253967997</v>
      </c>
      <c r="L8121" s="3">
        <v>33.650793650794</v>
      </c>
      <c r="M8121" s="3">
        <v>11.111111111111001</v>
      </c>
      <c r="N8121" s="3">
        <v>16.507936507937</v>
      </c>
      <c r="O8121" s="3">
        <v>16.825396825397</v>
      </c>
      <c r="P8121" s="3">
        <v>12.698412698413</v>
      </c>
      <c r="Q8121" s="3">
        <v>7.6190476190479997</v>
      </c>
      <c r="R8121" s="3">
        <v>5.3968253968250002</v>
      </c>
      <c r="S8121" s="3">
        <v>11.428571428571001</v>
      </c>
      <c r="T8121" s="3">
        <v>0.31746031745999997</v>
      </c>
      <c r="U8121" s="3">
        <v>6.0317460317459997</v>
      </c>
      <c r="V8121" s="8">
        <v>1.269841269841</v>
      </c>
    </row>
    <row r="8122" spans="3:22" x14ac:dyDescent="0.2">
      <c r="C8122" s="87"/>
      <c r="D8122" s="89"/>
      <c r="E8122" s="1" t="s">
        <v>23</v>
      </c>
      <c r="F8122" s="2"/>
      <c r="G8122" s="60">
        <v>198</v>
      </c>
      <c r="H8122" s="72" t="str">
        <f t="shared" si="136"/>
        <v xml:space="preserve"> </v>
      </c>
      <c r="I8122" s="11">
        <v>62.121212121211997</v>
      </c>
      <c r="J8122" s="3">
        <v>54.040404040403999</v>
      </c>
      <c r="K8122" s="3">
        <v>46.969696969696997</v>
      </c>
      <c r="L8122" s="3">
        <v>29.797979797979998</v>
      </c>
      <c r="M8122" s="3">
        <v>3.0303030303030001</v>
      </c>
      <c r="N8122" s="3">
        <v>19.696969696970001</v>
      </c>
      <c r="O8122" s="3">
        <v>16.666666666666998</v>
      </c>
      <c r="P8122" s="3">
        <v>12.121212121212</v>
      </c>
      <c r="Q8122" s="3">
        <v>8.5858585858590004</v>
      </c>
      <c r="R8122" s="3">
        <v>7.0707070707069999</v>
      </c>
      <c r="S8122" s="3">
        <v>8.5858585858590004</v>
      </c>
      <c r="T8122" s="3">
        <v>0.50505050505100002</v>
      </c>
      <c r="U8122" s="3">
        <v>7.0707070707069999</v>
      </c>
      <c r="V8122" s="8">
        <v>4.5454545454549997</v>
      </c>
    </row>
    <row r="8123" spans="3:22" x14ac:dyDescent="0.2">
      <c r="C8123" s="87"/>
      <c r="D8123" s="89"/>
      <c r="E8123" s="1" t="s">
        <v>24</v>
      </c>
      <c r="F8123" s="2"/>
      <c r="G8123" s="60">
        <v>322</v>
      </c>
      <c r="H8123" s="72" t="str">
        <f t="shared" si="136"/>
        <v xml:space="preserve"> </v>
      </c>
      <c r="I8123" s="11">
        <v>63.975155279502999</v>
      </c>
      <c r="J8123" s="3">
        <v>50.931677018633998</v>
      </c>
      <c r="K8123" s="3">
        <v>38.509316770185997</v>
      </c>
      <c r="L8123" s="3">
        <v>27.950310559005999</v>
      </c>
      <c r="M8123" s="3">
        <v>4.037267080745</v>
      </c>
      <c r="N8123" s="3">
        <v>15.527950310559</v>
      </c>
      <c r="O8123" s="3">
        <v>16.149068322981002</v>
      </c>
      <c r="P8123" s="3">
        <v>9.9378881987579994</v>
      </c>
      <c r="Q8123" s="3">
        <v>9.9378881987579994</v>
      </c>
      <c r="R8123" s="3">
        <v>4.3478260869570002</v>
      </c>
      <c r="S8123" s="3">
        <v>7.1428571428570002</v>
      </c>
      <c r="T8123" s="3">
        <v>0.93167701863399999</v>
      </c>
      <c r="U8123" s="3">
        <v>12.422360248446999</v>
      </c>
      <c r="V8123" s="8">
        <v>6.5217391304349999</v>
      </c>
    </row>
    <row r="8124" spans="3:22" x14ac:dyDescent="0.2">
      <c r="C8124" s="87"/>
      <c r="D8124" s="89"/>
      <c r="E8124" s="1" t="s">
        <v>25</v>
      </c>
      <c r="F8124" s="2"/>
      <c r="G8124" s="60">
        <v>1065</v>
      </c>
      <c r="H8124" s="72" t="str">
        <f t="shared" si="136"/>
        <v xml:space="preserve"> </v>
      </c>
      <c r="I8124" s="11">
        <v>64.600938967136003</v>
      </c>
      <c r="J8124" s="3">
        <v>55.962441314553999</v>
      </c>
      <c r="K8124" s="3">
        <v>46.854460093897004</v>
      </c>
      <c r="L8124" s="3">
        <v>30.516431924883001</v>
      </c>
      <c r="M8124" s="3">
        <v>9.4835680751170006</v>
      </c>
      <c r="N8124" s="3">
        <v>18.497652582160001</v>
      </c>
      <c r="O8124" s="3">
        <v>17.652582159624</v>
      </c>
      <c r="P8124" s="3">
        <v>11.079812206572999</v>
      </c>
      <c r="Q8124" s="3">
        <v>10.328638497652999</v>
      </c>
      <c r="R8124" s="3">
        <v>5.5399061032860004</v>
      </c>
      <c r="S8124" s="3">
        <v>9.2957746478870007</v>
      </c>
      <c r="T8124" s="3">
        <v>0.84507042253499998</v>
      </c>
      <c r="U8124" s="3">
        <v>7.9812206572770004</v>
      </c>
      <c r="V8124" s="8">
        <v>3.8497652582159998</v>
      </c>
    </row>
    <row r="8125" spans="3:22" x14ac:dyDescent="0.2">
      <c r="C8125" s="87"/>
      <c r="D8125" s="89"/>
      <c r="E8125" s="1" t="s">
        <v>26</v>
      </c>
      <c r="F8125" s="2"/>
      <c r="G8125" s="60">
        <v>520</v>
      </c>
      <c r="H8125" s="72" t="str">
        <f t="shared" si="136"/>
        <v xml:space="preserve"> </v>
      </c>
      <c r="I8125" s="11">
        <v>63.269230769231001</v>
      </c>
      <c r="J8125" s="3">
        <v>52.115384615384997</v>
      </c>
      <c r="K8125" s="3">
        <v>41.730769230768999</v>
      </c>
      <c r="L8125" s="3">
        <v>28.653846153846001</v>
      </c>
      <c r="M8125" s="3">
        <v>3.6538461538460001</v>
      </c>
      <c r="N8125" s="3">
        <v>17.115384615385</v>
      </c>
      <c r="O8125" s="3">
        <v>16.346153846153999</v>
      </c>
      <c r="P8125" s="3">
        <v>10.769230769230999</v>
      </c>
      <c r="Q8125" s="3">
        <v>9.4230769230769997</v>
      </c>
      <c r="R8125" s="3">
        <v>5.3846153846150004</v>
      </c>
      <c r="S8125" s="3">
        <v>7.6923076923079998</v>
      </c>
      <c r="T8125" s="3">
        <v>0.76923076923099998</v>
      </c>
      <c r="U8125" s="3">
        <v>10.384615384615</v>
      </c>
      <c r="V8125" s="8">
        <v>5.7692307692310001</v>
      </c>
    </row>
    <row r="8126" spans="3:22" x14ac:dyDescent="0.2">
      <c r="C8126" s="88" t="s">
        <v>27</v>
      </c>
      <c r="D8126" s="88" t="s">
        <v>19</v>
      </c>
      <c r="E8126" s="6" t="s">
        <v>28</v>
      </c>
      <c r="F8126" s="5"/>
      <c r="G8126" s="59">
        <v>147</v>
      </c>
      <c r="H8126" s="71" t="str">
        <f t="shared" si="136"/>
        <v xml:space="preserve"> </v>
      </c>
      <c r="I8126" s="12">
        <v>52.380952380952003</v>
      </c>
      <c r="J8126" s="4">
        <v>46.938775510204003</v>
      </c>
      <c r="K8126" s="4">
        <v>44.217687074830003</v>
      </c>
      <c r="L8126" s="4">
        <v>27.210884353741001</v>
      </c>
      <c r="M8126" s="4">
        <v>18.367346938775999</v>
      </c>
      <c r="N8126" s="4">
        <v>31.972789115645998</v>
      </c>
      <c r="O8126" s="4">
        <v>21.088435374149999</v>
      </c>
      <c r="P8126" s="4">
        <v>16.326530612245001</v>
      </c>
      <c r="Q8126" s="4">
        <v>15.646258503401</v>
      </c>
      <c r="R8126" s="4">
        <v>8.1632653061219997</v>
      </c>
      <c r="S8126" s="4">
        <v>9.5238095238099998</v>
      </c>
      <c r="T8126" s="4">
        <v>1.360544217687</v>
      </c>
      <c r="U8126" s="4">
        <v>10.884353741497</v>
      </c>
      <c r="V8126" s="13">
        <v>4.0816326530609999</v>
      </c>
    </row>
    <row r="8127" spans="3:22" ht="24" x14ac:dyDescent="0.2">
      <c r="C8127" s="87"/>
      <c r="D8127" s="89"/>
      <c r="E8127" s="1" t="s">
        <v>29</v>
      </c>
      <c r="F8127" s="2"/>
      <c r="G8127" s="60">
        <v>1706</v>
      </c>
      <c r="H8127" s="72" t="str">
        <f t="shared" si="136"/>
        <v xml:space="preserve"> </v>
      </c>
      <c r="I8127" s="11">
        <v>60.609613130128999</v>
      </c>
      <c r="J8127" s="3">
        <v>57.444314185228997</v>
      </c>
      <c r="K8127" s="3">
        <v>51.582649472450001</v>
      </c>
      <c r="L8127" s="3">
        <v>29.308323563891999</v>
      </c>
      <c r="M8127" s="3">
        <v>14.595545134818</v>
      </c>
      <c r="N8127" s="3">
        <v>16.060961313012999</v>
      </c>
      <c r="O8127" s="3">
        <v>20.515826494725001</v>
      </c>
      <c r="P8127" s="3">
        <v>11.89917936694</v>
      </c>
      <c r="Q8127" s="3">
        <v>13.188745603751</v>
      </c>
      <c r="R8127" s="3">
        <v>7.6201641266119999</v>
      </c>
      <c r="S8127" s="3">
        <v>10.961313012895999</v>
      </c>
      <c r="T8127" s="3">
        <v>1.5240328253219999</v>
      </c>
      <c r="U8127" s="3">
        <v>7.8546307151230002</v>
      </c>
      <c r="V8127" s="8">
        <v>2.051582649472</v>
      </c>
    </row>
    <row r="8128" spans="3:22" ht="24" x14ac:dyDescent="0.2">
      <c r="C8128" s="87"/>
      <c r="D8128" s="89"/>
      <c r="E8128" s="1" t="s">
        <v>30</v>
      </c>
      <c r="F8128" s="2"/>
      <c r="G8128" s="60">
        <v>137</v>
      </c>
      <c r="H8128" s="72" t="str">
        <f t="shared" si="136"/>
        <v xml:space="preserve"> </v>
      </c>
      <c r="I8128" s="11">
        <v>48.905109489051</v>
      </c>
      <c r="J8128" s="3">
        <v>46.715328467153</v>
      </c>
      <c r="K8128" s="3">
        <v>43.065693430656999</v>
      </c>
      <c r="L8128" s="3">
        <v>24.817518248174999</v>
      </c>
      <c r="M8128" s="3">
        <v>22.627737226276999</v>
      </c>
      <c r="N8128" s="3">
        <v>29.927007299269999</v>
      </c>
      <c r="O8128" s="3">
        <v>14.598540145985</v>
      </c>
      <c r="P8128" s="3">
        <v>10.21897810219</v>
      </c>
      <c r="Q8128" s="3">
        <v>9.4890510948909998</v>
      </c>
      <c r="R8128" s="3">
        <v>6.5693430656930003</v>
      </c>
      <c r="S8128" s="3">
        <v>11.678832116788</v>
      </c>
      <c r="T8128" s="3">
        <v>1.459854014599</v>
      </c>
      <c r="U8128" s="3">
        <v>16.058394160584001</v>
      </c>
      <c r="V8128" s="8">
        <v>2.1897810218979998</v>
      </c>
    </row>
    <row r="8129" spans="3:22" ht="24" x14ac:dyDescent="0.2">
      <c r="C8129" s="87"/>
      <c r="D8129" s="89"/>
      <c r="E8129" s="1" t="s">
        <v>31</v>
      </c>
      <c r="F8129" s="2"/>
      <c r="G8129" s="60">
        <v>440</v>
      </c>
      <c r="H8129" s="72" t="str">
        <f t="shared" si="136"/>
        <v xml:space="preserve"> </v>
      </c>
      <c r="I8129" s="11">
        <v>58.636363636364003</v>
      </c>
      <c r="J8129" s="3">
        <v>52.5</v>
      </c>
      <c r="K8129" s="3">
        <v>46.363636363635997</v>
      </c>
      <c r="L8129" s="3">
        <v>26.590909090909001</v>
      </c>
      <c r="M8129" s="3">
        <v>9.7727272727269998</v>
      </c>
      <c r="N8129" s="3">
        <v>15.681818181818</v>
      </c>
      <c r="O8129" s="3">
        <v>15.681818181818</v>
      </c>
      <c r="P8129" s="3">
        <v>8.6363636363640008</v>
      </c>
      <c r="Q8129" s="3">
        <v>9.5454545454549997</v>
      </c>
      <c r="R8129" s="3">
        <v>5.9090909090909998</v>
      </c>
      <c r="S8129" s="3">
        <v>8.1818181818180005</v>
      </c>
      <c r="T8129" s="3">
        <v>1.136363636364</v>
      </c>
      <c r="U8129" s="3">
        <v>8.8636363636359992</v>
      </c>
      <c r="V8129" s="8">
        <v>4.7727272727269998</v>
      </c>
    </row>
    <row r="8130" spans="3:22" x14ac:dyDescent="0.2">
      <c r="C8130" s="87"/>
      <c r="D8130" s="89"/>
      <c r="E8130" s="1" t="s">
        <v>32</v>
      </c>
      <c r="F8130" s="2"/>
      <c r="G8130" s="60">
        <v>5</v>
      </c>
      <c r="H8130" s="72" t="str">
        <f t="shared" si="136"/>
        <v>*</v>
      </c>
      <c r="I8130" s="11">
        <v>60</v>
      </c>
      <c r="J8130" s="3">
        <v>60</v>
      </c>
      <c r="K8130" s="3">
        <v>40</v>
      </c>
      <c r="L8130" s="3">
        <v>40</v>
      </c>
      <c r="M8130" s="3">
        <v>20</v>
      </c>
      <c r="N8130" s="3">
        <v>40</v>
      </c>
      <c r="O8130" s="3">
        <v>20</v>
      </c>
      <c r="P8130" s="3">
        <v>20</v>
      </c>
      <c r="Q8130" s="3">
        <v>20</v>
      </c>
      <c r="R8130" s="3">
        <v>20</v>
      </c>
      <c r="S8130" s="3">
        <v>20</v>
      </c>
      <c r="T8130" s="7">
        <v>0</v>
      </c>
      <c r="U8130" s="7">
        <v>0</v>
      </c>
      <c r="V8130" s="8">
        <v>20</v>
      </c>
    </row>
    <row r="8131" spans="3:22" x14ac:dyDescent="0.2">
      <c r="C8131" s="87"/>
      <c r="D8131" s="88" t="s">
        <v>14</v>
      </c>
      <c r="E8131" s="6" t="s">
        <v>28</v>
      </c>
      <c r="F8131" s="5"/>
      <c r="G8131" s="59">
        <v>95</v>
      </c>
      <c r="H8131" s="71" t="str">
        <f t="shared" si="136"/>
        <v xml:space="preserve"> </v>
      </c>
      <c r="I8131" s="12">
        <v>48.421052631579002</v>
      </c>
      <c r="J8131" s="4">
        <v>50.526315789473998</v>
      </c>
      <c r="K8131" s="4">
        <v>47.368421052632002</v>
      </c>
      <c r="L8131" s="4">
        <v>25.263157894736999</v>
      </c>
      <c r="M8131" s="4">
        <v>20</v>
      </c>
      <c r="N8131" s="4">
        <v>34.736842105263001</v>
      </c>
      <c r="O8131" s="4">
        <v>27.368421052632002</v>
      </c>
      <c r="P8131" s="4">
        <v>20</v>
      </c>
      <c r="Q8131" s="4">
        <v>16.842105263158</v>
      </c>
      <c r="R8131" s="4">
        <v>9.4736842105260006</v>
      </c>
      <c r="S8131" s="4">
        <v>10.526315789473999</v>
      </c>
      <c r="T8131" s="4">
        <v>2.1052631578950001</v>
      </c>
      <c r="U8131" s="4">
        <v>9.4736842105260006</v>
      </c>
      <c r="V8131" s="13">
        <v>4.2105263157890001</v>
      </c>
    </row>
    <row r="8132" spans="3:22" ht="24" x14ac:dyDescent="0.2">
      <c r="C8132" s="87"/>
      <c r="D8132" s="89"/>
      <c r="E8132" s="1" t="s">
        <v>29</v>
      </c>
      <c r="F8132" s="2"/>
      <c r="G8132" s="60">
        <v>953</v>
      </c>
      <c r="H8132" s="72" t="str">
        <f t="shared" si="136"/>
        <v xml:space="preserve"> </v>
      </c>
      <c r="I8132" s="11">
        <v>55.403987408185003</v>
      </c>
      <c r="J8132" s="3">
        <v>55.508919202518001</v>
      </c>
      <c r="K8132" s="3">
        <v>53.200419727177</v>
      </c>
      <c r="L8132" s="3">
        <v>27.177334732424001</v>
      </c>
      <c r="M8132" s="3">
        <v>16.369359916055</v>
      </c>
      <c r="N8132" s="3">
        <v>12.906610703043</v>
      </c>
      <c r="O8132" s="3">
        <v>19.937040923400001</v>
      </c>
      <c r="P8132" s="3">
        <v>11.857292759706</v>
      </c>
      <c r="Q8132" s="3">
        <v>13.95592864638</v>
      </c>
      <c r="R8132" s="3">
        <v>8.1846799580270009</v>
      </c>
      <c r="S8132" s="3">
        <v>11.542497376705001</v>
      </c>
      <c r="T8132" s="3">
        <v>2.2035676810070002</v>
      </c>
      <c r="U8132" s="3">
        <v>8.8142707240290008</v>
      </c>
      <c r="V8132" s="8">
        <v>1.4690451206720001</v>
      </c>
    </row>
    <row r="8133" spans="3:22" ht="24" x14ac:dyDescent="0.2">
      <c r="C8133" s="87"/>
      <c r="D8133" s="89"/>
      <c r="E8133" s="1" t="s">
        <v>30</v>
      </c>
      <c r="F8133" s="2"/>
      <c r="G8133" s="60">
        <v>60</v>
      </c>
      <c r="H8133" s="72" t="str">
        <f t="shared" si="136"/>
        <v xml:space="preserve"> </v>
      </c>
      <c r="I8133" s="11">
        <v>40</v>
      </c>
      <c r="J8133" s="3">
        <v>41.666666666666998</v>
      </c>
      <c r="K8133" s="3">
        <v>41.666666666666998</v>
      </c>
      <c r="L8133" s="3">
        <v>21.666666666666998</v>
      </c>
      <c r="M8133" s="3">
        <v>18.333333333333002</v>
      </c>
      <c r="N8133" s="3">
        <v>28.333333333333002</v>
      </c>
      <c r="O8133" s="3">
        <v>13.333333333333</v>
      </c>
      <c r="P8133" s="3">
        <v>10</v>
      </c>
      <c r="Q8133" s="3">
        <v>6.666666666667</v>
      </c>
      <c r="R8133" s="3">
        <v>5</v>
      </c>
      <c r="S8133" s="3">
        <v>10</v>
      </c>
      <c r="T8133" s="3">
        <v>1.666666666667</v>
      </c>
      <c r="U8133" s="3">
        <v>21.666666666666998</v>
      </c>
      <c r="V8133" s="8">
        <v>1.666666666667</v>
      </c>
    </row>
    <row r="8134" spans="3:22" ht="24" x14ac:dyDescent="0.2">
      <c r="C8134" s="87"/>
      <c r="D8134" s="89"/>
      <c r="E8134" s="1" t="s">
        <v>31</v>
      </c>
      <c r="F8134" s="2"/>
      <c r="G8134" s="60">
        <v>77</v>
      </c>
      <c r="H8134" s="72" t="str">
        <f t="shared" si="136"/>
        <v xml:space="preserve"> </v>
      </c>
      <c r="I8134" s="11">
        <v>46.753246753246998</v>
      </c>
      <c r="J8134" s="3">
        <v>54.545454545455001</v>
      </c>
      <c r="K8134" s="3">
        <v>40.259740259739999</v>
      </c>
      <c r="L8134" s="3">
        <v>18.181818181817999</v>
      </c>
      <c r="M8134" s="3">
        <v>9.0909090909089993</v>
      </c>
      <c r="N8134" s="3">
        <v>12.987012987012999</v>
      </c>
      <c r="O8134" s="3">
        <v>16.883116883117001</v>
      </c>
      <c r="P8134" s="3">
        <v>6.4935064935059996</v>
      </c>
      <c r="Q8134" s="3">
        <v>7.792207792208</v>
      </c>
      <c r="R8134" s="3">
        <v>9.0909090909089993</v>
      </c>
      <c r="S8134" s="3">
        <v>3.896103896104</v>
      </c>
      <c r="T8134" s="7">
        <v>0</v>
      </c>
      <c r="U8134" s="3">
        <v>10.38961038961</v>
      </c>
      <c r="V8134" s="8">
        <v>5.1948051948050002</v>
      </c>
    </row>
    <row r="8135" spans="3:22" x14ac:dyDescent="0.2">
      <c r="C8135" s="87"/>
      <c r="D8135" s="89"/>
      <c r="E8135" s="1" t="s">
        <v>32</v>
      </c>
      <c r="F8135" s="2"/>
      <c r="G8135" s="60">
        <v>3</v>
      </c>
      <c r="H8135" s="72" t="str">
        <f t="shared" si="136"/>
        <v>*</v>
      </c>
      <c r="I8135" s="11">
        <v>66.666666666666998</v>
      </c>
      <c r="J8135" s="3">
        <v>66.666666666666998</v>
      </c>
      <c r="K8135" s="3">
        <v>33.333333333333002</v>
      </c>
      <c r="L8135" s="3">
        <v>33.333333333333002</v>
      </c>
      <c r="M8135" s="7">
        <v>0</v>
      </c>
      <c r="N8135" s="3">
        <v>33.333333333333002</v>
      </c>
      <c r="O8135" s="7">
        <v>0</v>
      </c>
      <c r="P8135" s="7">
        <v>0</v>
      </c>
      <c r="Q8135" s="7">
        <v>0</v>
      </c>
      <c r="R8135" s="7">
        <v>0</v>
      </c>
      <c r="S8135" s="7">
        <v>0</v>
      </c>
      <c r="T8135" s="7">
        <v>0</v>
      </c>
      <c r="U8135" s="7">
        <v>0</v>
      </c>
      <c r="V8135" s="14">
        <v>0</v>
      </c>
    </row>
    <row r="8136" spans="3:22" x14ac:dyDescent="0.2">
      <c r="C8136" s="87"/>
      <c r="D8136" s="88" t="s">
        <v>15</v>
      </c>
      <c r="E8136" s="6" t="s">
        <v>28</v>
      </c>
      <c r="F8136" s="5"/>
      <c r="G8136" s="59">
        <v>52</v>
      </c>
      <c r="H8136" s="71" t="str">
        <f t="shared" si="136"/>
        <v xml:space="preserve"> </v>
      </c>
      <c r="I8136" s="12">
        <v>59.615384615384997</v>
      </c>
      <c r="J8136" s="4">
        <v>40.384615384615003</v>
      </c>
      <c r="K8136" s="4">
        <v>38.461538461537998</v>
      </c>
      <c r="L8136" s="4">
        <v>30.769230769231001</v>
      </c>
      <c r="M8136" s="4">
        <v>15.384615384615</v>
      </c>
      <c r="N8136" s="4">
        <v>26.923076923077002</v>
      </c>
      <c r="O8136" s="4">
        <v>9.6153846153850004</v>
      </c>
      <c r="P8136" s="4">
        <v>9.6153846153850004</v>
      </c>
      <c r="Q8136" s="4">
        <v>13.461538461538</v>
      </c>
      <c r="R8136" s="4">
        <v>5.7692307692310001</v>
      </c>
      <c r="S8136" s="4">
        <v>7.6923076923079998</v>
      </c>
      <c r="T8136" s="20">
        <v>0</v>
      </c>
      <c r="U8136" s="4">
        <v>13.461538461538</v>
      </c>
      <c r="V8136" s="13">
        <v>3.8461538461539999</v>
      </c>
    </row>
    <row r="8137" spans="3:22" ht="24" x14ac:dyDescent="0.2">
      <c r="C8137" s="87"/>
      <c r="D8137" s="89"/>
      <c r="E8137" s="1" t="s">
        <v>29</v>
      </c>
      <c r="F8137" s="2"/>
      <c r="G8137" s="60">
        <v>753</v>
      </c>
      <c r="H8137" s="72" t="str">
        <f t="shared" si="136"/>
        <v xml:space="preserve"> </v>
      </c>
      <c r="I8137" s="11">
        <v>67.197875166003001</v>
      </c>
      <c r="J8137" s="3">
        <v>59.893758300133001</v>
      </c>
      <c r="K8137" s="3">
        <v>49.535192563080997</v>
      </c>
      <c r="L8137" s="3">
        <v>32.005312084993001</v>
      </c>
      <c r="M8137" s="3">
        <v>12.350597609562</v>
      </c>
      <c r="N8137" s="3">
        <v>20.053120849934</v>
      </c>
      <c r="O8137" s="3">
        <v>21.24833997344</v>
      </c>
      <c r="P8137" s="3">
        <v>11.952191235060001</v>
      </c>
      <c r="Q8137" s="3">
        <v>12.217795484728001</v>
      </c>
      <c r="R8137" s="3">
        <v>6.9057104913679996</v>
      </c>
      <c r="S8137" s="3">
        <v>10.225763612218</v>
      </c>
      <c r="T8137" s="3">
        <v>0.66401062417000001</v>
      </c>
      <c r="U8137" s="3">
        <v>6.6401062416999999</v>
      </c>
      <c r="V8137" s="8">
        <v>2.7888446215139999</v>
      </c>
    </row>
    <row r="8138" spans="3:22" ht="24" x14ac:dyDescent="0.2">
      <c r="C8138" s="87"/>
      <c r="D8138" s="89"/>
      <c r="E8138" s="1" t="s">
        <v>30</v>
      </c>
      <c r="F8138" s="2"/>
      <c r="G8138" s="60">
        <v>77</v>
      </c>
      <c r="H8138" s="72" t="str">
        <f t="shared" si="136"/>
        <v xml:space="preserve"> </v>
      </c>
      <c r="I8138" s="11">
        <v>55.844155844155999</v>
      </c>
      <c r="J8138" s="3">
        <v>50.649350649351</v>
      </c>
      <c r="K8138" s="3">
        <v>44.155844155844001</v>
      </c>
      <c r="L8138" s="3">
        <v>27.272727272727</v>
      </c>
      <c r="M8138" s="3">
        <v>25.974025974025999</v>
      </c>
      <c r="N8138" s="3">
        <v>31.168831168831002</v>
      </c>
      <c r="O8138" s="3">
        <v>15.584415584416</v>
      </c>
      <c r="P8138" s="3">
        <v>10.38961038961</v>
      </c>
      <c r="Q8138" s="3">
        <v>11.688311688312</v>
      </c>
      <c r="R8138" s="3">
        <v>7.792207792208</v>
      </c>
      <c r="S8138" s="3">
        <v>12.987012987012999</v>
      </c>
      <c r="T8138" s="3">
        <v>1.298701298701</v>
      </c>
      <c r="U8138" s="3">
        <v>11.688311688312</v>
      </c>
      <c r="V8138" s="8">
        <v>2.5974025974030002</v>
      </c>
    </row>
    <row r="8139" spans="3:22" ht="24" x14ac:dyDescent="0.2">
      <c r="C8139" s="87"/>
      <c r="D8139" s="89"/>
      <c r="E8139" s="1" t="s">
        <v>31</v>
      </c>
      <c r="F8139" s="2"/>
      <c r="G8139" s="60">
        <v>363</v>
      </c>
      <c r="H8139" s="72" t="str">
        <f t="shared" si="136"/>
        <v xml:space="preserve"> </v>
      </c>
      <c r="I8139" s="11">
        <v>61.157024793387997</v>
      </c>
      <c r="J8139" s="3">
        <v>52.066115702479003</v>
      </c>
      <c r="K8139" s="3">
        <v>47.658402203857001</v>
      </c>
      <c r="L8139" s="3">
        <v>28.374655647383001</v>
      </c>
      <c r="M8139" s="3">
        <v>9.9173553719009995</v>
      </c>
      <c r="N8139" s="3">
        <v>16.253443526171001</v>
      </c>
      <c r="O8139" s="3">
        <v>15.426997245179001</v>
      </c>
      <c r="P8139" s="3">
        <v>9.0909090909089993</v>
      </c>
      <c r="Q8139" s="3">
        <v>9.9173553719009995</v>
      </c>
      <c r="R8139" s="3">
        <v>5.234159779614</v>
      </c>
      <c r="S8139" s="3">
        <v>9.0909090909089993</v>
      </c>
      <c r="T8139" s="3">
        <v>1.3774104683199999</v>
      </c>
      <c r="U8139" s="3">
        <v>8.5399449035810004</v>
      </c>
      <c r="V8139" s="8">
        <v>4.6831955922870003</v>
      </c>
    </row>
    <row r="8140" spans="3:22" x14ac:dyDescent="0.2">
      <c r="C8140" s="87"/>
      <c r="D8140" s="89"/>
      <c r="E8140" s="1" t="s">
        <v>32</v>
      </c>
      <c r="F8140" s="2"/>
      <c r="G8140" s="60">
        <v>2</v>
      </c>
      <c r="H8140" s="72" t="str">
        <f t="shared" si="136"/>
        <v>*</v>
      </c>
      <c r="I8140" s="11">
        <v>50</v>
      </c>
      <c r="J8140" s="3">
        <v>50</v>
      </c>
      <c r="K8140" s="3">
        <v>50</v>
      </c>
      <c r="L8140" s="3">
        <v>50</v>
      </c>
      <c r="M8140" s="3">
        <v>50</v>
      </c>
      <c r="N8140" s="3">
        <v>50</v>
      </c>
      <c r="O8140" s="3">
        <v>50</v>
      </c>
      <c r="P8140" s="3">
        <v>50</v>
      </c>
      <c r="Q8140" s="3">
        <v>50</v>
      </c>
      <c r="R8140" s="3">
        <v>50</v>
      </c>
      <c r="S8140" s="3">
        <v>50</v>
      </c>
      <c r="T8140" s="7">
        <v>0</v>
      </c>
      <c r="U8140" s="7">
        <v>0</v>
      </c>
      <c r="V8140" s="8">
        <v>50</v>
      </c>
    </row>
    <row r="8141" spans="3:22" x14ac:dyDescent="0.2">
      <c r="C8141" s="88" t="s">
        <v>33</v>
      </c>
      <c r="D8141" s="83" t="s">
        <v>17</v>
      </c>
      <c r="E8141" s="6" t="s">
        <v>34</v>
      </c>
      <c r="F8141" s="5"/>
      <c r="G8141" s="59">
        <v>341</v>
      </c>
      <c r="H8141" s="71" t="str">
        <f t="shared" si="136"/>
        <v xml:space="preserve"> </v>
      </c>
      <c r="I8141" s="12">
        <v>57.184750733138003</v>
      </c>
      <c r="J8141" s="4">
        <v>54.252199413489997</v>
      </c>
      <c r="K8141" s="4">
        <v>49.853372434017999</v>
      </c>
      <c r="L8141" s="4">
        <v>28.152492668621999</v>
      </c>
      <c r="M8141" s="4">
        <v>13.489736070380999</v>
      </c>
      <c r="N8141" s="4">
        <v>12.609970674487</v>
      </c>
      <c r="O8141" s="4">
        <v>17.595307917888999</v>
      </c>
      <c r="P8141" s="4">
        <v>8.5043988269789992</v>
      </c>
      <c r="Q8141" s="4">
        <v>10.557184750733001</v>
      </c>
      <c r="R8141" s="4">
        <v>8.7976539589440002</v>
      </c>
      <c r="S8141" s="4">
        <v>9.0909090909089993</v>
      </c>
      <c r="T8141" s="4">
        <v>1.759530791789</v>
      </c>
      <c r="U8141" s="4">
        <v>9.6774193548389995</v>
      </c>
      <c r="V8141" s="13">
        <v>4.6920821114370002</v>
      </c>
    </row>
    <row r="8142" spans="3:22" x14ac:dyDescent="0.2">
      <c r="C8142" s="87"/>
      <c r="D8142" s="84"/>
      <c r="E8142" s="1" t="s">
        <v>35</v>
      </c>
      <c r="F8142" s="2"/>
      <c r="G8142" s="60">
        <v>1149</v>
      </c>
      <c r="H8142" s="72" t="str">
        <f t="shared" si="136"/>
        <v xml:space="preserve"> </v>
      </c>
      <c r="I8142" s="11">
        <v>61.096605744125</v>
      </c>
      <c r="J8142" s="3">
        <v>55.787641427327998</v>
      </c>
      <c r="K8142" s="3">
        <v>49.260226283724997</v>
      </c>
      <c r="L8142" s="3">
        <v>29.939077458660002</v>
      </c>
      <c r="M8142" s="3">
        <v>13.141862489120999</v>
      </c>
      <c r="N8142" s="3">
        <v>18.885987815492001</v>
      </c>
      <c r="O8142" s="3">
        <v>19.234116623150999</v>
      </c>
      <c r="P8142" s="3">
        <v>11.749347258486001</v>
      </c>
      <c r="Q8142" s="3">
        <v>11.8363794604</v>
      </c>
      <c r="R8142" s="3">
        <v>7.0496083550910003</v>
      </c>
      <c r="S8142" s="3">
        <v>11.401218450827001</v>
      </c>
      <c r="T8142" s="3">
        <v>1.8276762402090001</v>
      </c>
      <c r="U8142" s="3">
        <v>8.0069625761530006</v>
      </c>
      <c r="V8142" s="8">
        <v>1.9147084421239999</v>
      </c>
    </row>
    <row r="8143" spans="3:22" ht="24" x14ac:dyDescent="0.2">
      <c r="C8143" s="87"/>
      <c r="D8143" s="84"/>
      <c r="E8143" s="1" t="s">
        <v>36</v>
      </c>
      <c r="F8143" s="2"/>
      <c r="G8143" s="60">
        <v>659</v>
      </c>
      <c r="H8143" s="72" t="str">
        <f t="shared" si="136"/>
        <v xml:space="preserve"> </v>
      </c>
      <c r="I8143" s="11">
        <v>58.725341426404</v>
      </c>
      <c r="J8143" s="3">
        <v>56.904400606979998</v>
      </c>
      <c r="K8143" s="3">
        <v>51.896813353566003</v>
      </c>
      <c r="L8143" s="3">
        <v>25.644916540212002</v>
      </c>
      <c r="M8143" s="3">
        <v>15.629742033384</v>
      </c>
      <c r="N8143" s="3">
        <v>13.657056145675</v>
      </c>
      <c r="O8143" s="3">
        <v>19.423368740516</v>
      </c>
      <c r="P8143" s="3">
        <v>11.077389984825</v>
      </c>
      <c r="Q8143" s="3">
        <v>13.657056145675</v>
      </c>
      <c r="R8143" s="3">
        <v>6.3732928679820002</v>
      </c>
      <c r="S8143" s="3">
        <v>9.5599393019729995</v>
      </c>
      <c r="T8143" s="3">
        <v>0.75872534142600001</v>
      </c>
      <c r="U8143" s="3">
        <v>8.9529590288319998</v>
      </c>
      <c r="V8143" s="8">
        <v>2.8831562974199998</v>
      </c>
    </row>
    <row r="8144" spans="3:22" x14ac:dyDescent="0.2">
      <c r="C8144" s="87"/>
      <c r="D8144" s="84"/>
      <c r="E8144" s="1" t="s">
        <v>37</v>
      </c>
      <c r="F8144" s="2"/>
      <c r="G8144" s="60">
        <v>274</v>
      </c>
      <c r="H8144" s="72" t="str">
        <f t="shared" si="136"/>
        <v xml:space="preserve"> </v>
      </c>
      <c r="I8144" s="11">
        <v>54.014598540145997</v>
      </c>
      <c r="J8144" s="3">
        <v>51.459854014599003</v>
      </c>
      <c r="K8144" s="3">
        <v>46.715328467153</v>
      </c>
      <c r="L8144" s="3">
        <v>29.197080291971002</v>
      </c>
      <c r="M8144" s="3">
        <v>18.248175182482001</v>
      </c>
      <c r="N8144" s="3">
        <v>29.562043795619999</v>
      </c>
      <c r="O8144" s="3">
        <v>22.262773722628001</v>
      </c>
      <c r="P8144" s="3">
        <v>15.328467153285001</v>
      </c>
      <c r="Q8144" s="3">
        <v>14.963503649634999</v>
      </c>
      <c r="R8144" s="3">
        <v>8.7591240875909993</v>
      </c>
      <c r="S8144" s="3">
        <v>10.21897810219</v>
      </c>
      <c r="T8144" s="3">
        <v>1.0948905109489999</v>
      </c>
      <c r="U8144" s="3">
        <v>9.4890510948909998</v>
      </c>
      <c r="V8144" s="8">
        <v>2.554744525547</v>
      </c>
    </row>
    <row r="8145" spans="3:22" x14ac:dyDescent="0.2">
      <c r="C8145" s="87"/>
      <c r="D8145" s="84"/>
      <c r="E8145" s="1" t="s">
        <v>32</v>
      </c>
      <c r="F8145" s="2"/>
      <c r="G8145" s="60">
        <v>12</v>
      </c>
      <c r="H8145" s="72" t="str">
        <f t="shared" si="136"/>
        <v>*</v>
      </c>
      <c r="I8145" s="11">
        <v>58.333333333333002</v>
      </c>
      <c r="J8145" s="3">
        <v>41.666666666666998</v>
      </c>
      <c r="K8145" s="3">
        <v>33.333333333333002</v>
      </c>
      <c r="L8145" s="3">
        <v>33.333333333333002</v>
      </c>
      <c r="M8145" s="3">
        <v>8.333333333333</v>
      </c>
      <c r="N8145" s="3">
        <v>16.666666666666998</v>
      </c>
      <c r="O8145" s="3">
        <v>8.333333333333</v>
      </c>
      <c r="P8145" s="3">
        <v>8.333333333333</v>
      </c>
      <c r="Q8145" s="3">
        <v>8.333333333333</v>
      </c>
      <c r="R8145" s="3">
        <v>8.333333333333</v>
      </c>
      <c r="S8145" s="3">
        <v>8.333333333333</v>
      </c>
      <c r="T8145" s="7">
        <v>0</v>
      </c>
      <c r="U8145" s="3">
        <v>8.333333333333</v>
      </c>
      <c r="V8145" s="8">
        <v>16.666666666666998</v>
      </c>
    </row>
    <row r="8146" spans="3:22" x14ac:dyDescent="0.2">
      <c r="C8146" s="88" t="s">
        <v>38</v>
      </c>
      <c r="D8146" s="83" t="s">
        <v>17</v>
      </c>
      <c r="E8146" s="6" t="s">
        <v>39</v>
      </c>
      <c r="F8146" s="5"/>
      <c r="G8146" s="59">
        <v>368</v>
      </c>
      <c r="H8146" s="71" t="str">
        <f t="shared" si="136"/>
        <v xml:space="preserve"> </v>
      </c>
      <c r="I8146" s="12">
        <v>52.717391304347998</v>
      </c>
      <c r="J8146" s="4">
        <v>47.554347826087003</v>
      </c>
      <c r="K8146" s="4">
        <v>43.75</v>
      </c>
      <c r="L8146" s="4">
        <v>26.902173913043001</v>
      </c>
      <c r="M8146" s="4">
        <v>14.945652173913</v>
      </c>
      <c r="N8146" s="4">
        <v>26.902173913043001</v>
      </c>
      <c r="O8146" s="4">
        <v>16.847826086956999</v>
      </c>
      <c r="P8146" s="4">
        <v>11.413043478261001</v>
      </c>
      <c r="Q8146" s="4">
        <v>11.95652173913</v>
      </c>
      <c r="R8146" s="4">
        <v>6.7934782608699997</v>
      </c>
      <c r="S8146" s="4">
        <v>10.054347826087</v>
      </c>
      <c r="T8146" s="4">
        <v>1.086956521739</v>
      </c>
      <c r="U8146" s="4">
        <v>10.597826086956999</v>
      </c>
      <c r="V8146" s="13">
        <v>3.8043478260870001</v>
      </c>
    </row>
    <row r="8147" spans="3:22" x14ac:dyDescent="0.2">
      <c r="C8147" s="87"/>
      <c r="D8147" s="84"/>
      <c r="E8147" s="1" t="s">
        <v>40</v>
      </c>
      <c r="F8147" s="2"/>
      <c r="G8147" s="60">
        <v>1591</v>
      </c>
      <c r="H8147" s="72" t="str">
        <f t="shared" si="136"/>
        <v xml:space="preserve"> </v>
      </c>
      <c r="I8147" s="11">
        <v>61.596480201131001</v>
      </c>
      <c r="J8147" s="3">
        <v>58.265241986172001</v>
      </c>
      <c r="K8147" s="3">
        <v>51.414204902576998</v>
      </c>
      <c r="L8147" s="3">
        <v>29.855436832180999</v>
      </c>
      <c r="M8147" s="3">
        <v>14.456316781898</v>
      </c>
      <c r="N8147" s="3">
        <v>15.839094908862</v>
      </c>
      <c r="O8147" s="3">
        <v>20.490257699560001</v>
      </c>
      <c r="P8147" s="3">
        <v>11.879321181647001</v>
      </c>
      <c r="Q8147" s="3">
        <v>12.884978001257</v>
      </c>
      <c r="R8147" s="3">
        <v>7.5424261470770002</v>
      </c>
      <c r="S8147" s="3">
        <v>10.999371464488</v>
      </c>
      <c r="T8147" s="3">
        <v>1.508485229415</v>
      </c>
      <c r="U8147" s="3">
        <v>7.7938403519800001</v>
      </c>
      <c r="V8147" s="8">
        <v>2.199874292898</v>
      </c>
    </row>
    <row r="8148" spans="3:22" x14ac:dyDescent="0.2">
      <c r="C8148" s="87"/>
      <c r="D8148" s="84"/>
      <c r="E8148" s="1" t="s">
        <v>41</v>
      </c>
      <c r="F8148" s="2"/>
      <c r="G8148" s="60">
        <v>151</v>
      </c>
      <c r="H8148" s="72" t="str">
        <f t="shared" si="136"/>
        <v xml:space="preserve"> </v>
      </c>
      <c r="I8148" s="11">
        <v>56.953642384105997</v>
      </c>
      <c r="J8148" s="3">
        <v>56.953642384105997</v>
      </c>
      <c r="K8148" s="3">
        <v>58.940397350993003</v>
      </c>
      <c r="L8148" s="3">
        <v>29.801324503311001</v>
      </c>
      <c r="M8148" s="3">
        <v>19.205298013244999</v>
      </c>
      <c r="N8148" s="3">
        <v>20.529801324503001</v>
      </c>
      <c r="O8148" s="3">
        <v>21.192052980132001</v>
      </c>
      <c r="P8148" s="3">
        <v>9.9337748344369992</v>
      </c>
      <c r="Q8148" s="3">
        <v>19.867549668873998</v>
      </c>
      <c r="R8148" s="3">
        <v>7.9470198675499999</v>
      </c>
      <c r="S8148" s="3">
        <v>9.9337748344369992</v>
      </c>
      <c r="T8148" s="3">
        <v>1.9867549668869999</v>
      </c>
      <c r="U8148" s="3">
        <v>4.6357615894039998</v>
      </c>
      <c r="V8148" s="8">
        <v>2.6490066225170001</v>
      </c>
    </row>
    <row r="8149" spans="3:22" x14ac:dyDescent="0.2">
      <c r="C8149" s="87"/>
      <c r="D8149" s="84"/>
      <c r="E8149" s="1" t="s">
        <v>42</v>
      </c>
      <c r="F8149" s="2"/>
      <c r="G8149" s="60">
        <v>884</v>
      </c>
      <c r="H8149" s="72" t="str">
        <f t="shared" si="136"/>
        <v xml:space="preserve"> </v>
      </c>
      <c r="I8149" s="11">
        <v>59.049773755655998</v>
      </c>
      <c r="J8149" s="3">
        <v>57.692307692307999</v>
      </c>
      <c r="K8149" s="3">
        <v>51.470588235294002</v>
      </c>
      <c r="L8149" s="3">
        <v>26.131221719456999</v>
      </c>
      <c r="M8149" s="3">
        <v>15.045248868778</v>
      </c>
      <c r="N8149" s="3">
        <v>13.009049773756001</v>
      </c>
      <c r="O8149" s="3">
        <v>19.004524886877999</v>
      </c>
      <c r="P8149" s="3">
        <v>10.407239819005</v>
      </c>
      <c r="Q8149" s="3">
        <v>12.89592760181</v>
      </c>
      <c r="R8149" s="3">
        <v>7.4660633484160002</v>
      </c>
      <c r="S8149" s="3">
        <v>10.180995475113001</v>
      </c>
      <c r="T8149" s="3">
        <v>1.131221719457</v>
      </c>
      <c r="U8149" s="3">
        <v>9.1628959276019994</v>
      </c>
      <c r="V8149" s="8">
        <v>3.280542986425</v>
      </c>
    </row>
    <row r="8150" spans="3:22" x14ac:dyDescent="0.2">
      <c r="C8150" s="87"/>
      <c r="D8150" s="84"/>
      <c r="E8150" s="1" t="s">
        <v>43</v>
      </c>
      <c r="F8150" s="2"/>
      <c r="G8150" s="60">
        <v>191</v>
      </c>
      <c r="H8150" s="72" t="str">
        <f t="shared" si="136"/>
        <v xml:space="preserve"> </v>
      </c>
      <c r="I8150" s="11">
        <v>58.638743455497</v>
      </c>
      <c r="J8150" s="3">
        <v>57.591623036648997</v>
      </c>
      <c r="K8150" s="3">
        <v>47.120418848168001</v>
      </c>
      <c r="L8150" s="3">
        <v>21.989528795811999</v>
      </c>
      <c r="M8150" s="3">
        <v>7.3298429319369998</v>
      </c>
      <c r="N8150" s="3">
        <v>10.994764397906</v>
      </c>
      <c r="O8150" s="3">
        <v>13.089005235602</v>
      </c>
      <c r="P8150" s="3">
        <v>7.8534031413610004</v>
      </c>
      <c r="Q8150" s="3">
        <v>8.9005235602090007</v>
      </c>
      <c r="R8150" s="3">
        <v>5.235602094241</v>
      </c>
      <c r="S8150" s="3">
        <v>7.3298429319369998</v>
      </c>
      <c r="T8150" s="3">
        <v>1.0471204188479999</v>
      </c>
      <c r="U8150" s="3">
        <v>11.518324607329999</v>
      </c>
      <c r="V8150" s="8">
        <v>3.1413612565450002</v>
      </c>
    </row>
    <row r="8151" spans="3:22" x14ac:dyDescent="0.2">
      <c r="C8151" s="87"/>
      <c r="D8151" s="84"/>
      <c r="E8151" s="1" t="s">
        <v>44</v>
      </c>
      <c r="F8151" s="2"/>
      <c r="G8151" s="60">
        <v>239</v>
      </c>
      <c r="H8151" s="72" t="str">
        <f t="shared" si="136"/>
        <v xml:space="preserve"> </v>
      </c>
      <c r="I8151" s="11">
        <v>58.577405857740999</v>
      </c>
      <c r="J8151" s="3">
        <v>56.903765690377</v>
      </c>
      <c r="K8151" s="3">
        <v>46.025104602509998</v>
      </c>
      <c r="L8151" s="3">
        <v>23.849372384936999</v>
      </c>
      <c r="M8151" s="3">
        <v>10.460251046025</v>
      </c>
      <c r="N8151" s="3">
        <v>10.460251046025</v>
      </c>
      <c r="O8151" s="3">
        <v>14.644351464434999</v>
      </c>
      <c r="P8151" s="3">
        <v>8.3682008368199998</v>
      </c>
      <c r="Q8151" s="3">
        <v>8.3682008368199998</v>
      </c>
      <c r="R8151" s="3">
        <v>5.439330543933</v>
      </c>
      <c r="S8151" s="3">
        <v>7.5313807531380004</v>
      </c>
      <c r="T8151" s="3">
        <v>1.673640167364</v>
      </c>
      <c r="U8151" s="3">
        <v>11.297071129707</v>
      </c>
      <c r="V8151" s="8">
        <v>3.7656903765690002</v>
      </c>
    </row>
    <row r="8152" spans="3:22" x14ac:dyDescent="0.2">
      <c r="C8152" s="87"/>
      <c r="D8152" s="84"/>
      <c r="E8152" s="1" t="s">
        <v>45</v>
      </c>
      <c r="F8152" s="2"/>
      <c r="G8152" s="60">
        <v>58</v>
      </c>
      <c r="H8152" s="72" t="str">
        <f t="shared" si="136"/>
        <v xml:space="preserve"> </v>
      </c>
      <c r="I8152" s="11">
        <v>65.517241379309993</v>
      </c>
      <c r="J8152" s="3">
        <v>50</v>
      </c>
      <c r="K8152" s="3">
        <v>51.724137931034001</v>
      </c>
      <c r="L8152" s="3">
        <v>32.758620689654997</v>
      </c>
      <c r="M8152" s="3">
        <v>18.965517241379001</v>
      </c>
      <c r="N8152" s="3">
        <v>20.689655172414</v>
      </c>
      <c r="O8152" s="3">
        <v>20.689655172414</v>
      </c>
      <c r="P8152" s="3">
        <v>15.517241379310001</v>
      </c>
      <c r="Q8152" s="3">
        <v>17.241379310345</v>
      </c>
      <c r="R8152" s="3">
        <v>6.8965517241379999</v>
      </c>
      <c r="S8152" s="3">
        <v>6.8965517241379999</v>
      </c>
      <c r="T8152" s="7">
        <v>0</v>
      </c>
      <c r="U8152" s="3">
        <v>6.8965517241379999</v>
      </c>
      <c r="V8152" s="8">
        <v>6.8965517241379999</v>
      </c>
    </row>
    <row r="8153" spans="3:22" x14ac:dyDescent="0.2">
      <c r="C8153" s="87"/>
      <c r="D8153" s="84"/>
      <c r="E8153" s="1" t="s">
        <v>46</v>
      </c>
      <c r="F8153" s="2"/>
      <c r="G8153" s="60">
        <v>32</v>
      </c>
      <c r="H8153" s="72" t="str">
        <f t="shared" si="136"/>
        <v>*</v>
      </c>
      <c r="I8153" s="11">
        <v>59.375</v>
      </c>
      <c r="J8153" s="3">
        <v>43.75</v>
      </c>
      <c r="K8153" s="3">
        <v>31.25</v>
      </c>
      <c r="L8153" s="3">
        <v>18.75</v>
      </c>
      <c r="M8153" s="3">
        <v>9.375</v>
      </c>
      <c r="N8153" s="3">
        <v>37.5</v>
      </c>
      <c r="O8153" s="3">
        <v>15.625</v>
      </c>
      <c r="P8153" s="3">
        <v>9.375</v>
      </c>
      <c r="Q8153" s="3">
        <v>21.875</v>
      </c>
      <c r="R8153" s="7">
        <v>0</v>
      </c>
      <c r="S8153" s="3">
        <v>3.125</v>
      </c>
      <c r="T8153" s="3">
        <v>3.125</v>
      </c>
      <c r="U8153" s="3">
        <v>15.625</v>
      </c>
      <c r="V8153" s="14">
        <v>0</v>
      </c>
    </row>
    <row r="8154" spans="3:22" x14ac:dyDescent="0.2">
      <c r="C8154" s="87"/>
      <c r="D8154" s="84"/>
      <c r="E8154" s="1" t="s">
        <v>32</v>
      </c>
      <c r="F8154" s="2"/>
      <c r="G8154" s="60">
        <v>50</v>
      </c>
      <c r="H8154" s="72" t="str">
        <f t="shared" si="136"/>
        <v xml:space="preserve"> </v>
      </c>
      <c r="I8154" s="11">
        <v>52</v>
      </c>
      <c r="J8154" s="3">
        <v>52</v>
      </c>
      <c r="K8154" s="3">
        <v>48</v>
      </c>
      <c r="L8154" s="3">
        <v>20</v>
      </c>
      <c r="M8154" s="3">
        <v>14</v>
      </c>
      <c r="N8154" s="3">
        <v>22</v>
      </c>
      <c r="O8154" s="3">
        <v>20</v>
      </c>
      <c r="P8154" s="3">
        <v>16</v>
      </c>
      <c r="Q8154" s="3">
        <v>8</v>
      </c>
      <c r="R8154" s="3">
        <v>8</v>
      </c>
      <c r="S8154" s="3">
        <v>10</v>
      </c>
      <c r="T8154" s="7">
        <v>0</v>
      </c>
      <c r="U8154" s="3">
        <v>6</v>
      </c>
      <c r="V8154" s="8">
        <v>6</v>
      </c>
    </row>
    <row r="8155" spans="3:22" ht="24" x14ac:dyDescent="0.2">
      <c r="C8155" s="88" t="s">
        <v>47</v>
      </c>
      <c r="D8155" s="83" t="s">
        <v>17</v>
      </c>
      <c r="E8155" s="6" t="s">
        <v>48</v>
      </c>
      <c r="F8155" s="5"/>
      <c r="G8155" s="59">
        <v>93</v>
      </c>
      <c r="H8155" s="71" t="str">
        <f t="shared" si="136"/>
        <v xml:space="preserve"> </v>
      </c>
      <c r="I8155" s="12">
        <v>59.139784946237</v>
      </c>
      <c r="J8155" s="4">
        <v>60.215053763440999</v>
      </c>
      <c r="K8155" s="4">
        <v>53.763440860214999</v>
      </c>
      <c r="L8155" s="4">
        <v>23.655913978495001</v>
      </c>
      <c r="M8155" s="4">
        <v>4.3010752688169998</v>
      </c>
      <c r="N8155" s="4">
        <v>9.6774193548389995</v>
      </c>
      <c r="O8155" s="4">
        <v>13.978494623655999</v>
      </c>
      <c r="P8155" s="4">
        <v>12.903225806451999</v>
      </c>
      <c r="Q8155" s="4">
        <v>11.827956989246999</v>
      </c>
      <c r="R8155" s="4">
        <v>2.1505376344089999</v>
      </c>
      <c r="S8155" s="4">
        <v>3.2258064516129998</v>
      </c>
      <c r="T8155" s="20">
        <v>0</v>
      </c>
      <c r="U8155" s="4">
        <v>6.4516129032259997</v>
      </c>
      <c r="V8155" s="13">
        <v>3.2258064516129998</v>
      </c>
    </row>
    <row r="8156" spans="3:22" ht="24" x14ac:dyDescent="0.2">
      <c r="C8156" s="87"/>
      <c r="D8156" s="84"/>
      <c r="E8156" s="1" t="s">
        <v>49</v>
      </c>
      <c r="F8156" s="2"/>
      <c r="G8156" s="60">
        <v>143</v>
      </c>
      <c r="H8156" s="72" t="str">
        <f t="shared" si="136"/>
        <v xml:space="preserve"> </v>
      </c>
      <c r="I8156" s="11">
        <v>59.440559440558999</v>
      </c>
      <c r="J8156" s="3">
        <v>56.643356643357002</v>
      </c>
      <c r="K8156" s="3">
        <v>46.853146853147003</v>
      </c>
      <c r="L8156" s="3">
        <v>26.573426573427</v>
      </c>
      <c r="M8156" s="3">
        <v>12.587412587413001</v>
      </c>
      <c r="N8156" s="3">
        <v>20.279720279719999</v>
      </c>
      <c r="O8156" s="3">
        <v>14.685314685314999</v>
      </c>
      <c r="P8156" s="3">
        <v>9.0909090909089993</v>
      </c>
      <c r="Q8156" s="3">
        <v>9.7902097902099996</v>
      </c>
      <c r="R8156" s="3">
        <v>9.0909090909089993</v>
      </c>
      <c r="S8156" s="3">
        <v>13.286713286713001</v>
      </c>
      <c r="T8156" s="3">
        <v>2.797202797203</v>
      </c>
      <c r="U8156" s="3">
        <v>9.0909090909089993</v>
      </c>
      <c r="V8156" s="8">
        <v>0.69930069930100003</v>
      </c>
    </row>
    <row r="8157" spans="3:22" x14ac:dyDescent="0.2">
      <c r="C8157" s="87"/>
      <c r="D8157" s="84"/>
      <c r="E8157" s="1" t="s">
        <v>50</v>
      </c>
      <c r="F8157" s="2"/>
      <c r="G8157" s="60">
        <v>148</v>
      </c>
      <c r="H8157" s="72" t="str">
        <f t="shared" si="136"/>
        <v xml:space="preserve"> </v>
      </c>
      <c r="I8157" s="11">
        <v>45.270270270269997</v>
      </c>
      <c r="J8157" s="3">
        <v>45.945945945946001</v>
      </c>
      <c r="K8157" s="3">
        <v>41.216216216215997</v>
      </c>
      <c r="L8157" s="3">
        <v>23.648648648649001</v>
      </c>
      <c r="M8157" s="3">
        <v>24.324324324323999</v>
      </c>
      <c r="N8157" s="3">
        <v>15.540540540541</v>
      </c>
      <c r="O8157" s="3">
        <v>25.675675675676001</v>
      </c>
      <c r="P8157" s="3">
        <v>10.810810810811001</v>
      </c>
      <c r="Q8157" s="3">
        <v>17.567567567567998</v>
      </c>
      <c r="R8157" s="3">
        <v>7.4324324324319999</v>
      </c>
      <c r="S8157" s="3">
        <v>11.486486486485999</v>
      </c>
      <c r="T8157" s="3">
        <v>2.0270270270270001</v>
      </c>
      <c r="U8157" s="3">
        <v>14.189189189188999</v>
      </c>
      <c r="V8157" s="8">
        <v>0.67567567567599995</v>
      </c>
    </row>
    <row r="8158" spans="3:22" x14ac:dyDescent="0.2">
      <c r="C8158" s="87"/>
      <c r="D8158" s="84"/>
      <c r="E8158" s="1" t="s">
        <v>51</v>
      </c>
      <c r="F8158" s="2"/>
      <c r="G8158" s="60">
        <v>198</v>
      </c>
      <c r="H8158" s="72" t="str">
        <f t="shared" si="136"/>
        <v xml:space="preserve"> </v>
      </c>
      <c r="I8158" s="11">
        <v>54.040404040403999</v>
      </c>
      <c r="J8158" s="3">
        <v>60.101010101009997</v>
      </c>
      <c r="K8158" s="3">
        <v>61.111111111111001</v>
      </c>
      <c r="L8158" s="3">
        <v>23.232323232323001</v>
      </c>
      <c r="M8158" s="3">
        <v>42.424242424242003</v>
      </c>
      <c r="N8158" s="3">
        <v>22.727272727273</v>
      </c>
      <c r="O8158" s="3">
        <v>17.676767676768002</v>
      </c>
      <c r="P8158" s="3">
        <v>9.0909090909089993</v>
      </c>
      <c r="Q8158" s="3">
        <v>16.161616161615999</v>
      </c>
      <c r="R8158" s="3">
        <v>11.111111111111001</v>
      </c>
      <c r="S8158" s="3">
        <v>13.636363636364001</v>
      </c>
      <c r="T8158" s="3">
        <v>1.5151515151520001</v>
      </c>
      <c r="U8158" s="3">
        <v>6.5656565656570001</v>
      </c>
      <c r="V8158" s="8">
        <v>1.010101010101</v>
      </c>
    </row>
    <row r="8159" spans="3:22" ht="24" x14ac:dyDescent="0.2">
      <c r="C8159" s="87"/>
      <c r="D8159" s="84"/>
      <c r="E8159" s="1" t="s">
        <v>52</v>
      </c>
      <c r="F8159" s="2"/>
      <c r="G8159" s="60">
        <v>318</v>
      </c>
      <c r="H8159" s="72" t="str">
        <f t="shared" si="136"/>
        <v xml:space="preserve"> </v>
      </c>
      <c r="I8159" s="11">
        <v>57.861635220125997</v>
      </c>
      <c r="J8159" s="3">
        <v>56.289308176101002</v>
      </c>
      <c r="K8159" s="3">
        <v>57.547169811320998</v>
      </c>
      <c r="L8159" s="3">
        <v>28.930817610062999</v>
      </c>
      <c r="M8159" s="3">
        <v>32.075471698112999</v>
      </c>
      <c r="N8159" s="3">
        <v>22.327044025157001</v>
      </c>
      <c r="O8159" s="3">
        <v>22.327044025157001</v>
      </c>
      <c r="P8159" s="3">
        <v>11.006289308175999</v>
      </c>
      <c r="Q8159" s="3">
        <v>15.094339622642</v>
      </c>
      <c r="R8159" s="3">
        <v>10.691823899371</v>
      </c>
      <c r="S8159" s="3">
        <v>14.779874213836001</v>
      </c>
      <c r="T8159" s="3">
        <v>0.94339622641499998</v>
      </c>
      <c r="U8159" s="3">
        <v>5.9748427672959998</v>
      </c>
      <c r="V8159" s="8">
        <v>1.2578616352200001</v>
      </c>
    </row>
    <row r="8160" spans="3:22" ht="24" x14ac:dyDescent="0.2">
      <c r="C8160" s="87"/>
      <c r="D8160" s="84"/>
      <c r="E8160" s="1" t="s">
        <v>53</v>
      </c>
      <c r="F8160" s="2"/>
      <c r="G8160" s="60">
        <v>900</v>
      </c>
      <c r="H8160" s="72" t="str">
        <f t="shared" si="136"/>
        <v xml:space="preserve"> </v>
      </c>
      <c r="I8160" s="11">
        <v>55.333333333333002</v>
      </c>
      <c r="J8160" s="3">
        <v>55.888888888888999</v>
      </c>
      <c r="K8160" s="3">
        <v>53.555555555555998</v>
      </c>
      <c r="L8160" s="3">
        <v>25.888888888888999</v>
      </c>
      <c r="M8160" s="3">
        <v>27.111111111111001</v>
      </c>
      <c r="N8160" s="3">
        <v>19.666666666666998</v>
      </c>
      <c r="O8160" s="3">
        <v>19.777777777777999</v>
      </c>
      <c r="P8160" s="3">
        <v>10.444444444444001</v>
      </c>
      <c r="Q8160" s="3">
        <v>14.555555555555999</v>
      </c>
      <c r="R8160" s="3">
        <v>9.1111111111110006</v>
      </c>
      <c r="S8160" s="3">
        <v>12.555555555555999</v>
      </c>
      <c r="T8160" s="3">
        <v>1.4444444444440001</v>
      </c>
      <c r="U8160" s="3">
        <v>8</v>
      </c>
      <c r="V8160" s="8">
        <v>1.2222222222220001</v>
      </c>
    </row>
    <row r="8161" spans="3:22" ht="24" x14ac:dyDescent="0.2">
      <c r="C8161" s="87"/>
      <c r="D8161" s="84"/>
      <c r="E8161" s="1" t="s">
        <v>54</v>
      </c>
      <c r="F8161" s="2"/>
      <c r="G8161" s="60">
        <v>1493</v>
      </c>
      <c r="H8161" s="72" t="str">
        <f t="shared" si="136"/>
        <v xml:space="preserve"> </v>
      </c>
      <c r="I8161" s="11">
        <v>61.888814467514997</v>
      </c>
      <c r="J8161" s="3">
        <v>55.056932350971003</v>
      </c>
      <c r="K8161" s="3">
        <v>47.622237106497003</v>
      </c>
      <c r="L8161" s="3">
        <v>30.140656396516999</v>
      </c>
      <c r="M8161" s="3">
        <v>6.8988613529810001</v>
      </c>
      <c r="N8161" s="3">
        <v>16.878767582049999</v>
      </c>
      <c r="O8161" s="3">
        <v>19.089082384461001</v>
      </c>
      <c r="P8161" s="3">
        <v>12.257200267917</v>
      </c>
      <c r="Q8161" s="3">
        <v>11.386470194239999</v>
      </c>
      <c r="R8161" s="3">
        <v>6.2290689886140003</v>
      </c>
      <c r="S8161" s="3">
        <v>9.3770931011389997</v>
      </c>
      <c r="T8161" s="3">
        <v>1.4735432016079999</v>
      </c>
      <c r="U8161" s="3">
        <v>9.1091761553919994</v>
      </c>
      <c r="V8161" s="8">
        <v>3.3489618218350001</v>
      </c>
    </row>
    <row r="8162" spans="3:22" x14ac:dyDescent="0.2">
      <c r="C8162" s="87"/>
      <c r="D8162" s="84"/>
      <c r="E8162" s="1" t="s">
        <v>32</v>
      </c>
      <c r="F8162" s="2"/>
      <c r="G8162" s="60">
        <v>42</v>
      </c>
      <c r="H8162" s="72" t="str">
        <f t="shared" si="136"/>
        <v>*</v>
      </c>
      <c r="I8162" s="11">
        <v>40.476190476189998</v>
      </c>
      <c r="J8162" s="3">
        <v>52.380952380952003</v>
      </c>
      <c r="K8162" s="3">
        <v>40.476190476189998</v>
      </c>
      <c r="L8162" s="3">
        <v>23.809523809523998</v>
      </c>
      <c r="M8162" s="3">
        <v>9.5238095238099998</v>
      </c>
      <c r="N8162" s="3">
        <v>9.5238095238099998</v>
      </c>
      <c r="O8162" s="3">
        <v>19.047619047619001</v>
      </c>
      <c r="P8162" s="3">
        <v>7.1428571428570002</v>
      </c>
      <c r="Q8162" s="3">
        <v>7.1428571428570002</v>
      </c>
      <c r="R8162" s="3">
        <v>7.1428571428570002</v>
      </c>
      <c r="S8162" s="3">
        <v>2.3809523809519999</v>
      </c>
      <c r="T8162" s="7">
        <v>0</v>
      </c>
      <c r="U8162" s="3">
        <v>7.1428571428570002</v>
      </c>
      <c r="V8162" s="8">
        <v>11.904761904761999</v>
      </c>
    </row>
    <row r="8163" spans="3:22" ht="24" x14ac:dyDescent="0.2">
      <c r="C8163" s="88" t="s">
        <v>55</v>
      </c>
      <c r="D8163" s="83" t="s">
        <v>17</v>
      </c>
      <c r="E8163" s="6" t="s">
        <v>48</v>
      </c>
      <c r="F8163" s="5"/>
      <c r="G8163" s="59">
        <v>118</v>
      </c>
      <c r="H8163" s="71" t="str">
        <f t="shared" si="136"/>
        <v xml:space="preserve"> </v>
      </c>
      <c r="I8163" s="12">
        <v>53.389830508475001</v>
      </c>
      <c r="J8163" s="4">
        <v>49.152542372881001</v>
      </c>
      <c r="K8163" s="4">
        <v>45.762711864407002</v>
      </c>
      <c r="L8163" s="4">
        <v>25.423728813558998</v>
      </c>
      <c r="M8163" s="4">
        <v>5.9322033898309998</v>
      </c>
      <c r="N8163" s="4">
        <v>11.016949152542001</v>
      </c>
      <c r="O8163" s="4">
        <v>12.71186440678</v>
      </c>
      <c r="P8163" s="4">
        <v>11.016949152542001</v>
      </c>
      <c r="Q8163" s="4">
        <v>16.101694915254001</v>
      </c>
      <c r="R8163" s="4">
        <v>4.2372881355930003</v>
      </c>
      <c r="S8163" s="4">
        <v>3.3898305084749998</v>
      </c>
      <c r="T8163" s="20">
        <v>0</v>
      </c>
      <c r="U8163" s="4">
        <v>10.169491525424</v>
      </c>
      <c r="V8163" s="13">
        <v>9.3220338983049995</v>
      </c>
    </row>
    <row r="8164" spans="3:22" ht="24" x14ac:dyDescent="0.2">
      <c r="C8164" s="87"/>
      <c r="D8164" s="84"/>
      <c r="E8164" s="1" t="s">
        <v>49</v>
      </c>
      <c r="F8164" s="2"/>
      <c r="G8164" s="60">
        <v>262</v>
      </c>
      <c r="H8164" s="72" t="str">
        <f t="shared" si="136"/>
        <v xml:space="preserve"> </v>
      </c>
      <c r="I8164" s="11">
        <v>59.923664122136998</v>
      </c>
      <c r="J8164" s="3">
        <v>56.106870229008003</v>
      </c>
      <c r="K8164" s="3">
        <v>48.091603053435001</v>
      </c>
      <c r="L8164" s="3">
        <v>25.190839694655999</v>
      </c>
      <c r="M8164" s="3">
        <v>9.5419847328239999</v>
      </c>
      <c r="N8164" s="3">
        <v>17.175572519084</v>
      </c>
      <c r="O8164" s="3">
        <v>18.702290076335998</v>
      </c>
      <c r="P8164" s="3">
        <v>8.7786259541980005</v>
      </c>
      <c r="Q8164" s="3">
        <v>12.213740458015</v>
      </c>
      <c r="R8164" s="3">
        <v>4.9618320610689999</v>
      </c>
      <c r="S8164" s="3">
        <v>8.7786259541980005</v>
      </c>
      <c r="T8164" s="3">
        <v>0.38167938931299999</v>
      </c>
      <c r="U8164" s="3">
        <v>8.7786259541980005</v>
      </c>
      <c r="V8164" s="8">
        <v>3.4351145038170001</v>
      </c>
    </row>
    <row r="8165" spans="3:22" x14ac:dyDescent="0.2">
      <c r="C8165" s="87"/>
      <c r="D8165" s="84"/>
      <c r="E8165" s="1" t="s">
        <v>50</v>
      </c>
      <c r="F8165" s="2"/>
      <c r="G8165" s="60">
        <v>486</v>
      </c>
      <c r="H8165" s="72" t="str">
        <f t="shared" si="136"/>
        <v xml:space="preserve"> </v>
      </c>
      <c r="I8165" s="11">
        <v>55.144032921810997</v>
      </c>
      <c r="J8165" s="3">
        <v>51.851851851851997</v>
      </c>
      <c r="K8165" s="3">
        <v>48.971193415637998</v>
      </c>
      <c r="L8165" s="3">
        <v>26.748971193416001</v>
      </c>
      <c r="M8165" s="3">
        <v>15.226337448560001</v>
      </c>
      <c r="N8165" s="3">
        <v>14.197530864198001</v>
      </c>
      <c r="O8165" s="3">
        <v>18.106995884774001</v>
      </c>
      <c r="P8165" s="3">
        <v>12.962962962962999</v>
      </c>
      <c r="Q8165" s="3">
        <v>12.345679012346</v>
      </c>
      <c r="R8165" s="3">
        <v>6.9958847736629997</v>
      </c>
      <c r="S8165" s="3">
        <v>10.288065843621</v>
      </c>
      <c r="T8165" s="3">
        <v>2.4691358024690002</v>
      </c>
      <c r="U8165" s="3">
        <v>11.316872427984</v>
      </c>
      <c r="V8165" s="8">
        <v>1.2345679012349999</v>
      </c>
    </row>
    <row r="8166" spans="3:22" x14ac:dyDescent="0.2">
      <c r="C8166" s="87"/>
      <c r="D8166" s="84"/>
      <c r="E8166" s="1" t="s">
        <v>51</v>
      </c>
      <c r="F8166" s="2"/>
      <c r="G8166" s="60">
        <v>888</v>
      </c>
      <c r="H8166" s="72" t="str">
        <f t="shared" ref="H8166:H8213" si="137">IF(G8166&lt;49,"*"," ")</f>
        <v xml:space="preserve"> </v>
      </c>
      <c r="I8166" s="11">
        <v>57.995495495495</v>
      </c>
      <c r="J8166" s="3">
        <v>56.531531531532003</v>
      </c>
      <c r="K8166" s="3">
        <v>52.702702702703</v>
      </c>
      <c r="L8166" s="3">
        <v>28.603603603604</v>
      </c>
      <c r="M8166" s="3">
        <v>19.481981981981999</v>
      </c>
      <c r="N8166" s="3">
        <v>18.130630630631</v>
      </c>
      <c r="O8166" s="3">
        <v>20.720720720721001</v>
      </c>
      <c r="P8166" s="3">
        <v>11.599099099099</v>
      </c>
      <c r="Q8166" s="3">
        <v>12.5</v>
      </c>
      <c r="R8166" s="3">
        <v>9.5720720720720003</v>
      </c>
      <c r="S8166" s="3">
        <v>13.063063063063</v>
      </c>
      <c r="T8166" s="3">
        <v>1.9144144144140001</v>
      </c>
      <c r="U8166" s="3">
        <v>6.7567567567570004</v>
      </c>
      <c r="V8166" s="8">
        <v>1.8018018018019999</v>
      </c>
    </row>
    <row r="8167" spans="3:22" ht="24" x14ac:dyDescent="0.2">
      <c r="C8167" s="87"/>
      <c r="D8167" s="84"/>
      <c r="E8167" s="1" t="s">
        <v>52</v>
      </c>
      <c r="F8167" s="2"/>
      <c r="G8167" s="60">
        <v>323</v>
      </c>
      <c r="H8167" s="72" t="str">
        <f t="shared" si="137"/>
        <v xml:space="preserve"> </v>
      </c>
      <c r="I8167" s="11">
        <v>65.015479876160995</v>
      </c>
      <c r="J8167" s="3">
        <v>60.990712074302998</v>
      </c>
      <c r="K8167" s="3">
        <v>48.916408668731002</v>
      </c>
      <c r="L8167" s="3">
        <v>31.578947368421002</v>
      </c>
      <c r="M8167" s="3">
        <v>16.099071207430001</v>
      </c>
      <c r="N8167" s="3">
        <v>26.315789473683999</v>
      </c>
      <c r="O8167" s="3">
        <v>20.743034055728</v>
      </c>
      <c r="P8167" s="3">
        <v>10.216718266254</v>
      </c>
      <c r="Q8167" s="3">
        <v>13.622291021672</v>
      </c>
      <c r="R8167" s="3">
        <v>6.1919504643960002</v>
      </c>
      <c r="S8167" s="3">
        <v>8.9783281733750009</v>
      </c>
      <c r="T8167" s="3">
        <v>0.92879256965900003</v>
      </c>
      <c r="U8167" s="3">
        <v>7.7399380804950004</v>
      </c>
      <c r="V8167" s="8">
        <v>1.8575851393189999</v>
      </c>
    </row>
    <row r="8168" spans="3:22" x14ac:dyDescent="0.2">
      <c r="C8168" s="87"/>
      <c r="D8168" s="84"/>
      <c r="E8168" s="1" t="s">
        <v>56</v>
      </c>
      <c r="F8168" s="2"/>
      <c r="G8168" s="60">
        <v>275</v>
      </c>
      <c r="H8168" s="72" t="str">
        <f t="shared" si="137"/>
        <v xml:space="preserve"> </v>
      </c>
      <c r="I8168" s="11">
        <v>65.454545454544999</v>
      </c>
      <c r="J8168" s="3">
        <v>56.363636363635997</v>
      </c>
      <c r="K8168" s="3">
        <v>48</v>
      </c>
      <c r="L8168" s="3">
        <v>30.909090909090999</v>
      </c>
      <c r="M8168" s="3">
        <v>5.8181818181820004</v>
      </c>
      <c r="N8168" s="3">
        <v>16.727272727273</v>
      </c>
      <c r="O8168" s="3">
        <v>19.636363636363999</v>
      </c>
      <c r="P8168" s="3">
        <v>12</v>
      </c>
      <c r="Q8168" s="3">
        <v>9.8181818181819995</v>
      </c>
      <c r="R8168" s="3">
        <v>5.8181818181820004</v>
      </c>
      <c r="S8168" s="3">
        <v>10.181818181818</v>
      </c>
      <c r="T8168" s="3">
        <v>0.36363636363599999</v>
      </c>
      <c r="U8168" s="3">
        <v>8</v>
      </c>
      <c r="V8168" s="8">
        <v>4</v>
      </c>
    </row>
    <row r="8169" spans="3:22" x14ac:dyDescent="0.2">
      <c r="C8169" s="87"/>
      <c r="D8169" s="84"/>
      <c r="E8169" s="1" t="s">
        <v>57</v>
      </c>
      <c r="F8169" s="2"/>
      <c r="G8169" s="60">
        <v>32</v>
      </c>
      <c r="H8169" s="72" t="str">
        <f t="shared" si="137"/>
        <v>*</v>
      </c>
      <c r="I8169" s="11">
        <v>50</v>
      </c>
      <c r="J8169" s="3">
        <v>40.625</v>
      </c>
      <c r="K8169" s="3">
        <v>43.75</v>
      </c>
      <c r="L8169" s="3">
        <v>28.125</v>
      </c>
      <c r="M8169" s="3">
        <v>6.25</v>
      </c>
      <c r="N8169" s="3">
        <v>15.625</v>
      </c>
      <c r="O8169" s="3">
        <v>15.625</v>
      </c>
      <c r="P8169" s="3">
        <v>9.375</v>
      </c>
      <c r="Q8169" s="3">
        <v>12.5</v>
      </c>
      <c r="R8169" s="3">
        <v>3.125</v>
      </c>
      <c r="S8169" s="3">
        <v>3.125</v>
      </c>
      <c r="T8169" s="3">
        <v>3.125</v>
      </c>
      <c r="U8169" s="3">
        <v>18.75</v>
      </c>
      <c r="V8169" s="8">
        <v>9.375</v>
      </c>
    </row>
    <row r="8170" spans="3:22" x14ac:dyDescent="0.2">
      <c r="C8170" s="87"/>
      <c r="D8170" s="84"/>
      <c r="E8170" s="1" t="s">
        <v>32</v>
      </c>
      <c r="F8170" s="2"/>
      <c r="G8170" s="60">
        <v>51</v>
      </c>
      <c r="H8170" s="72" t="str">
        <f t="shared" si="137"/>
        <v xml:space="preserve"> </v>
      </c>
      <c r="I8170" s="11">
        <v>58.823529411765001</v>
      </c>
      <c r="J8170" s="3">
        <v>45.098039215686001</v>
      </c>
      <c r="K8170" s="3">
        <v>39.215686274509999</v>
      </c>
      <c r="L8170" s="3">
        <v>33.333333333333002</v>
      </c>
      <c r="M8170" s="3">
        <v>3.9215686274510002</v>
      </c>
      <c r="N8170" s="3">
        <v>17.647058823529001</v>
      </c>
      <c r="O8170" s="3">
        <v>17.647058823529001</v>
      </c>
      <c r="P8170" s="3">
        <v>17.647058823529001</v>
      </c>
      <c r="Q8170" s="3">
        <v>13.725490196078001</v>
      </c>
      <c r="R8170" s="3">
        <v>7.8431372549020004</v>
      </c>
      <c r="S8170" s="3">
        <v>5.8823529411760003</v>
      </c>
      <c r="T8170" s="7">
        <v>0</v>
      </c>
      <c r="U8170" s="3">
        <v>15.686274509804001</v>
      </c>
      <c r="V8170" s="8">
        <v>7.8431372549020004</v>
      </c>
    </row>
    <row r="8171" spans="3:22" x14ac:dyDescent="0.2">
      <c r="C8171" s="88" t="s">
        <v>58</v>
      </c>
      <c r="D8171" s="83" t="s">
        <v>17</v>
      </c>
      <c r="E8171" s="6" t="s">
        <v>59</v>
      </c>
      <c r="F8171" s="5"/>
      <c r="G8171" s="59">
        <v>1814</v>
      </c>
      <c r="H8171" s="71" t="str">
        <f t="shared" si="137"/>
        <v xml:space="preserve"> </v>
      </c>
      <c r="I8171" s="12">
        <v>59.316427783903002</v>
      </c>
      <c r="J8171" s="4">
        <v>55.567805953692996</v>
      </c>
      <c r="K8171" s="4">
        <v>49.944873208379001</v>
      </c>
      <c r="L8171" s="4">
        <v>29.162072767365</v>
      </c>
      <c r="M8171" s="4">
        <v>12.844542447629999</v>
      </c>
      <c r="N8171" s="4">
        <v>13.726571113561</v>
      </c>
      <c r="O8171" s="4">
        <v>19.735391400221001</v>
      </c>
      <c r="P8171" s="4">
        <v>11.190738699008</v>
      </c>
      <c r="Q8171" s="4">
        <v>11.962513781698</v>
      </c>
      <c r="R8171" s="4">
        <v>7.0011025358319996</v>
      </c>
      <c r="S8171" s="4">
        <v>10.308710033076</v>
      </c>
      <c r="T8171" s="4">
        <v>1.3230429988970001</v>
      </c>
      <c r="U8171" s="4">
        <v>8.7100330760749998</v>
      </c>
      <c r="V8171" s="13">
        <v>2.7012127894160001</v>
      </c>
    </row>
    <row r="8172" spans="3:22" ht="24" x14ac:dyDescent="0.2">
      <c r="C8172" s="87"/>
      <c r="D8172" s="84"/>
      <c r="E8172" s="1" t="s">
        <v>60</v>
      </c>
      <c r="F8172" s="2"/>
      <c r="G8172" s="60">
        <v>307</v>
      </c>
      <c r="H8172" s="72" t="str">
        <f t="shared" si="137"/>
        <v xml:space="preserve"> </v>
      </c>
      <c r="I8172" s="11">
        <v>65.146579804560005</v>
      </c>
      <c r="J8172" s="3">
        <v>62.540716612377999</v>
      </c>
      <c r="K8172" s="3">
        <v>53.094462540716997</v>
      </c>
      <c r="L8172" s="3">
        <v>27.361563517914998</v>
      </c>
      <c r="M8172" s="3">
        <v>17.589576547231001</v>
      </c>
      <c r="N8172" s="3">
        <v>19.869706840391</v>
      </c>
      <c r="O8172" s="3">
        <v>19.218241042344999</v>
      </c>
      <c r="P8172" s="3">
        <v>11.074918566775001</v>
      </c>
      <c r="Q8172" s="3">
        <v>15.309446254072</v>
      </c>
      <c r="R8172" s="3">
        <v>8.7947882736159997</v>
      </c>
      <c r="S8172" s="3">
        <v>15.960912052116999</v>
      </c>
      <c r="T8172" s="3">
        <v>2.28013029316</v>
      </c>
      <c r="U8172" s="3">
        <v>6.840390879479</v>
      </c>
      <c r="V8172" s="8">
        <v>1.9543973941370001</v>
      </c>
    </row>
    <row r="8173" spans="3:22" x14ac:dyDescent="0.2">
      <c r="C8173" s="87"/>
      <c r="D8173" s="84"/>
      <c r="E8173" s="1" t="s">
        <v>61</v>
      </c>
      <c r="F8173" s="2"/>
      <c r="G8173" s="60">
        <v>49</v>
      </c>
      <c r="H8173" s="72" t="s">
        <v>679</v>
      </c>
      <c r="I8173" s="11">
        <v>53.061224489795997</v>
      </c>
      <c r="J8173" s="3">
        <v>42.857142857143003</v>
      </c>
      <c r="K8173" s="3">
        <v>48.979591836734997</v>
      </c>
      <c r="L8173" s="3">
        <v>20.408163265306001</v>
      </c>
      <c r="M8173" s="3">
        <v>30.612244897958998</v>
      </c>
      <c r="N8173" s="3">
        <v>44.897959183673002</v>
      </c>
      <c r="O8173" s="3">
        <v>20.408163265306001</v>
      </c>
      <c r="P8173" s="3">
        <v>16.326530612245001</v>
      </c>
      <c r="Q8173" s="3">
        <v>10.204081632653001</v>
      </c>
      <c r="R8173" s="3">
        <v>12.244897959184</v>
      </c>
      <c r="S8173" s="3">
        <v>6.1224489795919999</v>
      </c>
      <c r="T8173" s="3">
        <v>2.040816326531</v>
      </c>
      <c r="U8173" s="3">
        <v>12.244897959184</v>
      </c>
      <c r="V8173" s="8">
        <v>6.1224489795919999</v>
      </c>
    </row>
    <row r="8174" spans="3:22" ht="36" x14ac:dyDescent="0.2">
      <c r="C8174" s="87"/>
      <c r="D8174" s="84"/>
      <c r="E8174" s="1" t="s">
        <v>62</v>
      </c>
      <c r="F8174" s="2"/>
      <c r="G8174" s="60">
        <v>211</v>
      </c>
      <c r="H8174" s="72" t="str">
        <f t="shared" si="137"/>
        <v xml:space="preserve"> </v>
      </c>
      <c r="I8174" s="11">
        <v>49.763033175354998</v>
      </c>
      <c r="J8174" s="3">
        <v>46.919431279621001</v>
      </c>
      <c r="K8174" s="3">
        <v>45.023696682463999</v>
      </c>
      <c r="L8174" s="3">
        <v>25.592417061610998</v>
      </c>
      <c r="M8174" s="3">
        <v>20.379146919431001</v>
      </c>
      <c r="N8174" s="3">
        <v>40.284360189573</v>
      </c>
      <c r="O8174" s="3">
        <v>16.587677725117999</v>
      </c>
      <c r="P8174" s="3">
        <v>12.796208530806</v>
      </c>
      <c r="Q8174" s="3">
        <v>13.270142180095</v>
      </c>
      <c r="R8174" s="3">
        <v>6.635071090047</v>
      </c>
      <c r="S8174" s="3">
        <v>5.2132701421799998</v>
      </c>
      <c r="T8174" s="3">
        <v>1.421800947867</v>
      </c>
      <c r="U8174" s="3">
        <v>9.4786729857819996</v>
      </c>
      <c r="V8174" s="8">
        <v>2.843601895735</v>
      </c>
    </row>
    <row r="8175" spans="3:22" ht="24" x14ac:dyDescent="0.2">
      <c r="C8175" s="87"/>
      <c r="D8175" s="84"/>
      <c r="E8175" s="1" t="s">
        <v>63</v>
      </c>
      <c r="F8175" s="2"/>
      <c r="G8175" s="60">
        <v>8</v>
      </c>
      <c r="H8175" s="72" t="str">
        <f t="shared" si="137"/>
        <v>*</v>
      </c>
      <c r="I8175" s="11">
        <v>37.5</v>
      </c>
      <c r="J8175" s="3">
        <v>37.5</v>
      </c>
      <c r="K8175" s="3">
        <v>37.5</v>
      </c>
      <c r="L8175" s="3">
        <v>12.5</v>
      </c>
      <c r="M8175" s="3">
        <v>37.5</v>
      </c>
      <c r="N8175" s="3">
        <v>25</v>
      </c>
      <c r="O8175" s="3">
        <v>37.5</v>
      </c>
      <c r="P8175" s="3">
        <v>25</v>
      </c>
      <c r="Q8175" s="3">
        <v>37.5</v>
      </c>
      <c r="R8175" s="3">
        <v>12.5</v>
      </c>
      <c r="S8175" s="3">
        <v>12.5</v>
      </c>
      <c r="T8175" s="7">
        <v>0</v>
      </c>
      <c r="U8175" s="7">
        <v>0</v>
      </c>
      <c r="V8175" s="14">
        <v>0</v>
      </c>
    </row>
    <row r="8176" spans="3:22" x14ac:dyDescent="0.2">
      <c r="C8176" s="87"/>
      <c r="D8176" s="84"/>
      <c r="E8176" s="1" t="s">
        <v>64</v>
      </c>
      <c r="F8176" s="2"/>
      <c r="G8176" s="60">
        <v>24</v>
      </c>
      <c r="H8176" s="72" t="str">
        <f t="shared" si="137"/>
        <v>*</v>
      </c>
      <c r="I8176" s="11">
        <v>75</v>
      </c>
      <c r="J8176" s="3">
        <v>45.833333333333002</v>
      </c>
      <c r="K8176" s="3">
        <v>41.666666666666998</v>
      </c>
      <c r="L8176" s="3">
        <v>37.5</v>
      </c>
      <c r="M8176" s="3">
        <v>4.166666666667</v>
      </c>
      <c r="N8176" s="3">
        <v>37.5</v>
      </c>
      <c r="O8176" s="3">
        <v>8.333333333333</v>
      </c>
      <c r="P8176" s="3">
        <v>8.333333333333</v>
      </c>
      <c r="Q8176" s="3">
        <v>8.333333333333</v>
      </c>
      <c r="R8176" s="3">
        <v>4.166666666667</v>
      </c>
      <c r="S8176" s="3">
        <v>4.166666666667</v>
      </c>
      <c r="T8176" s="7">
        <v>0</v>
      </c>
      <c r="U8176" s="3">
        <v>8.333333333333</v>
      </c>
      <c r="V8176" s="8">
        <v>4.166666666667</v>
      </c>
    </row>
    <row r="8177" spans="3:22" x14ac:dyDescent="0.2">
      <c r="C8177" s="87"/>
      <c r="D8177" s="84"/>
      <c r="E8177" s="1" t="s">
        <v>46</v>
      </c>
      <c r="F8177" s="2"/>
      <c r="G8177" s="60">
        <v>17</v>
      </c>
      <c r="H8177" s="72" t="str">
        <f t="shared" si="137"/>
        <v>*</v>
      </c>
      <c r="I8177" s="11">
        <v>47.058823529412003</v>
      </c>
      <c r="J8177" s="3">
        <v>58.823529411765001</v>
      </c>
      <c r="K8177" s="3">
        <v>35.294117647058997</v>
      </c>
      <c r="L8177" s="3">
        <v>23.529411764706001</v>
      </c>
      <c r="M8177" s="3">
        <v>5.8823529411760003</v>
      </c>
      <c r="N8177" s="3">
        <v>17.647058823529001</v>
      </c>
      <c r="O8177" s="3">
        <v>17.647058823529001</v>
      </c>
      <c r="P8177" s="3">
        <v>17.647058823529001</v>
      </c>
      <c r="Q8177" s="3">
        <v>5.8823529411760003</v>
      </c>
      <c r="R8177" s="3">
        <v>5.8823529411760003</v>
      </c>
      <c r="S8177" s="3">
        <v>5.8823529411760003</v>
      </c>
      <c r="T8177" s="7">
        <v>0</v>
      </c>
      <c r="U8177" s="3">
        <v>23.529411764706001</v>
      </c>
      <c r="V8177" s="8">
        <v>5.8823529411760003</v>
      </c>
    </row>
    <row r="8178" spans="3:22" x14ac:dyDescent="0.2">
      <c r="C8178" s="87"/>
      <c r="D8178" s="84"/>
      <c r="E8178" s="1" t="s">
        <v>32</v>
      </c>
      <c r="F8178" s="2"/>
      <c r="G8178" s="60">
        <v>5</v>
      </c>
      <c r="H8178" s="72" t="str">
        <f t="shared" si="137"/>
        <v>*</v>
      </c>
      <c r="I8178" s="11">
        <v>60</v>
      </c>
      <c r="J8178" s="3">
        <v>60</v>
      </c>
      <c r="K8178" s="3">
        <v>60</v>
      </c>
      <c r="L8178" s="3">
        <v>40</v>
      </c>
      <c r="M8178" s="3">
        <v>20</v>
      </c>
      <c r="N8178" s="3">
        <v>40</v>
      </c>
      <c r="O8178" s="3">
        <v>20</v>
      </c>
      <c r="P8178" s="3">
        <v>20</v>
      </c>
      <c r="Q8178" s="3">
        <v>20</v>
      </c>
      <c r="R8178" s="3">
        <v>20</v>
      </c>
      <c r="S8178" s="3">
        <v>20</v>
      </c>
      <c r="T8178" s="7">
        <v>0</v>
      </c>
      <c r="U8178" s="7">
        <v>0</v>
      </c>
      <c r="V8178" s="14">
        <v>0</v>
      </c>
    </row>
    <row r="8179" spans="3:22" x14ac:dyDescent="0.2">
      <c r="C8179" s="87"/>
      <c r="D8179" s="84"/>
      <c r="E8179" s="1" t="s">
        <v>65</v>
      </c>
      <c r="F8179" s="2"/>
      <c r="G8179" s="60">
        <v>2121</v>
      </c>
      <c r="H8179" s="72" t="str">
        <f t="shared" si="137"/>
        <v xml:space="preserve"> </v>
      </c>
      <c r="I8179" s="11">
        <v>60.16030174446</v>
      </c>
      <c r="J8179" s="3">
        <v>56.577086280057003</v>
      </c>
      <c r="K8179" s="3">
        <v>50.40075436115</v>
      </c>
      <c r="L8179" s="3">
        <v>28.901461574729002</v>
      </c>
      <c r="M8179" s="3">
        <v>13.531353135313999</v>
      </c>
      <c r="N8179" s="3">
        <v>14.615747289014999</v>
      </c>
      <c r="O8179" s="3">
        <v>19.660537482319999</v>
      </c>
      <c r="P8179" s="3">
        <v>11.173974540311001</v>
      </c>
      <c r="Q8179" s="3">
        <v>12.446958981611999</v>
      </c>
      <c r="R8179" s="3">
        <v>7.2607260726070004</v>
      </c>
      <c r="S8179" s="3">
        <v>11.126826968411001</v>
      </c>
      <c r="T8179" s="3">
        <v>1.4615747289009999</v>
      </c>
      <c r="U8179" s="3">
        <v>8.4394153701079997</v>
      </c>
      <c r="V8179" s="8">
        <v>2.5931164545029999</v>
      </c>
    </row>
    <row r="8180" spans="3:22" x14ac:dyDescent="0.2">
      <c r="C8180" s="87"/>
      <c r="D8180" s="84"/>
      <c r="E8180" s="1" t="s">
        <v>66</v>
      </c>
      <c r="F8180" s="2"/>
      <c r="G8180" s="60">
        <v>260</v>
      </c>
      <c r="H8180" s="72" t="str">
        <f t="shared" si="137"/>
        <v xml:space="preserve"> </v>
      </c>
      <c r="I8180" s="11">
        <v>50.384615384615003</v>
      </c>
      <c r="J8180" s="3">
        <v>46.153846153845997</v>
      </c>
      <c r="K8180" s="3">
        <v>45.769230769231001</v>
      </c>
      <c r="L8180" s="3">
        <v>24.615384615385</v>
      </c>
      <c r="M8180" s="3">
        <v>22.307692307692001</v>
      </c>
      <c r="N8180" s="3">
        <v>41.153846153845997</v>
      </c>
      <c r="O8180" s="3">
        <v>17.307692307692001</v>
      </c>
      <c r="P8180" s="3">
        <v>13.461538461538</v>
      </c>
      <c r="Q8180" s="3">
        <v>12.692307692308001</v>
      </c>
      <c r="R8180" s="3">
        <v>7.6923076923079998</v>
      </c>
      <c r="S8180" s="3">
        <v>5.3846153846150004</v>
      </c>
      <c r="T8180" s="3">
        <v>1.538461538462</v>
      </c>
      <c r="U8180" s="3">
        <v>10</v>
      </c>
      <c r="V8180" s="8">
        <v>3.4615384615379998</v>
      </c>
    </row>
    <row r="8181" spans="3:22" ht="24" x14ac:dyDescent="0.2">
      <c r="C8181" s="88" t="s">
        <v>67</v>
      </c>
      <c r="D8181" s="83" t="s">
        <v>17</v>
      </c>
      <c r="E8181" s="6" t="s">
        <v>68</v>
      </c>
      <c r="F8181" s="5"/>
      <c r="G8181" s="59">
        <v>303</v>
      </c>
      <c r="H8181" s="71" t="str">
        <f t="shared" si="137"/>
        <v xml:space="preserve"> </v>
      </c>
      <c r="I8181" s="12">
        <v>59.735973597360001</v>
      </c>
      <c r="J8181" s="4">
        <v>55.445544554454997</v>
      </c>
      <c r="K8181" s="4">
        <v>32.013201320131998</v>
      </c>
      <c r="L8181" s="4">
        <v>24.752475247524998</v>
      </c>
      <c r="M8181" s="4">
        <v>9.9009900990100004</v>
      </c>
      <c r="N8181" s="4">
        <v>15.841584158416</v>
      </c>
      <c r="O8181" s="4">
        <v>22.442244224422002</v>
      </c>
      <c r="P8181" s="4">
        <v>9.2409240924089993</v>
      </c>
      <c r="Q8181" s="4">
        <v>7.9207920792079998</v>
      </c>
      <c r="R8181" s="4">
        <v>9.5709570957099999</v>
      </c>
      <c r="S8181" s="4">
        <v>12.541254125412999</v>
      </c>
      <c r="T8181" s="4">
        <v>1.6501650165020001</v>
      </c>
      <c r="U8181" s="4">
        <v>11.881188118812</v>
      </c>
      <c r="V8181" s="13">
        <v>2.970297029703</v>
      </c>
    </row>
    <row r="8182" spans="3:22" ht="36" x14ac:dyDescent="0.2">
      <c r="C8182" s="87"/>
      <c r="D8182" s="84"/>
      <c r="E8182" s="1" t="s">
        <v>69</v>
      </c>
      <c r="F8182" s="2"/>
      <c r="G8182" s="60">
        <v>1347</v>
      </c>
      <c r="H8182" s="72" t="str">
        <f t="shared" si="137"/>
        <v xml:space="preserve"> </v>
      </c>
      <c r="I8182" s="11">
        <v>58.054936896808002</v>
      </c>
      <c r="J8182" s="3">
        <v>53.006681514477002</v>
      </c>
      <c r="K8182" s="3">
        <v>45.582776540460003</v>
      </c>
      <c r="L8182" s="3">
        <v>28.804751299183</v>
      </c>
      <c r="M8182" s="3">
        <v>12.917594654787999</v>
      </c>
      <c r="N8182" s="3">
        <v>14.179658500371</v>
      </c>
      <c r="O8182" s="3">
        <v>19.970304380104</v>
      </c>
      <c r="P8182" s="3">
        <v>10.913140311804</v>
      </c>
      <c r="Q8182" s="3">
        <v>10.319227913882999</v>
      </c>
      <c r="R8182" s="3">
        <v>7.1269487750560003</v>
      </c>
      <c r="S8182" s="3">
        <v>11.432813659984999</v>
      </c>
      <c r="T8182" s="3">
        <v>1.3363028953230001</v>
      </c>
      <c r="U8182" s="3">
        <v>8.9829250185599996</v>
      </c>
      <c r="V8182" s="8">
        <v>2.8210838901259998</v>
      </c>
    </row>
    <row r="8183" spans="3:22" ht="24" x14ac:dyDescent="0.2">
      <c r="C8183" s="87"/>
      <c r="D8183" s="84"/>
      <c r="E8183" s="1" t="s">
        <v>70</v>
      </c>
      <c r="F8183" s="2"/>
      <c r="G8183" s="60">
        <v>596</v>
      </c>
      <c r="H8183" s="72" t="str">
        <f t="shared" si="137"/>
        <v xml:space="preserve"> </v>
      </c>
      <c r="I8183" s="11">
        <v>62.416107382550003</v>
      </c>
      <c r="J8183" s="3">
        <v>60.067114093960001</v>
      </c>
      <c r="K8183" s="3">
        <v>63.087248322148</v>
      </c>
      <c r="L8183" s="3">
        <v>30.704697986576999</v>
      </c>
      <c r="M8183" s="3">
        <v>19.295302013423001</v>
      </c>
      <c r="N8183" s="3">
        <v>22.818791946308998</v>
      </c>
      <c r="O8183" s="3">
        <v>17.449664429529999</v>
      </c>
      <c r="P8183" s="3">
        <v>12.919463087247999</v>
      </c>
      <c r="Q8183" s="3">
        <v>17.617449664430001</v>
      </c>
      <c r="R8183" s="3">
        <v>6.879194630872</v>
      </c>
      <c r="S8183" s="3">
        <v>8.8926174496639998</v>
      </c>
      <c r="T8183" s="3">
        <v>1.8456375838929999</v>
      </c>
      <c r="U8183" s="3">
        <v>6.5436241610739998</v>
      </c>
      <c r="V8183" s="8">
        <v>2.3489932885910001</v>
      </c>
    </row>
    <row r="8184" spans="3:22" ht="24" x14ac:dyDescent="0.2">
      <c r="C8184" s="87"/>
      <c r="D8184" s="84"/>
      <c r="E8184" s="1" t="s">
        <v>71</v>
      </c>
      <c r="F8184" s="2"/>
      <c r="G8184" s="60">
        <v>181</v>
      </c>
      <c r="H8184" s="72" t="str">
        <f t="shared" si="137"/>
        <v xml:space="preserve"> </v>
      </c>
      <c r="I8184" s="11">
        <v>55.801104972376002</v>
      </c>
      <c r="J8184" s="3">
        <v>57.458563535911999</v>
      </c>
      <c r="K8184" s="3">
        <v>66.850828729282</v>
      </c>
      <c r="L8184" s="3">
        <v>24.861878453039001</v>
      </c>
      <c r="M8184" s="3">
        <v>17.679558011049998</v>
      </c>
      <c r="N8184" s="3">
        <v>32.044198895028003</v>
      </c>
      <c r="O8184" s="3">
        <v>16.574585635359</v>
      </c>
      <c r="P8184" s="3">
        <v>14.917127071823</v>
      </c>
      <c r="Q8184" s="3">
        <v>19.889502762431</v>
      </c>
      <c r="R8184" s="3">
        <v>6.6298342541439998</v>
      </c>
      <c r="S8184" s="3">
        <v>4.9723756906079997</v>
      </c>
      <c r="T8184" s="3">
        <v>0.55248618784500003</v>
      </c>
      <c r="U8184" s="3">
        <v>7.1823204419889999</v>
      </c>
      <c r="V8184" s="8">
        <v>2.7624309392269999</v>
      </c>
    </row>
    <row r="8185" spans="3:22" x14ac:dyDescent="0.2">
      <c r="C8185" s="87"/>
      <c r="D8185" s="84"/>
      <c r="E8185" s="1" t="s">
        <v>32</v>
      </c>
      <c r="F8185" s="2"/>
      <c r="G8185" s="60">
        <v>8</v>
      </c>
      <c r="H8185" s="72" t="str">
        <f t="shared" si="137"/>
        <v>*</v>
      </c>
      <c r="I8185" s="11">
        <v>37.5</v>
      </c>
      <c r="J8185" s="3">
        <v>37.5</v>
      </c>
      <c r="K8185" s="3">
        <v>25</v>
      </c>
      <c r="L8185" s="3">
        <v>25</v>
      </c>
      <c r="M8185" s="7">
        <v>0</v>
      </c>
      <c r="N8185" s="7">
        <v>0</v>
      </c>
      <c r="O8185" s="7">
        <v>0</v>
      </c>
      <c r="P8185" s="3">
        <v>12.5</v>
      </c>
      <c r="Q8185" s="7">
        <v>0</v>
      </c>
      <c r="R8185" s="7">
        <v>0</v>
      </c>
      <c r="S8185" s="7">
        <v>0</v>
      </c>
      <c r="T8185" s="7">
        <v>0</v>
      </c>
      <c r="U8185" s="3">
        <v>25</v>
      </c>
      <c r="V8185" s="14">
        <v>0</v>
      </c>
    </row>
    <row r="8186" spans="3:22" ht="24" x14ac:dyDescent="0.2">
      <c r="C8186" s="88" t="s">
        <v>72</v>
      </c>
      <c r="D8186" s="83" t="s">
        <v>17</v>
      </c>
      <c r="E8186" s="6" t="s">
        <v>73</v>
      </c>
      <c r="F8186" s="5"/>
      <c r="G8186" s="59">
        <v>52</v>
      </c>
      <c r="H8186" s="71" t="str">
        <f t="shared" si="137"/>
        <v xml:space="preserve"> </v>
      </c>
      <c r="I8186" s="12">
        <v>48.076923076923002</v>
      </c>
      <c r="J8186" s="4">
        <v>42.307692307692001</v>
      </c>
      <c r="K8186" s="4">
        <v>51.923076923076998</v>
      </c>
      <c r="L8186" s="4">
        <v>26.923076923077002</v>
      </c>
      <c r="M8186" s="4">
        <v>15.384615384615</v>
      </c>
      <c r="N8186" s="4">
        <v>13.461538461538</v>
      </c>
      <c r="O8186" s="4">
        <v>19.230769230768999</v>
      </c>
      <c r="P8186" s="4">
        <v>15.384615384615</v>
      </c>
      <c r="Q8186" s="4">
        <v>15.384615384615</v>
      </c>
      <c r="R8186" s="4">
        <v>3.8461538461539999</v>
      </c>
      <c r="S8186" s="4">
        <v>5.7692307692310001</v>
      </c>
      <c r="T8186" s="4">
        <v>3.8461538461539999</v>
      </c>
      <c r="U8186" s="4">
        <v>9.6153846153850004</v>
      </c>
      <c r="V8186" s="13">
        <v>7.6923076923079998</v>
      </c>
    </row>
    <row r="8187" spans="3:22" ht="36" x14ac:dyDescent="0.2">
      <c r="C8187" s="87"/>
      <c r="D8187" s="84"/>
      <c r="E8187" s="1" t="s">
        <v>74</v>
      </c>
      <c r="F8187" s="2"/>
      <c r="G8187" s="60">
        <v>186</v>
      </c>
      <c r="H8187" s="72" t="str">
        <f t="shared" si="137"/>
        <v xml:space="preserve"> </v>
      </c>
      <c r="I8187" s="11">
        <v>51.075268817203998</v>
      </c>
      <c r="J8187" s="3">
        <v>45.698924731182998</v>
      </c>
      <c r="K8187" s="3">
        <v>49.462365591397997</v>
      </c>
      <c r="L8187" s="3">
        <v>26.881720430108</v>
      </c>
      <c r="M8187" s="3">
        <v>8.6021505376339995</v>
      </c>
      <c r="N8187" s="3">
        <v>18.817204301075002</v>
      </c>
      <c r="O8187" s="3">
        <v>13.978494623655999</v>
      </c>
      <c r="P8187" s="3">
        <v>9.6774193548389995</v>
      </c>
      <c r="Q8187" s="3">
        <v>10.215053763441</v>
      </c>
      <c r="R8187" s="3">
        <v>4.3010752688169998</v>
      </c>
      <c r="S8187" s="3">
        <v>5.9139784946239997</v>
      </c>
      <c r="T8187" s="7">
        <v>0</v>
      </c>
      <c r="U8187" s="3">
        <v>11.827956989246999</v>
      </c>
      <c r="V8187" s="8">
        <v>4.3010752688169998</v>
      </c>
    </row>
    <row r="8188" spans="3:22" ht="36" x14ac:dyDescent="0.2">
      <c r="C8188" s="87"/>
      <c r="D8188" s="84"/>
      <c r="E8188" s="1" t="s">
        <v>75</v>
      </c>
      <c r="F8188" s="2"/>
      <c r="G8188" s="60">
        <v>336</v>
      </c>
      <c r="H8188" s="72" t="str">
        <f t="shared" si="137"/>
        <v xml:space="preserve"> </v>
      </c>
      <c r="I8188" s="11">
        <v>58.630952380952003</v>
      </c>
      <c r="J8188" s="3">
        <v>54.464285714286</v>
      </c>
      <c r="K8188" s="3">
        <v>53.571428571429003</v>
      </c>
      <c r="L8188" s="3">
        <v>25</v>
      </c>
      <c r="M8188" s="3">
        <v>11.309523809524</v>
      </c>
      <c r="N8188" s="3">
        <v>18.154761904762001</v>
      </c>
      <c r="O8188" s="3">
        <v>15.178571428571001</v>
      </c>
      <c r="P8188" s="3">
        <v>10.119047619048001</v>
      </c>
      <c r="Q8188" s="3">
        <v>10.714285714286</v>
      </c>
      <c r="R8188" s="3">
        <v>4.166666666667</v>
      </c>
      <c r="S8188" s="3">
        <v>5.6547619047620001</v>
      </c>
      <c r="T8188" s="3">
        <v>0.59523809523799998</v>
      </c>
      <c r="U8188" s="3">
        <v>8.6309523809519995</v>
      </c>
      <c r="V8188" s="8">
        <v>3.8690476190480001</v>
      </c>
    </row>
    <row r="8189" spans="3:22" ht="36" x14ac:dyDescent="0.2">
      <c r="C8189" s="87"/>
      <c r="D8189" s="84"/>
      <c r="E8189" s="1" t="s">
        <v>76</v>
      </c>
      <c r="F8189" s="2"/>
      <c r="G8189" s="60">
        <v>411</v>
      </c>
      <c r="H8189" s="72" t="str">
        <f t="shared" si="137"/>
        <v xml:space="preserve"> </v>
      </c>
      <c r="I8189" s="11">
        <v>57.177615571776002</v>
      </c>
      <c r="J8189" s="3">
        <v>51.338199513382001</v>
      </c>
      <c r="K8189" s="3">
        <v>53.284671532847</v>
      </c>
      <c r="L8189" s="3">
        <v>27.980535279805</v>
      </c>
      <c r="M8189" s="3">
        <v>13.38199513382</v>
      </c>
      <c r="N8189" s="3">
        <v>20.437956204380001</v>
      </c>
      <c r="O8189" s="3">
        <v>18.734793187348</v>
      </c>
      <c r="P8189" s="3">
        <v>12.165450121655001</v>
      </c>
      <c r="Q8189" s="3">
        <v>13.868613138685999</v>
      </c>
      <c r="R8189" s="3">
        <v>8.7591240875909993</v>
      </c>
      <c r="S8189" s="3">
        <v>10.948905109489001</v>
      </c>
      <c r="T8189" s="3">
        <v>1.459854014599</v>
      </c>
      <c r="U8189" s="3">
        <v>7.299270072993</v>
      </c>
      <c r="V8189" s="8">
        <v>1.459854014599</v>
      </c>
    </row>
    <row r="8190" spans="3:22" ht="36" x14ac:dyDescent="0.2">
      <c r="C8190" s="87"/>
      <c r="D8190" s="84"/>
      <c r="E8190" s="1" t="s">
        <v>77</v>
      </c>
      <c r="F8190" s="2"/>
      <c r="G8190" s="60">
        <v>425</v>
      </c>
      <c r="H8190" s="72" t="str">
        <f t="shared" si="137"/>
        <v xml:space="preserve"> </v>
      </c>
      <c r="I8190" s="11">
        <v>63.764705882352999</v>
      </c>
      <c r="J8190" s="3">
        <v>62.588235294118</v>
      </c>
      <c r="K8190" s="3">
        <v>52.470588235294002</v>
      </c>
      <c r="L8190" s="3">
        <v>30.352941176470999</v>
      </c>
      <c r="M8190" s="3">
        <v>12.470588235294001</v>
      </c>
      <c r="N8190" s="3">
        <v>15.294117647059</v>
      </c>
      <c r="O8190" s="3">
        <v>17.176470588234999</v>
      </c>
      <c r="P8190" s="3">
        <v>12.941176470587999</v>
      </c>
      <c r="Q8190" s="3">
        <v>12.941176470587999</v>
      </c>
      <c r="R8190" s="3">
        <v>7.0588235294119999</v>
      </c>
      <c r="S8190" s="3">
        <v>10.588235294118</v>
      </c>
      <c r="T8190" s="3">
        <v>2.1176470588240002</v>
      </c>
      <c r="U8190" s="3">
        <v>7.0588235294119999</v>
      </c>
      <c r="V8190" s="8">
        <v>1.1764705882349999</v>
      </c>
    </row>
    <row r="8191" spans="3:22" ht="36" x14ac:dyDescent="0.2">
      <c r="C8191" s="87"/>
      <c r="D8191" s="84"/>
      <c r="E8191" s="1" t="s">
        <v>78</v>
      </c>
      <c r="F8191" s="2"/>
      <c r="G8191" s="60">
        <v>328</v>
      </c>
      <c r="H8191" s="72" t="str">
        <f t="shared" si="137"/>
        <v xml:space="preserve"> </v>
      </c>
      <c r="I8191" s="11">
        <v>60.060975609755999</v>
      </c>
      <c r="J8191" s="3">
        <v>59.146341463414998</v>
      </c>
      <c r="K8191" s="3">
        <v>45.121951219511999</v>
      </c>
      <c r="L8191" s="3">
        <v>33.841463414633999</v>
      </c>
      <c r="M8191" s="3">
        <v>14.634146341463</v>
      </c>
      <c r="N8191" s="3">
        <v>17.073170731706998</v>
      </c>
      <c r="O8191" s="3">
        <v>23.780487804878</v>
      </c>
      <c r="P8191" s="3">
        <v>12.5</v>
      </c>
      <c r="Q8191" s="3">
        <v>12.5</v>
      </c>
      <c r="R8191" s="3">
        <v>8.5365853658540001</v>
      </c>
      <c r="S8191" s="3">
        <v>11.890243902439</v>
      </c>
      <c r="T8191" s="3">
        <v>1.829268292683</v>
      </c>
      <c r="U8191" s="3">
        <v>9.7560975609760003</v>
      </c>
      <c r="V8191" s="8">
        <v>2.134146341463</v>
      </c>
    </row>
    <row r="8192" spans="3:22" ht="36" x14ac:dyDescent="0.2">
      <c r="C8192" s="87"/>
      <c r="D8192" s="84"/>
      <c r="E8192" s="1" t="s">
        <v>79</v>
      </c>
      <c r="F8192" s="2"/>
      <c r="G8192" s="60">
        <v>294</v>
      </c>
      <c r="H8192" s="72" t="str">
        <f t="shared" si="137"/>
        <v xml:space="preserve"> </v>
      </c>
      <c r="I8192" s="11">
        <v>61.904761904761997</v>
      </c>
      <c r="J8192" s="3">
        <v>60.204081632653001</v>
      </c>
      <c r="K8192" s="3">
        <v>50</v>
      </c>
      <c r="L8192" s="3">
        <v>29.591836734693999</v>
      </c>
      <c r="M8192" s="3">
        <v>22.448979591836999</v>
      </c>
      <c r="N8192" s="3">
        <v>18.707482993197001</v>
      </c>
      <c r="O8192" s="3">
        <v>20.748299319728002</v>
      </c>
      <c r="P8192" s="3">
        <v>11.224489795918</v>
      </c>
      <c r="Q8192" s="3">
        <v>13.945578231293</v>
      </c>
      <c r="R8192" s="3">
        <v>7.4829931972789998</v>
      </c>
      <c r="S8192" s="3">
        <v>11.564625850340001</v>
      </c>
      <c r="T8192" s="3">
        <v>1.0204081632649999</v>
      </c>
      <c r="U8192" s="3">
        <v>8.8435374149660007</v>
      </c>
      <c r="V8192" s="8">
        <v>1.0204081632649999</v>
      </c>
    </row>
    <row r="8193" spans="3:22" ht="36" x14ac:dyDescent="0.2">
      <c r="C8193" s="87"/>
      <c r="D8193" s="84"/>
      <c r="E8193" s="1" t="s">
        <v>80</v>
      </c>
      <c r="F8193" s="2"/>
      <c r="G8193" s="60">
        <v>194</v>
      </c>
      <c r="H8193" s="72" t="str">
        <f t="shared" si="137"/>
        <v xml:space="preserve"> </v>
      </c>
      <c r="I8193" s="11">
        <v>56.701030927834999</v>
      </c>
      <c r="J8193" s="3">
        <v>53.608247422680002</v>
      </c>
      <c r="K8193" s="3">
        <v>49.484536082474001</v>
      </c>
      <c r="L8193" s="3">
        <v>24.226804123710998</v>
      </c>
      <c r="M8193" s="3">
        <v>20.103092783505002</v>
      </c>
      <c r="N8193" s="3">
        <v>18.556701030928</v>
      </c>
      <c r="O8193" s="3">
        <v>22.164948453608002</v>
      </c>
      <c r="P8193" s="3">
        <v>9.7938144329900005</v>
      </c>
      <c r="Q8193" s="3">
        <v>10.824742268041</v>
      </c>
      <c r="R8193" s="3">
        <v>9.7938144329900005</v>
      </c>
      <c r="S8193" s="3">
        <v>13.917525773195999</v>
      </c>
      <c r="T8193" s="3">
        <v>1.5463917525769999</v>
      </c>
      <c r="U8193" s="3">
        <v>8.2474226804120008</v>
      </c>
      <c r="V8193" s="8">
        <v>2.5773195876289998</v>
      </c>
    </row>
    <row r="8194" spans="3:22" ht="36" x14ac:dyDescent="0.2">
      <c r="C8194" s="87"/>
      <c r="D8194" s="84"/>
      <c r="E8194" s="1" t="s">
        <v>81</v>
      </c>
      <c r="F8194" s="2"/>
      <c r="G8194" s="60">
        <v>50</v>
      </c>
      <c r="H8194" s="72" t="str">
        <f t="shared" si="137"/>
        <v xml:space="preserve"> </v>
      </c>
      <c r="I8194" s="11">
        <v>60</v>
      </c>
      <c r="J8194" s="3">
        <v>54</v>
      </c>
      <c r="K8194" s="3">
        <v>44</v>
      </c>
      <c r="L8194" s="3">
        <v>28</v>
      </c>
      <c r="M8194" s="3">
        <v>18</v>
      </c>
      <c r="N8194" s="3">
        <v>14</v>
      </c>
      <c r="O8194" s="3">
        <v>34</v>
      </c>
      <c r="P8194" s="3">
        <v>10</v>
      </c>
      <c r="Q8194" s="3">
        <v>18</v>
      </c>
      <c r="R8194" s="3">
        <v>10</v>
      </c>
      <c r="S8194" s="3">
        <v>20</v>
      </c>
      <c r="T8194" s="3">
        <v>4</v>
      </c>
      <c r="U8194" s="3">
        <v>4</v>
      </c>
      <c r="V8194" s="8">
        <v>4</v>
      </c>
    </row>
    <row r="8195" spans="3:22" ht="24" x14ac:dyDescent="0.2">
      <c r="C8195" s="87"/>
      <c r="D8195" s="84"/>
      <c r="E8195" s="1" t="s">
        <v>82</v>
      </c>
      <c r="F8195" s="2"/>
      <c r="G8195" s="60">
        <v>48</v>
      </c>
      <c r="H8195" s="72" t="str">
        <f t="shared" si="137"/>
        <v>*</v>
      </c>
      <c r="I8195" s="11">
        <v>66.666666666666998</v>
      </c>
      <c r="J8195" s="3">
        <v>50</v>
      </c>
      <c r="K8195" s="3">
        <v>31.25</v>
      </c>
      <c r="L8195" s="3">
        <v>20.833333333333002</v>
      </c>
      <c r="M8195" s="3">
        <v>22.916666666666998</v>
      </c>
      <c r="N8195" s="3">
        <v>18.75</v>
      </c>
      <c r="O8195" s="3">
        <v>29.166666666666998</v>
      </c>
      <c r="P8195" s="3">
        <v>8.333333333333</v>
      </c>
      <c r="Q8195" s="3">
        <v>16.666666666666998</v>
      </c>
      <c r="R8195" s="3">
        <v>8.333333333333</v>
      </c>
      <c r="S8195" s="3">
        <v>16.666666666666998</v>
      </c>
      <c r="T8195" s="7">
        <v>0</v>
      </c>
      <c r="U8195" s="3">
        <v>10.416666666667</v>
      </c>
      <c r="V8195" s="8">
        <v>2.083333333333</v>
      </c>
    </row>
    <row r="8196" spans="3:22" x14ac:dyDescent="0.2">
      <c r="C8196" s="87"/>
      <c r="D8196" s="84"/>
      <c r="E8196" s="1" t="s">
        <v>83</v>
      </c>
      <c r="F8196" s="2"/>
      <c r="G8196" s="60">
        <v>46</v>
      </c>
      <c r="H8196" s="72" t="str">
        <f t="shared" si="137"/>
        <v>*</v>
      </c>
      <c r="I8196" s="11">
        <v>63.043478260870003</v>
      </c>
      <c r="J8196" s="3">
        <v>60.869565217390999</v>
      </c>
      <c r="K8196" s="3">
        <v>41.304347826087003</v>
      </c>
      <c r="L8196" s="3">
        <v>36.956521739129997</v>
      </c>
      <c r="M8196" s="3">
        <v>8.6956521739130004</v>
      </c>
      <c r="N8196" s="3">
        <v>21.739130434783</v>
      </c>
      <c r="O8196" s="3">
        <v>26.086956521739001</v>
      </c>
      <c r="P8196" s="3">
        <v>15.217391304348</v>
      </c>
      <c r="Q8196" s="3">
        <v>6.5217391304349999</v>
      </c>
      <c r="R8196" s="3">
        <v>8.6956521739130004</v>
      </c>
      <c r="S8196" s="3">
        <v>17.391304347826001</v>
      </c>
      <c r="T8196" s="3">
        <v>2.1739130434780001</v>
      </c>
      <c r="U8196" s="3">
        <v>15.217391304348</v>
      </c>
      <c r="V8196" s="8">
        <v>6.5217391304349999</v>
      </c>
    </row>
    <row r="8197" spans="3:22" x14ac:dyDescent="0.2">
      <c r="C8197" s="87"/>
      <c r="D8197" s="84"/>
      <c r="E8197" s="1" t="s">
        <v>32</v>
      </c>
      <c r="F8197" s="2"/>
      <c r="G8197" s="60">
        <v>65</v>
      </c>
      <c r="H8197" s="72" t="str">
        <f t="shared" si="137"/>
        <v xml:space="preserve"> </v>
      </c>
      <c r="I8197" s="11">
        <v>55.384615384615003</v>
      </c>
      <c r="J8197" s="3">
        <v>40</v>
      </c>
      <c r="K8197" s="3">
        <v>33.846153846154003</v>
      </c>
      <c r="L8197" s="3">
        <v>23.076923076922998</v>
      </c>
      <c r="M8197" s="3">
        <v>6.1538461538459996</v>
      </c>
      <c r="N8197" s="3">
        <v>12.307692307691999</v>
      </c>
      <c r="O8197" s="3">
        <v>13.846153846153999</v>
      </c>
      <c r="P8197" s="3">
        <v>9.2307692307690008</v>
      </c>
      <c r="Q8197" s="3">
        <v>9.2307692307690008</v>
      </c>
      <c r="R8197" s="3">
        <v>9.2307692307690008</v>
      </c>
      <c r="S8197" s="3">
        <v>7.6923076923079998</v>
      </c>
      <c r="T8197" s="3">
        <v>1.538461538462</v>
      </c>
      <c r="U8197" s="3">
        <v>10.769230769230999</v>
      </c>
      <c r="V8197" s="8">
        <v>13.846153846153999</v>
      </c>
    </row>
    <row r="8198" spans="3:22" x14ac:dyDescent="0.2">
      <c r="C8198" s="88" t="s">
        <v>84</v>
      </c>
      <c r="D8198" s="83" t="s">
        <v>17</v>
      </c>
      <c r="E8198" s="6" t="s">
        <v>85</v>
      </c>
      <c r="F8198" s="5"/>
      <c r="G8198" s="59">
        <v>315</v>
      </c>
      <c r="H8198" s="71" t="str">
        <f t="shared" si="137"/>
        <v xml:space="preserve"> </v>
      </c>
      <c r="I8198" s="12">
        <v>53.015873015872998</v>
      </c>
      <c r="J8198" s="4">
        <v>51.746031746032003</v>
      </c>
      <c r="K8198" s="4">
        <v>45.396825396825001</v>
      </c>
      <c r="L8198" s="4">
        <v>25.079365079365001</v>
      </c>
      <c r="M8198" s="4">
        <v>16.507936507937</v>
      </c>
      <c r="N8198" s="4">
        <v>12.063492063491999</v>
      </c>
      <c r="O8198" s="4">
        <v>16.507936507937</v>
      </c>
      <c r="P8198" s="4">
        <v>7.9365079365079998</v>
      </c>
      <c r="Q8198" s="4">
        <v>10.793650793651</v>
      </c>
      <c r="R8198" s="4">
        <v>10.47619047619</v>
      </c>
      <c r="S8198" s="4">
        <v>14.285714285714</v>
      </c>
      <c r="T8198" s="4">
        <v>1.9047619047619999</v>
      </c>
      <c r="U8198" s="4">
        <v>11.111111111111001</v>
      </c>
      <c r="V8198" s="13">
        <v>1.269841269841</v>
      </c>
    </row>
    <row r="8199" spans="3:22" x14ac:dyDescent="0.2">
      <c r="C8199" s="87"/>
      <c r="D8199" s="84"/>
      <c r="E8199" s="1" t="s">
        <v>86</v>
      </c>
      <c r="F8199" s="2"/>
      <c r="G8199" s="60">
        <v>493</v>
      </c>
      <c r="H8199" s="72" t="str">
        <f t="shared" si="137"/>
        <v xml:space="preserve"> </v>
      </c>
      <c r="I8199" s="11">
        <v>59.837728194725997</v>
      </c>
      <c r="J8199" s="3">
        <v>55.983772819473003</v>
      </c>
      <c r="K8199" s="3">
        <v>47.667342799189001</v>
      </c>
      <c r="L8199" s="3">
        <v>31.643002028398001</v>
      </c>
      <c r="M8199" s="3">
        <v>16.227180527382998</v>
      </c>
      <c r="N8199" s="3">
        <v>19.472616632859999</v>
      </c>
      <c r="O8199" s="3">
        <v>22.515212981744</v>
      </c>
      <c r="P8199" s="3">
        <v>11.764705882353001</v>
      </c>
      <c r="Q8199" s="3">
        <v>10.344827586207</v>
      </c>
      <c r="R8199" s="3">
        <v>8.1135902636920001</v>
      </c>
      <c r="S8199" s="3">
        <v>12.576064908722</v>
      </c>
      <c r="T8199" s="3">
        <v>1.4198782961459999</v>
      </c>
      <c r="U8199" s="3">
        <v>8.3164300202840007</v>
      </c>
      <c r="V8199" s="8">
        <v>1.6227180527380001</v>
      </c>
    </row>
    <row r="8200" spans="3:22" x14ac:dyDescent="0.2">
      <c r="C8200" s="87"/>
      <c r="D8200" s="84"/>
      <c r="E8200" s="1" t="s">
        <v>87</v>
      </c>
      <c r="F8200" s="2"/>
      <c r="G8200" s="60">
        <v>981</v>
      </c>
      <c r="H8200" s="72" t="str">
        <f t="shared" si="137"/>
        <v xml:space="preserve"> </v>
      </c>
      <c r="I8200" s="11">
        <v>59.327217125381999</v>
      </c>
      <c r="J8200" s="3">
        <v>54.434250764525999</v>
      </c>
      <c r="K8200" s="3">
        <v>51.681957186543997</v>
      </c>
      <c r="L8200" s="3">
        <v>27.115188583078002</v>
      </c>
      <c r="M8200" s="3">
        <v>15.494393476045</v>
      </c>
      <c r="N8200" s="3">
        <v>16.717635066259</v>
      </c>
      <c r="O8200" s="3">
        <v>19.673802242610002</v>
      </c>
      <c r="P8200" s="3">
        <v>10.601427115189001</v>
      </c>
      <c r="Q8200" s="3">
        <v>12.130479102956</v>
      </c>
      <c r="R8200" s="3">
        <v>7.2375127420999998</v>
      </c>
      <c r="S8200" s="3">
        <v>10.091743119266001</v>
      </c>
      <c r="T8200" s="3">
        <v>0.81549439347599995</v>
      </c>
      <c r="U8200" s="3">
        <v>8.0530071355759993</v>
      </c>
      <c r="V8200" s="8">
        <v>3.2619775739039998</v>
      </c>
    </row>
    <row r="8201" spans="3:22" x14ac:dyDescent="0.2">
      <c r="C8201" s="87"/>
      <c r="D8201" s="84"/>
      <c r="E8201" s="1" t="s">
        <v>88</v>
      </c>
      <c r="F8201" s="2"/>
      <c r="G8201" s="60">
        <v>525</v>
      </c>
      <c r="H8201" s="72" t="str">
        <f t="shared" si="137"/>
        <v xml:space="preserve"> </v>
      </c>
      <c r="I8201" s="11">
        <v>60.190476190475998</v>
      </c>
      <c r="J8201" s="3">
        <v>57.333333333333002</v>
      </c>
      <c r="K8201" s="3">
        <v>49.333333333333002</v>
      </c>
      <c r="L8201" s="3">
        <v>31.428571428571001</v>
      </c>
      <c r="M8201" s="3">
        <v>10.857142857143</v>
      </c>
      <c r="N8201" s="3">
        <v>20</v>
      </c>
      <c r="O8201" s="3">
        <v>18.285714285714</v>
      </c>
      <c r="P8201" s="3">
        <v>13.52380952381</v>
      </c>
      <c r="Q8201" s="3">
        <v>15.809523809524</v>
      </c>
      <c r="R8201" s="3">
        <v>4.7619047619049999</v>
      </c>
      <c r="S8201" s="3">
        <v>7.4285714285709998</v>
      </c>
      <c r="T8201" s="3">
        <v>1.9047619047619999</v>
      </c>
      <c r="U8201" s="3">
        <v>8.9523809523810005</v>
      </c>
      <c r="V8201" s="8">
        <v>3.6190476190480001</v>
      </c>
    </row>
    <row r="8202" spans="3:22" x14ac:dyDescent="0.2">
      <c r="C8202" s="87"/>
      <c r="D8202" s="84"/>
      <c r="E8202" s="1" t="s">
        <v>89</v>
      </c>
      <c r="F8202" s="2"/>
      <c r="G8202" s="60">
        <v>113</v>
      </c>
      <c r="H8202" s="72" t="str">
        <f t="shared" si="137"/>
        <v xml:space="preserve"> </v>
      </c>
      <c r="I8202" s="11">
        <v>65.486725663716996</v>
      </c>
      <c r="J8202" s="3">
        <v>61.946902654867003</v>
      </c>
      <c r="K8202" s="3">
        <v>53.097345132743001</v>
      </c>
      <c r="L8202" s="3">
        <v>21.238938053097002</v>
      </c>
      <c r="M8202" s="3">
        <v>8.8495575221239999</v>
      </c>
      <c r="N8202" s="3">
        <v>23.893805309735001</v>
      </c>
      <c r="O8202" s="3">
        <v>15.044247787611001</v>
      </c>
      <c r="P8202" s="3">
        <v>17.699115044248</v>
      </c>
      <c r="Q8202" s="3">
        <v>14.159292035398</v>
      </c>
      <c r="R8202" s="3">
        <v>6.194690265487</v>
      </c>
      <c r="S8202" s="3">
        <v>7.0796460176989999</v>
      </c>
      <c r="T8202" s="3">
        <v>3.53982300885</v>
      </c>
      <c r="U8202" s="3">
        <v>7.0796460176989999</v>
      </c>
      <c r="V8202" s="8">
        <v>2.654867256637</v>
      </c>
    </row>
    <row r="8203" spans="3:22" x14ac:dyDescent="0.2">
      <c r="C8203" s="87"/>
      <c r="D8203" s="84"/>
      <c r="E8203" s="1" t="s">
        <v>32</v>
      </c>
      <c r="F8203" s="2"/>
      <c r="G8203" s="60">
        <v>8</v>
      </c>
      <c r="H8203" s="72" t="str">
        <f t="shared" si="137"/>
        <v>*</v>
      </c>
      <c r="I8203" s="11">
        <v>62.5</v>
      </c>
      <c r="J8203" s="3">
        <v>37.5</v>
      </c>
      <c r="K8203" s="3">
        <v>75</v>
      </c>
      <c r="L8203" s="3">
        <v>37.5</v>
      </c>
      <c r="M8203" s="7">
        <v>0</v>
      </c>
      <c r="N8203" s="3">
        <v>37.5</v>
      </c>
      <c r="O8203" s="3">
        <v>25</v>
      </c>
      <c r="P8203" s="3">
        <v>25</v>
      </c>
      <c r="Q8203" s="3">
        <v>12.5</v>
      </c>
      <c r="R8203" s="3">
        <v>25</v>
      </c>
      <c r="S8203" s="3">
        <v>12.5</v>
      </c>
      <c r="T8203" s="7">
        <v>0</v>
      </c>
      <c r="U8203" s="3">
        <v>12.5</v>
      </c>
      <c r="V8203" s="14">
        <v>0</v>
      </c>
    </row>
    <row r="8204" spans="3:22" ht="24" x14ac:dyDescent="0.2">
      <c r="C8204" s="88" t="s">
        <v>90</v>
      </c>
      <c r="D8204" s="83" t="s">
        <v>17</v>
      </c>
      <c r="E8204" s="6" t="s">
        <v>91</v>
      </c>
      <c r="F8204" s="5"/>
      <c r="G8204" s="59">
        <v>608</v>
      </c>
      <c r="H8204" s="71" t="str">
        <f t="shared" si="137"/>
        <v xml:space="preserve"> </v>
      </c>
      <c r="I8204" s="12">
        <v>59.210526315788996</v>
      </c>
      <c r="J8204" s="4">
        <v>56.25</v>
      </c>
      <c r="K8204" s="4">
        <v>50</v>
      </c>
      <c r="L8204" s="4">
        <v>25</v>
      </c>
      <c r="M8204" s="4">
        <v>15.625</v>
      </c>
      <c r="N8204" s="4">
        <v>22.039473684211</v>
      </c>
      <c r="O8204" s="4">
        <v>17.763157894736999</v>
      </c>
      <c r="P8204" s="4">
        <v>11.513157894737001</v>
      </c>
      <c r="Q8204" s="4">
        <v>12.664473684211</v>
      </c>
      <c r="R8204" s="4">
        <v>8.2236842105260006</v>
      </c>
      <c r="S8204" s="4">
        <v>10.361842105262999</v>
      </c>
      <c r="T8204" s="4">
        <v>1.4802631578950001</v>
      </c>
      <c r="U8204" s="4">
        <v>8.5526315789470004</v>
      </c>
      <c r="V8204" s="13">
        <v>3.4539473684209998</v>
      </c>
    </row>
    <row r="8205" spans="3:22" ht="24" x14ac:dyDescent="0.2">
      <c r="C8205" s="87"/>
      <c r="D8205" s="84"/>
      <c r="E8205" s="1" t="s">
        <v>92</v>
      </c>
      <c r="F8205" s="2"/>
      <c r="G8205" s="60">
        <v>1036</v>
      </c>
      <c r="H8205" s="72" t="str">
        <f t="shared" si="137"/>
        <v xml:space="preserve"> </v>
      </c>
      <c r="I8205" s="11">
        <v>58.590733590733997</v>
      </c>
      <c r="J8205" s="3">
        <v>55.598455598455999</v>
      </c>
      <c r="K8205" s="3">
        <v>49.034749034748998</v>
      </c>
      <c r="L8205" s="3">
        <v>28.957528957529</v>
      </c>
      <c r="M8205" s="3">
        <v>14.478764478764001</v>
      </c>
      <c r="N8205" s="3">
        <v>16.795366795366999</v>
      </c>
      <c r="O8205" s="3">
        <v>20.366795366794999</v>
      </c>
      <c r="P8205" s="3">
        <v>10.42471042471</v>
      </c>
      <c r="Q8205" s="3">
        <v>11.969111969111999</v>
      </c>
      <c r="R8205" s="3">
        <v>7.6254826254830004</v>
      </c>
      <c r="S8205" s="3">
        <v>11.679536679537</v>
      </c>
      <c r="T8205" s="3">
        <v>1.640926640927</v>
      </c>
      <c r="U8205" s="3">
        <v>9.7490347490349993</v>
      </c>
      <c r="V8205" s="8">
        <v>2.0270270270270001</v>
      </c>
    </row>
    <row r="8206" spans="3:22" ht="24" x14ac:dyDescent="0.2">
      <c r="C8206" s="87"/>
      <c r="D8206" s="84"/>
      <c r="E8206" s="1" t="s">
        <v>93</v>
      </c>
      <c r="F8206" s="2"/>
      <c r="G8206" s="60">
        <v>567</v>
      </c>
      <c r="H8206" s="72" t="str">
        <f t="shared" si="137"/>
        <v xml:space="preserve"> </v>
      </c>
      <c r="I8206" s="11">
        <v>60.493827160494</v>
      </c>
      <c r="J8206" s="3">
        <v>53.791887125220001</v>
      </c>
      <c r="K8206" s="3">
        <v>51.322751322751003</v>
      </c>
      <c r="L8206" s="3">
        <v>29.805996472663001</v>
      </c>
      <c r="M8206" s="3">
        <v>13.403880070547</v>
      </c>
      <c r="N8206" s="3">
        <v>16.931216931217001</v>
      </c>
      <c r="O8206" s="3">
        <v>21.340388007055001</v>
      </c>
      <c r="P8206" s="3">
        <v>13.227513227513001</v>
      </c>
      <c r="Q8206" s="3">
        <v>13.227513227513001</v>
      </c>
      <c r="R8206" s="3">
        <v>6.5255731922400004</v>
      </c>
      <c r="S8206" s="3">
        <v>9.8765432098769992</v>
      </c>
      <c r="T8206" s="3">
        <v>0.88183421516799998</v>
      </c>
      <c r="U8206" s="3">
        <v>6.8783068783069998</v>
      </c>
      <c r="V8206" s="8">
        <v>3.1746031746029999</v>
      </c>
    </row>
    <row r="8207" spans="3:22" x14ac:dyDescent="0.2">
      <c r="C8207" s="87"/>
      <c r="D8207" s="84"/>
      <c r="E8207" s="1" t="s">
        <v>94</v>
      </c>
      <c r="F8207" s="2"/>
      <c r="G8207" s="60">
        <v>224</v>
      </c>
      <c r="H8207" s="72" t="str">
        <f t="shared" si="137"/>
        <v xml:space="preserve"> </v>
      </c>
      <c r="I8207" s="11">
        <v>57.589285714286</v>
      </c>
      <c r="J8207" s="3">
        <v>55.357142857143003</v>
      </c>
      <c r="K8207" s="3">
        <v>47.767857142856997</v>
      </c>
      <c r="L8207" s="3">
        <v>32.142857142856997</v>
      </c>
      <c r="M8207" s="3">
        <v>13.392857142857</v>
      </c>
      <c r="N8207" s="3">
        <v>12.946428571428999</v>
      </c>
      <c r="O8207" s="3">
        <v>13.839285714286</v>
      </c>
      <c r="P8207" s="3">
        <v>12.053571428571001</v>
      </c>
      <c r="Q8207" s="3">
        <v>12.5</v>
      </c>
      <c r="R8207" s="3">
        <v>5.3571428571429998</v>
      </c>
      <c r="S8207" s="3">
        <v>6.25</v>
      </c>
      <c r="T8207" s="3">
        <v>1.785714285714</v>
      </c>
      <c r="U8207" s="3">
        <v>8.4821428571429998</v>
      </c>
      <c r="V8207" s="8">
        <v>2.6785714285709998</v>
      </c>
    </row>
    <row r="8208" spans="3:22" x14ac:dyDescent="0.2">
      <c r="C8208" s="88" t="s">
        <v>95</v>
      </c>
      <c r="D8208" s="83" t="s">
        <v>17</v>
      </c>
      <c r="E8208" s="6" t="s">
        <v>96</v>
      </c>
      <c r="F8208" s="5"/>
      <c r="G8208" s="59">
        <v>308</v>
      </c>
      <c r="H8208" s="71" t="str">
        <f t="shared" si="137"/>
        <v xml:space="preserve"> </v>
      </c>
      <c r="I8208" s="12">
        <v>59.090909090909001</v>
      </c>
      <c r="J8208" s="4">
        <v>56.818181818181998</v>
      </c>
      <c r="K8208" s="4">
        <v>45.454545454544999</v>
      </c>
      <c r="L8208" s="4">
        <v>28.571428571428999</v>
      </c>
      <c r="M8208" s="4">
        <v>12.012987012987001</v>
      </c>
      <c r="N8208" s="4">
        <v>17.532467532468001</v>
      </c>
      <c r="O8208" s="4">
        <v>17.532467532468001</v>
      </c>
      <c r="P8208" s="4">
        <v>9.4155844155840001</v>
      </c>
      <c r="Q8208" s="4">
        <v>12.012987012987001</v>
      </c>
      <c r="R8208" s="4">
        <v>4.8701298701300004</v>
      </c>
      <c r="S8208" s="4">
        <v>9.0909090909089993</v>
      </c>
      <c r="T8208" s="4">
        <v>1.6233766233769999</v>
      </c>
      <c r="U8208" s="4">
        <v>9.0909090909089993</v>
      </c>
      <c r="V8208" s="13">
        <v>2.922077922078</v>
      </c>
    </row>
    <row r="8209" spans="3:22" x14ac:dyDescent="0.2">
      <c r="C8209" s="89"/>
      <c r="D8209" s="84"/>
      <c r="E8209" s="1" t="s">
        <v>97</v>
      </c>
      <c r="F8209" s="2"/>
      <c r="G8209" s="60">
        <v>728</v>
      </c>
      <c r="H8209" s="72" t="str">
        <f t="shared" si="137"/>
        <v xml:space="preserve"> </v>
      </c>
      <c r="I8209" s="11">
        <v>57.280219780220001</v>
      </c>
      <c r="J8209" s="3">
        <v>57.829670329670002</v>
      </c>
      <c r="K8209" s="3">
        <v>49.313186813187002</v>
      </c>
      <c r="L8209" s="3">
        <v>25.824175824175999</v>
      </c>
      <c r="M8209" s="3">
        <v>16.620879120879</v>
      </c>
      <c r="N8209" s="3">
        <v>19.368131868132</v>
      </c>
      <c r="O8209" s="3">
        <v>22.252747252747</v>
      </c>
      <c r="P8209" s="3">
        <v>12.912087912087999</v>
      </c>
      <c r="Q8209" s="3">
        <v>12.912087912087999</v>
      </c>
      <c r="R8209" s="3">
        <v>8.7912087912089998</v>
      </c>
      <c r="S8209" s="3">
        <v>12.362637362637001</v>
      </c>
      <c r="T8209" s="3">
        <v>2.0604395604399999</v>
      </c>
      <c r="U8209" s="3">
        <v>8.9285714285710007</v>
      </c>
      <c r="V8209" s="8">
        <v>3.0219780219780001</v>
      </c>
    </row>
    <row r="8210" spans="3:22" ht="24" x14ac:dyDescent="0.2">
      <c r="C8210" s="89"/>
      <c r="D8210" s="84"/>
      <c r="E8210" s="1" t="s">
        <v>98</v>
      </c>
      <c r="F8210" s="2"/>
      <c r="G8210" s="60">
        <v>474</v>
      </c>
      <c r="H8210" s="72" t="str">
        <f t="shared" si="137"/>
        <v xml:space="preserve"> </v>
      </c>
      <c r="I8210" s="11">
        <v>60.337552742615998</v>
      </c>
      <c r="J8210" s="3">
        <v>55.274261603375997</v>
      </c>
      <c r="K8210" s="3">
        <v>51.054852320675003</v>
      </c>
      <c r="L8210" s="3">
        <v>25.527426160337999</v>
      </c>
      <c r="M8210" s="3">
        <v>13.502109704641001</v>
      </c>
      <c r="N8210" s="3">
        <v>13.502109704641001</v>
      </c>
      <c r="O8210" s="3">
        <v>18.143459915611999</v>
      </c>
      <c r="P8210" s="3">
        <v>10.970464135021</v>
      </c>
      <c r="Q8210" s="3">
        <v>12.447257383966001</v>
      </c>
      <c r="R8210" s="3">
        <v>6.3291139240509997</v>
      </c>
      <c r="S8210" s="3">
        <v>10.126582278480999</v>
      </c>
      <c r="T8210" s="3">
        <v>1.054852320675</v>
      </c>
      <c r="U8210" s="3">
        <v>7.8059071729960001</v>
      </c>
      <c r="V8210" s="8">
        <v>2.5316455696200002</v>
      </c>
    </row>
    <row r="8211" spans="3:22" x14ac:dyDescent="0.2">
      <c r="C8211" s="89"/>
      <c r="D8211" s="84"/>
      <c r="E8211" s="1" t="s">
        <v>99</v>
      </c>
      <c r="F8211" s="2"/>
      <c r="G8211" s="60">
        <v>402</v>
      </c>
      <c r="H8211" s="72" t="str">
        <f t="shared" si="137"/>
        <v xml:space="preserve"> </v>
      </c>
      <c r="I8211" s="11">
        <v>59.950248756218997</v>
      </c>
      <c r="J8211" s="3">
        <v>51.741293532337998</v>
      </c>
      <c r="K8211" s="3">
        <v>47.512437810945002</v>
      </c>
      <c r="L8211" s="3">
        <v>32.587064676616997</v>
      </c>
      <c r="M8211" s="3">
        <v>15.671641791044999</v>
      </c>
      <c r="N8211" s="3">
        <v>20.895522388060002</v>
      </c>
      <c r="O8211" s="3">
        <v>18.407960199005</v>
      </c>
      <c r="P8211" s="3">
        <v>13.18407960199</v>
      </c>
      <c r="Q8211" s="3">
        <v>12.437810945274</v>
      </c>
      <c r="R8211" s="3">
        <v>7.7114427860700001</v>
      </c>
      <c r="S8211" s="3">
        <v>9.9502487562190005</v>
      </c>
      <c r="T8211" s="3">
        <v>0.49751243781100002</v>
      </c>
      <c r="U8211" s="3">
        <v>10.447761194030001</v>
      </c>
      <c r="V8211" s="8">
        <v>2.7363184079599998</v>
      </c>
    </row>
    <row r="8212" spans="3:22" x14ac:dyDescent="0.2">
      <c r="C8212" s="89"/>
      <c r="D8212" s="84"/>
      <c r="E8212" s="1" t="s">
        <v>100</v>
      </c>
      <c r="F8212" s="2"/>
      <c r="G8212" s="60">
        <v>231</v>
      </c>
      <c r="H8212" s="72" t="str">
        <f t="shared" si="137"/>
        <v xml:space="preserve"> </v>
      </c>
      <c r="I8212" s="11">
        <v>56.709956709956998</v>
      </c>
      <c r="J8212" s="3">
        <v>49.783549783550001</v>
      </c>
      <c r="K8212" s="3">
        <v>54.545454545455001</v>
      </c>
      <c r="L8212" s="3">
        <v>30.735930735930999</v>
      </c>
      <c r="M8212" s="3">
        <v>11.255411255411</v>
      </c>
      <c r="N8212" s="3">
        <v>14.285714285714</v>
      </c>
      <c r="O8212" s="3">
        <v>18.181818181817999</v>
      </c>
      <c r="P8212" s="3">
        <v>9.5238095238099998</v>
      </c>
      <c r="Q8212" s="3">
        <v>11.255411255411</v>
      </c>
      <c r="R8212" s="3">
        <v>9.0909090909089993</v>
      </c>
      <c r="S8212" s="3">
        <v>9.9567099567100001</v>
      </c>
      <c r="T8212" s="3">
        <v>2.5974025974030002</v>
      </c>
      <c r="U8212" s="3">
        <v>7.792207792208</v>
      </c>
      <c r="V8212" s="8">
        <v>3.0303030303030001</v>
      </c>
    </row>
    <row r="8213" spans="3:22" x14ac:dyDescent="0.2">
      <c r="C8213" s="90"/>
      <c r="D8213" s="85"/>
      <c r="E8213" s="29" t="s">
        <v>101</v>
      </c>
      <c r="F8213" s="28"/>
      <c r="G8213" s="61">
        <v>292</v>
      </c>
      <c r="H8213" s="73" t="str">
        <f t="shared" si="137"/>
        <v xml:space="preserve"> </v>
      </c>
      <c r="I8213" s="35">
        <v>62.328767123288003</v>
      </c>
      <c r="J8213" s="16">
        <v>56.849315068492999</v>
      </c>
      <c r="K8213" s="16">
        <v>52.054794520548</v>
      </c>
      <c r="L8213" s="16">
        <v>32.191780821918002</v>
      </c>
      <c r="M8213" s="16">
        <v>13.698630136986001</v>
      </c>
      <c r="N8213" s="16">
        <v>19.520547945204999</v>
      </c>
      <c r="O8213" s="16">
        <v>18.150684931507001</v>
      </c>
      <c r="P8213" s="16">
        <v>10.273972602740001</v>
      </c>
      <c r="Q8213" s="16">
        <v>13.013698630137</v>
      </c>
      <c r="R8213" s="16">
        <v>5.8219178082190002</v>
      </c>
      <c r="S8213" s="16">
        <v>8.5616438356159996</v>
      </c>
      <c r="T8213" s="16">
        <v>0.68493150684899995</v>
      </c>
      <c r="U8213" s="16">
        <v>7.1917808219179999</v>
      </c>
      <c r="V8213" s="36">
        <v>1.7123287671230001</v>
      </c>
    </row>
  </sheetData>
  <mergeCells count="2139">
    <mergeCell ref="C8:F9"/>
    <mergeCell ref="D11:D12"/>
    <mergeCell ref="D13:D19"/>
    <mergeCell ref="D20:D26"/>
    <mergeCell ref="D27:D33"/>
    <mergeCell ref="D34:D38"/>
    <mergeCell ref="D39:D43"/>
    <mergeCell ref="D44:D48"/>
    <mergeCell ref="D49:D53"/>
    <mergeCell ref="D54:D62"/>
    <mergeCell ref="D63:D70"/>
    <mergeCell ref="D71:D78"/>
    <mergeCell ref="D79:D88"/>
    <mergeCell ref="D89:D93"/>
    <mergeCell ref="D94:D105"/>
    <mergeCell ref="D106:D111"/>
    <mergeCell ref="D112:D115"/>
    <mergeCell ref="D116:D121"/>
    <mergeCell ref="C11:C12"/>
    <mergeCell ref="C13:C33"/>
    <mergeCell ref="C34:C48"/>
    <mergeCell ref="C49:C53"/>
    <mergeCell ref="C54:C62"/>
    <mergeCell ref="C63:C70"/>
    <mergeCell ref="C71:C78"/>
    <mergeCell ref="C79:C88"/>
    <mergeCell ref="C89:C93"/>
    <mergeCell ref="C94:C105"/>
    <mergeCell ref="C106:C111"/>
    <mergeCell ref="C112:C115"/>
    <mergeCell ref="C116:C121"/>
    <mergeCell ref="C127:F128"/>
    <mergeCell ref="D130:D131"/>
    <mergeCell ref="D132:D138"/>
    <mergeCell ref="D139:D145"/>
    <mergeCell ref="D146:D152"/>
    <mergeCell ref="D153:D157"/>
    <mergeCell ref="D158:D162"/>
    <mergeCell ref="D163:D167"/>
    <mergeCell ref="D168:D172"/>
    <mergeCell ref="D173:D181"/>
    <mergeCell ref="D182:D189"/>
    <mergeCell ref="D190:D197"/>
    <mergeCell ref="D198:D207"/>
    <mergeCell ref="D208:D212"/>
    <mergeCell ref="D213:D224"/>
    <mergeCell ref="D225:D230"/>
    <mergeCell ref="D231:D234"/>
    <mergeCell ref="D235:D240"/>
    <mergeCell ref="C130:C131"/>
    <mergeCell ref="C132:C152"/>
    <mergeCell ref="C153:C167"/>
    <mergeCell ref="C168:C172"/>
    <mergeCell ref="C173:C181"/>
    <mergeCell ref="C182:C189"/>
    <mergeCell ref="C190:C197"/>
    <mergeCell ref="C198:C207"/>
    <mergeCell ref="C208:C212"/>
    <mergeCell ref="C213:C224"/>
    <mergeCell ref="C225:C230"/>
    <mergeCell ref="C231:C234"/>
    <mergeCell ref="C235:C240"/>
    <mergeCell ref="C246:F247"/>
    <mergeCell ref="D249:D250"/>
    <mergeCell ref="D251:D257"/>
    <mergeCell ref="D258:D264"/>
    <mergeCell ref="D265:D271"/>
    <mergeCell ref="D272:D276"/>
    <mergeCell ref="D277:D281"/>
    <mergeCell ref="D282:D286"/>
    <mergeCell ref="D287:D291"/>
    <mergeCell ref="D292:D300"/>
    <mergeCell ref="D301:D308"/>
    <mergeCell ref="D309:D316"/>
    <mergeCell ref="D317:D326"/>
    <mergeCell ref="D327:D331"/>
    <mergeCell ref="D332:D343"/>
    <mergeCell ref="D344:D349"/>
    <mergeCell ref="D350:D353"/>
    <mergeCell ref="D354:D359"/>
    <mergeCell ref="C249:C250"/>
    <mergeCell ref="C251:C271"/>
    <mergeCell ref="C272:C286"/>
    <mergeCell ref="C287:C291"/>
    <mergeCell ref="C292:C300"/>
    <mergeCell ref="C301:C308"/>
    <mergeCell ref="C309:C316"/>
    <mergeCell ref="C317:C326"/>
    <mergeCell ref="C327:C331"/>
    <mergeCell ref="C332:C343"/>
    <mergeCell ref="C344:C349"/>
    <mergeCell ref="C350:C353"/>
    <mergeCell ref="C354:C359"/>
    <mergeCell ref="C365:F366"/>
    <mergeCell ref="D368:D369"/>
    <mergeCell ref="D370:D376"/>
    <mergeCell ref="D377:D383"/>
    <mergeCell ref="D384:D390"/>
    <mergeCell ref="D391:D395"/>
    <mergeCell ref="D396:D400"/>
    <mergeCell ref="D401:D405"/>
    <mergeCell ref="D406:D410"/>
    <mergeCell ref="D411:D419"/>
    <mergeCell ref="D420:D427"/>
    <mergeCell ref="D428:D435"/>
    <mergeCell ref="D436:D445"/>
    <mergeCell ref="D446:D450"/>
    <mergeCell ref="D451:D462"/>
    <mergeCell ref="D463:D468"/>
    <mergeCell ref="D469:D472"/>
    <mergeCell ref="D473:D478"/>
    <mergeCell ref="C368:C369"/>
    <mergeCell ref="C370:C390"/>
    <mergeCell ref="C391:C405"/>
    <mergeCell ref="C406:C410"/>
    <mergeCell ref="C411:C419"/>
    <mergeCell ref="C420:C427"/>
    <mergeCell ref="C428:C435"/>
    <mergeCell ref="C436:C445"/>
    <mergeCell ref="C446:C450"/>
    <mergeCell ref="C451:C462"/>
    <mergeCell ref="C463:C468"/>
    <mergeCell ref="C469:C472"/>
    <mergeCell ref="C473:C478"/>
    <mergeCell ref="C484:F485"/>
    <mergeCell ref="D487:D488"/>
    <mergeCell ref="D489:D495"/>
    <mergeCell ref="D496:D502"/>
    <mergeCell ref="D503:D509"/>
    <mergeCell ref="D510:D514"/>
    <mergeCell ref="D515:D519"/>
    <mergeCell ref="D520:D524"/>
    <mergeCell ref="D525:D529"/>
    <mergeCell ref="D530:D538"/>
    <mergeCell ref="D539:D546"/>
    <mergeCell ref="D547:D554"/>
    <mergeCell ref="D555:D564"/>
    <mergeCell ref="D565:D569"/>
    <mergeCell ref="D570:D581"/>
    <mergeCell ref="D582:D587"/>
    <mergeCell ref="D588:D591"/>
    <mergeCell ref="D592:D597"/>
    <mergeCell ref="C487:C488"/>
    <mergeCell ref="C489:C509"/>
    <mergeCell ref="C510:C524"/>
    <mergeCell ref="C525:C529"/>
    <mergeCell ref="C530:C538"/>
    <mergeCell ref="C539:C546"/>
    <mergeCell ref="C547:C554"/>
    <mergeCell ref="C555:C564"/>
    <mergeCell ref="C565:C569"/>
    <mergeCell ref="C570:C581"/>
    <mergeCell ref="C582:C587"/>
    <mergeCell ref="C588:C591"/>
    <mergeCell ref="C592:C597"/>
    <mergeCell ref="C603:F604"/>
    <mergeCell ref="D606:D607"/>
    <mergeCell ref="D608:D614"/>
    <mergeCell ref="D615:D621"/>
    <mergeCell ref="D622:D628"/>
    <mergeCell ref="D629:D633"/>
    <mergeCell ref="D634:D638"/>
    <mergeCell ref="D639:D643"/>
    <mergeCell ref="D644:D648"/>
    <mergeCell ref="D649:D657"/>
    <mergeCell ref="D658:D665"/>
    <mergeCell ref="D666:D673"/>
    <mergeCell ref="D674:D683"/>
    <mergeCell ref="D684:D688"/>
    <mergeCell ref="D689:D700"/>
    <mergeCell ref="D701:D706"/>
    <mergeCell ref="D707:D710"/>
    <mergeCell ref="D711:D716"/>
    <mergeCell ref="C606:C607"/>
    <mergeCell ref="C608:C628"/>
    <mergeCell ref="C629:C643"/>
    <mergeCell ref="C644:C648"/>
    <mergeCell ref="C649:C657"/>
    <mergeCell ref="C658:C665"/>
    <mergeCell ref="C666:C673"/>
    <mergeCell ref="C674:C683"/>
    <mergeCell ref="C684:C688"/>
    <mergeCell ref="C689:C700"/>
    <mergeCell ref="C701:C706"/>
    <mergeCell ref="C707:C710"/>
    <mergeCell ref="C711:C716"/>
    <mergeCell ref="C722:F723"/>
    <mergeCell ref="D725:D726"/>
    <mergeCell ref="D727:D733"/>
    <mergeCell ref="D734:D740"/>
    <mergeCell ref="D741:D747"/>
    <mergeCell ref="D748:D752"/>
    <mergeCell ref="D753:D757"/>
    <mergeCell ref="D758:D762"/>
    <mergeCell ref="D763:D767"/>
    <mergeCell ref="D768:D776"/>
    <mergeCell ref="D777:D784"/>
    <mergeCell ref="D785:D792"/>
    <mergeCell ref="D793:D802"/>
    <mergeCell ref="D803:D807"/>
    <mergeCell ref="D808:D819"/>
    <mergeCell ref="D820:D825"/>
    <mergeCell ref="D826:D829"/>
    <mergeCell ref="D830:D835"/>
    <mergeCell ref="C725:C726"/>
    <mergeCell ref="C727:C747"/>
    <mergeCell ref="C748:C762"/>
    <mergeCell ref="C763:C767"/>
    <mergeCell ref="C768:C776"/>
    <mergeCell ref="C777:C784"/>
    <mergeCell ref="C785:C792"/>
    <mergeCell ref="C793:C802"/>
    <mergeCell ref="C803:C807"/>
    <mergeCell ref="C808:C819"/>
    <mergeCell ref="C820:C825"/>
    <mergeCell ref="C826:C829"/>
    <mergeCell ref="C830:C835"/>
    <mergeCell ref="C841:F842"/>
    <mergeCell ref="D844:D845"/>
    <mergeCell ref="D846:D852"/>
    <mergeCell ref="D853:D859"/>
    <mergeCell ref="D860:D866"/>
    <mergeCell ref="D867:D871"/>
    <mergeCell ref="D872:D876"/>
    <mergeCell ref="D877:D881"/>
    <mergeCell ref="D882:D886"/>
    <mergeCell ref="D887:D895"/>
    <mergeCell ref="D896:D903"/>
    <mergeCell ref="D904:D911"/>
    <mergeCell ref="D912:D921"/>
    <mergeCell ref="D922:D926"/>
    <mergeCell ref="D927:D938"/>
    <mergeCell ref="D939:D944"/>
    <mergeCell ref="D945:D948"/>
    <mergeCell ref="D949:D954"/>
    <mergeCell ref="C844:C845"/>
    <mergeCell ref="C846:C866"/>
    <mergeCell ref="C867:C881"/>
    <mergeCell ref="C882:C886"/>
    <mergeCell ref="C887:C895"/>
    <mergeCell ref="C896:C903"/>
    <mergeCell ref="C904:C911"/>
    <mergeCell ref="C912:C921"/>
    <mergeCell ref="C922:C926"/>
    <mergeCell ref="C927:C938"/>
    <mergeCell ref="C939:C944"/>
    <mergeCell ref="C945:C948"/>
    <mergeCell ref="C949:C954"/>
    <mergeCell ref="C960:F961"/>
    <mergeCell ref="D963:D964"/>
    <mergeCell ref="D965:D971"/>
    <mergeCell ref="D972:D978"/>
    <mergeCell ref="D979:D985"/>
    <mergeCell ref="D986:D990"/>
    <mergeCell ref="D991:D995"/>
    <mergeCell ref="D996:D1000"/>
    <mergeCell ref="D1001:D1005"/>
    <mergeCell ref="D1006:D1014"/>
    <mergeCell ref="D1015:D1022"/>
    <mergeCell ref="D1023:D1030"/>
    <mergeCell ref="D1031:D1040"/>
    <mergeCell ref="D1041:D1045"/>
    <mergeCell ref="D1046:D1057"/>
    <mergeCell ref="D1058:D1063"/>
    <mergeCell ref="D1064:D1067"/>
    <mergeCell ref="D1068:D1073"/>
    <mergeCell ref="C963:C964"/>
    <mergeCell ref="C965:C985"/>
    <mergeCell ref="C986:C1000"/>
    <mergeCell ref="C1001:C1005"/>
    <mergeCell ref="C1006:C1014"/>
    <mergeCell ref="C1015:C1022"/>
    <mergeCell ref="C1023:C1030"/>
    <mergeCell ref="C1031:C1040"/>
    <mergeCell ref="C1041:C1045"/>
    <mergeCell ref="C1046:C1057"/>
    <mergeCell ref="C1058:C1063"/>
    <mergeCell ref="C1064:C1067"/>
    <mergeCell ref="C1068:C1073"/>
    <mergeCell ref="C1079:F1080"/>
    <mergeCell ref="D1082:D1083"/>
    <mergeCell ref="D1084:D1090"/>
    <mergeCell ref="D1091:D1097"/>
    <mergeCell ref="D1098:D1104"/>
    <mergeCell ref="D1105:D1109"/>
    <mergeCell ref="D1110:D1114"/>
    <mergeCell ref="D1115:D1119"/>
    <mergeCell ref="D1120:D1124"/>
    <mergeCell ref="D1125:D1133"/>
    <mergeCell ref="D1134:D1141"/>
    <mergeCell ref="D1142:D1149"/>
    <mergeCell ref="D1150:D1159"/>
    <mergeCell ref="D1160:D1164"/>
    <mergeCell ref="D1165:D1176"/>
    <mergeCell ref="D1177:D1182"/>
    <mergeCell ref="D1183:D1186"/>
    <mergeCell ref="D1187:D1192"/>
    <mergeCell ref="C1082:C1083"/>
    <mergeCell ref="C1084:C1104"/>
    <mergeCell ref="C1105:C1119"/>
    <mergeCell ref="C1120:C1124"/>
    <mergeCell ref="C1125:C1133"/>
    <mergeCell ref="C1134:C1141"/>
    <mergeCell ref="C1142:C1149"/>
    <mergeCell ref="C1150:C1159"/>
    <mergeCell ref="C1160:C1164"/>
    <mergeCell ref="C1165:C1176"/>
    <mergeCell ref="C1177:C1182"/>
    <mergeCell ref="C1183:C1186"/>
    <mergeCell ref="C1187:C1192"/>
    <mergeCell ref="C1198:F1199"/>
    <mergeCell ref="D1201:D1202"/>
    <mergeCell ref="D1203:D1209"/>
    <mergeCell ref="D1210:D1216"/>
    <mergeCell ref="D1217:D1223"/>
    <mergeCell ref="D1224:D1228"/>
    <mergeCell ref="D1229:D1233"/>
    <mergeCell ref="D1234:D1238"/>
    <mergeCell ref="D1239:D1243"/>
    <mergeCell ref="D1244:D1252"/>
    <mergeCell ref="D1253:D1260"/>
    <mergeCell ref="D1261:D1268"/>
    <mergeCell ref="D1269:D1278"/>
    <mergeCell ref="D1279:D1283"/>
    <mergeCell ref="D1284:D1295"/>
    <mergeCell ref="D1296:D1301"/>
    <mergeCell ref="D1302:D1305"/>
    <mergeCell ref="D1306:D1311"/>
    <mergeCell ref="C1201:C1202"/>
    <mergeCell ref="C1203:C1223"/>
    <mergeCell ref="C1224:C1238"/>
    <mergeCell ref="C1239:C1243"/>
    <mergeCell ref="C1244:C1252"/>
    <mergeCell ref="C1253:C1260"/>
    <mergeCell ref="C1261:C1268"/>
    <mergeCell ref="C1269:C1278"/>
    <mergeCell ref="C1279:C1283"/>
    <mergeCell ref="C1284:C1295"/>
    <mergeCell ref="C1296:C1301"/>
    <mergeCell ref="C1302:C1305"/>
    <mergeCell ref="C1306:C1311"/>
    <mergeCell ref="C1317:F1318"/>
    <mergeCell ref="D1320:D1321"/>
    <mergeCell ref="D1322:D1328"/>
    <mergeCell ref="D1329:D1335"/>
    <mergeCell ref="D1336:D1342"/>
    <mergeCell ref="D1343:D1347"/>
    <mergeCell ref="D1348:D1352"/>
    <mergeCell ref="D1353:D1357"/>
    <mergeCell ref="D1358:D1362"/>
    <mergeCell ref="D1363:D1371"/>
    <mergeCell ref="D1372:D1379"/>
    <mergeCell ref="D1380:D1387"/>
    <mergeCell ref="D1388:D1397"/>
    <mergeCell ref="D1398:D1402"/>
    <mergeCell ref="D1403:D1414"/>
    <mergeCell ref="D1415:D1420"/>
    <mergeCell ref="D1421:D1424"/>
    <mergeCell ref="D1425:D1430"/>
    <mergeCell ref="C1320:C1321"/>
    <mergeCell ref="C1322:C1342"/>
    <mergeCell ref="C1343:C1357"/>
    <mergeCell ref="C1358:C1362"/>
    <mergeCell ref="C1363:C1371"/>
    <mergeCell ref="C1372:C1379"/>
    <mergeCell ref="C1380:C1387"/>
    <mergeCell ref="C1388:C1397"/>
    <mergeCell ref="C1398:C1402"/>
    <mergeCell ref="C1403:C1414"/>
    <mergeCell ref="C1415:C1420"/>
    <mergeCell ref="C1421:C1424"/>
    <mergeCell ref="C1425:C1430"/>
    <mergeCell ref="C1436:F1437"/>
    <mergeCell ref="D1439:D1440"/>
    <mergeCell ref="D1441:D1447"/>
    <mergeCell ref="D1448:D1454"/>
    <mergeCell ref="D1455:D1461"/>
    <mergeCell ref="D1462:D1466"/>
    <mergeCell ref="D1467:D1471"/>
    <mergeCell ref="D1472:D1476"/>
    <mergeCell ref="D1477:D1481"/>
    <mergeCell ref="D1482:D1490"/>
    <mergeCell ref="D1491:D1498"/>
    <mergeCell ref="D1499:D1506"/>
    <mergeCell ref="D1507:D1516"/>
    <mergeCell ref="D1517:D1521"/>
    <mergeCell ref="D1522:D1533"/>
    <mergeCell ref="D1534:D1539"/>
    <mergeCell ref="D1540:D1543"/>
    <mergeCell ref="D1544:D1549"/>
    <mergeCell ref="C1439:C1440"/>
    <mergeCell ref="C1441:C1461"/>
    <mergeCell ref="C1462:C1476"/>
    <mergeCell ref="C1477:C1481"/>
    <mergeCell ref="C1482:C1490"/>
    <mergeCell ref="C1491:C1498"/>
    <mergeCell ref="C1499:C1506"/>
    <mergeCell ref="C1507:C1516"/>
    <mergeCell ref="C1517:C1521"/>
    <mergeCell ref="C1522:C1533"/>
    <mergeCell ref="C1534:C1539"/>
    <mergeCell ref="C1540:C1543"/>
    <mergeCell ref="C1544:C1549"/>
    <mergeCell ref="C1555:F1556"/>
    <mergeCell ref="D1558:D1559"/>
    <mergeCell ref="D1560:D1566"/>
    <mergeCell ref="D1567:D1573"/>
    <mergeCell ref="D1574:D1580"/>
    <mergeCell ref="D1581:D1585"/>
    <mergeCell ref="D1586:D1590"/>
    <mergeCell ref="D1591:D1595"/>
    <mergeCell ref="D1596:D1600"/>
    <mergeCell ref="D1601:D1609"/>
    <mergeCell ref="D1610:D1617"/>
    <mergeCell ref="D1618:D1625"/>
    <mergeCell ref="D1626:D1635"/>
    <mergeCell ref="D1636:D1640"/>
    <mergeCell ref="D1641:D1652"/>
    <mergeCell ref="D1653:D1658"/>
    <mergeCell ref="D1659:D1662"/>
    <mergeCell ref="D1663:D1668"/>
    <mergeCell ref="C1558:C1559"/>
    <mergeCell ref="C1560:C1580"/>
    <mergeCell ref="C1581:C1595"/>
    <mergeCell ref="C1596:C1600"/>
    <mergeCell ref="C1601:C1609"/>
    <mergeCell ref="C1610:C1617"/>
    <mergeCell ref="C1618:C1625"/>
    <mergeCell ref="C1626:C1635"/>
    <mergeCell ref="C1636:C1640"/>
    <mergeCell ref="C1641:C1652"/>
    <mergeCell ref="C1653:C1658"/>
    <mergeCell ref="C1659:C1662"/>
    <mergeCell ref="C1663:C1668"/>
    <mergeCell ref="C1674:F1675"/>
    <mergeCell ref="D1677:D1678"/>
    <mergeCell ref="D1679:D1685"/>
    <mergeCell ref="D1686:D1692"/>
    <mergeCell ref="D1693:D1699"/>
    <mergeCell ref="D1700:D1704"/>
    <mergeCell ref="D1705:D1709"/>
    <mergeCell ref="D1710:D1714"/>
    <mergeCell ref="D1715:D1719"/>
    <mergeCell ref="D1720:D1728"/>
    <mergeCell ref="D1729:D1736"/>
    <mergeCell ref="D1737:D1744"/>
    <mergeCell ref="D1745:D1754"/>
    <mergeCell ref="D1755:D1759"/>
    <mergeCell ref="D1760:D1771"/>
    <mergeCell ref="D1772:D1777"/>
    <mergeCell ref="D1778:D1781"/>
    <mergeCell ref="D1782:D1787"/>
    <mergeCell ref="C1677:C1678"/>
    <mergeCell ref="C1679:C1699"/>
    <mergeCell ref="C1700:C1714"/>
    <mergeCell ref="C1715:C1719"/>
    <mergeCell ref="C1720:C1728"/>
    <mergeCell ref="C1729:C1736"/>
    <mergeCell ref="C1737:C1744"/>
    <mergeCell ref="C1745:C1754"/>
    <mergeCell ref="C1755:C1759"/>
    <mergeCell ref="C1760:C1771"/>
    <mergeCell ref="C1772:C1777"/>
    <mergeCell ref="C1778:C1781"/>
    <mergeCell ref="C1782:C1787"/>
    <mergeCell ref="C1793:F1794"/>
    <mergeCell ref="D1796:D1797"/>
    <mergeCell ref="D1798:D1804"/>
    <mergeCell ref="D1805:D1811"/>
    <mergeCell ref="D1812:D1818"/>
    <mergeCell ref="D1819:D1823"/>
    <mergeCell ref="D1824:D1828"/>
    <mergeCell ref="D1829:D1833"/>
    <mergeCell ref="D1834:D1838"/>
    <mergeCell ref="D1839:D1847"/>
    <mergeCell ref="D1848:D1855"/>
    <mergeCell ref="D1856:D1863"/>
    <mergeCell ref="D1864:D1873"/>
    <mergeCell ref="D1874:D1878"/>
    <mergeCell ref="D1879:D1890"/>
    <mergeCell ref="D1891:D1896"/>
    <mergeCell ref="D1897:D1900"/>
    <mergeCell ref="D1901:D1906"/>
    <mergeCell ref="C1796:C1797"/>
    <mergeCell ref="C1798:C1818"/>
    <mergeCell ref="C1819:C1833"/>
    <mergeCell ref="C1834:C1838"/>
    <mergeCell ref="C1839:C1847"/>
    <mergeCell ref="C1848:C1855"/>
    <mergeCell ref="C1856:C1863"/>
    <mergeCell ref="C1864:C1873"/>
    <mergeCell ref="C1874:C1878"/>
    <mergeCell ref="C1879:C1890"/>
    <mergeCell ref="C1891:C1896"/>
    <mergeCell ref="C1897:C1900"/>
    <mergeCell ref="C1901:C1906"/>
    <mergeCell ref="C1912:F1913"/>
    <mergeCell ref="D1915:D1916"/>
    <mergeCell ref="D1917:D1923"/>
    <mergeCell ref="D1924:D1930"/>
    <mergeCell ref="D1931:D1937"/>
    <mergeCell ref="D1938:D1942"/>
    <mergeCell ref="D1943:D1947"/>
    <mergeCell ref="D1948:D1952"/>
    <mergeCell ref="D1953:D1957"/>
    <mergeCell ref="D1958:D1966"/>
    <mergeCell ref="D1967:D1974"/>
    <mergeCell ref="D1975:D1982"/>
    <mergeCell ref="D1983:D1992"/>
    <mergeCell ref="D1993:D1997"/>
    <mergeCell ref="D1998:D2009"/>
    <mergeCell ref="D2010:D2015"/>
    <mergeCell ref="D2016:D2019"/>
    <mergeCell ref="D2020:D2025"/>
    <mergeCell ref="C1915:C1916"/>
    <mergeCell ref="C1917:C1937"/>
    <mergeCell ref="C1938:C1952"/>
    <mergeCell ref="C1953:C1957"/>
    <mergeCell ref="C1958:C1966"/>
    <mergeCell ref="C1967:C1974"/>
    <mergeCell ref="C1975:C1982"/>
    <mergeCell ref="C1983:C1992"/>
    <mergeCell ref="C1993:C1997"/>
    <mergeCell ref="C1998:C2009"/>
    <mergeCell ref="C2010:C2015"/>
    <mergeCell ref="C2016:C2019"/>
    <mergeCell ref="C2020:C2025"/>
    <mergeCell ref="C2031:F2032"/>
    <mergeCell ref="D2034:D2035"/>
    <mergeCell ref="D2036:D2042"/>
    <mergeCell ref="D2043:D2049"/>
    <mergeCell ref="D2050:D2056"/>
    <mergeCell ref="D2057:D2061"/>
    <mergeCell ref="D2062:D2066"/>
    <mergeCell ref="D2067:D2071"/>
    <mergeCell ref="D2072:D2076"/>
    <mergeCell ref="D2077:D2085"/>
    <mergeCell ref="D2086:D2093"/>
    <mergeCell ref="D2094:D2101"/>
    <mergeCell ref="D2102:D2111"/>
    <mergeCell ref="D2112:D2116"/>
    <mergeCell ref="D2117:D2128"/>
    <mergeCell ref="D2129:D2134"/>
    <mergeCell ref="D2135:D2138"/>
    <mergeCell ref="D2139:D2144"/>
    <mergeCell ref="C2034:C2035"/>
    <mergeCell ref="C2036:C2056"/>
    <mergeCell ref="C2057:C2071"/>
    <mergeCell ref="C2072:C2076"/>
    <mergeCell ref="C2077:C2085"/>
    <mergeCell ref="C2086:C2093"/>
    <mergeCell ref="C2094:C2101"/>
    <mergeCell ref="C2102:C2111"/>
    <mergeCell ref="C2112:C2116"/>
    <mergeCell ref="C2117:C2128"/>
    <mergeCell ref="C2129:C2134"/>
    <mergeCell ref="C2135:C2138"/>
    <mergeCell ref="C2139:C2144"/>
    <mergeCell ref="C2150:F2151"/>
    <mergeCell ref="D2153:D2154"/>
    <mergeCell ref="D2155:D2161"/>
    <mergeCell ref="D2162:D2168"/>
    <mergeCell ref="D2169:D2175"/>
    <mergeCell ref="D2176:D2180"/>
    <mergeCell ref="D2181:D2185"/>
    <mergeCell ref="D2186:D2190"/>
    <mergeCell ref="D2191:D2195"/>
    <mergeCell ref="D2196:D2204"/>
    <mergeCell ref="D2205:D2212"/>
    <mergeCell ref="D2213:D2220"/>
    <mergeCell ref="D2221:D2230"/>
    <mergeCell ref="D2231:D2235"/>
    <mergeCell ref="D2236:D2247"/>
    <mergeCell ref="D2248:D2253"/>
    <mergeCell ref="D2254:D2257"/>
    <mergeCell ref="D2258:D2263"/>
    <mergeCell ref="C2153:C2154"/>
    <mergeCell ref="C2155:C2175"/>
    <mergeCell ref="C2176:C2190"/>
    <mergeCell ref="C2191:C2195"/>
    <mergeCell ref="C2196:C2204"/>
    <mergeCell ref="C2205:C2212"/>
    <mergeCell ref="C2213:C2220"/>
    <mergeCell ref="C2221:C2230"/>
    <mergeCell ref="C2231:C2235"/>
    <mergeCell ref="C2236:C2247"/>
    <mergeCell ref="C2248:C2253"/>
    <mergeCell ref="C2254:C2257"/>
    <mergeCell ref="C2258:C2263"/>
    <mergeCell ref="C2269:F2270"/>
    <mergeCell ref="D2272:D2273"/>
    <mergeCell ref="D2274:D2280"/>
    <mergeCell ref="D2281:D2287"/>
    <mergeCell ref="D2288:D2294"/>
    <mergeCell ref="D2295:D2299"/>
    <mergeCell ref="D2300:D2304"/>
    <mergeCell ref="D2305:D2309"/>
    <mergeCell ref="D2310:D2314"/>
    <mergeCell ref="D2315:D2323"/>
    <mergeCell ref="D2324:D2331"/>
    <mergeCell ref="D2332:D2339"/>
    <mergeCell ref="D2340:D2349"/>
    <mergeCell ref="D2350:D2354"/>
    <mergeCell ref="D2355:D2366"/>
    <mergeCell ref="D2367:D2372"/>
    <mergeCell ref="D2373:D2376"/>
    <mergeCell ref="D2377:D2382"/>
    <mergeCell ref="C2272:C2273"/>
    <mergeCell ref="C2274:C2294"/>
    <mergeCell ref="C2295:C2309"/>
    <mergeCell ref="C2310:C2314"/>
    <mergeCell ref="C2315:C2323"/>
    <mergeCell ref="C2324:C2331"/>
    <mergeCell ref="C2332:C2339"/>
    <mergeCell ref="C2340:C2349"/>
    <mergeCell ref="C2350:C2354"/>
    <mergeCell ref="C2355:C2366"/>
    <mergeCell ref="C2367:C2372"/>
    <mergeCell ref="C2373:C2376"/>
    <mergeCell ref="C2377:C2382"/>
    <mergeCell ref="C2388:F2389"/>
    <mergeCell ref="D2391:D2392"/>
    <mergeCell ref="D2393:D2399"/>
    <mergeCell ref="D2400:D2406"/>
    <mergeCell ref="D2407:D2413"/>
    <mergeCell ref="D2414:D2418"/>
    <mergeCell ref="D2419:D2423"/>
    <mergeCell ref="D2424:D2428"/>
    <mergeCell ref="D2429:D2433"/>
    <mergeCell ref="D2434:D2442"/>
    <mergeCell ref="D2443:D2450"/>
    <mergeCell ref="D2451:D2458"/>
    <mergeCell ref="D2459:D2468"/>
    <mergeCell ref="D2469:D2473"/>
    <mergeCell ref="D2474:D2485"/>
    <mergeCell ref="D2486:D2491"/>
    <mergeCell ref="D2492:D2495"/>
    <mergeCell ref="D2496:D2501"/>
    <mergeCell ref="C2391:C2392"/>
    <mergeCell ref="C2393:C2413"/>
    <mergeCell ref="C2414:C2428"/>
    <mergeCell ref="C2429:C2433"/>
    <mergeCell ref="C2434:C2442"/>
    <mergeCell ref="C2443:C2450"/>
    <mergeCell ref="C2451:C2458"/>
    <mergeCell ref="C2459:C2468"/>
    <mergeCell ref="C2469:C2473"/>
    <mergeCell ref="C2474:C2485"/>
    <mergeCell ref="C2486:C2491"/>
    <mergeCell ref="C2492:C2495"/>
    <mergeCell ref="C2496:C2501"/>
    <mergeCell ref="C2507:F2508"/>
    <mergeCell ref="D2510:D2511"/>
    <mergeCell ref="D2512:D2518"/>
    <mergeCell ref="D2519:D2525"/>
    <mergeCell ref="D2526:D2532"/>
    <mergeCell ref="D2533:D2537"/>
    <mergeCell ref="D2538:D2542"/>
    <mergeCell ref="D2543:D2547"/>
    <mergeCell ref="D2548:D2552"/>
    <mergeCell ref="D2553:D2561"/>
    <mergeCell ref="D2562:D2569"/>
    <mergeCell ref="D2570:D2577"/>
    <mergeCell ref="D2578:D2587"/>
    <mergeCell ref="D2588:D2592"/>
    <mergeCell ref="D2593:D2604"/>
    <mergeCell ref="D2605:D2610"/>
    <mergeCell ref="D2611:D2614"/>
    <mergeCell ref="D2615:D2620"/>
    <mergeCell ref="C2510:C2511"/>
    <mergeCell ref="C2512:C2532"/>
    <mergeCell ref="C2533:C2547"/>
    <mergeCell ref="C2548:C2552"/>
    <mergeCell ref="C2553:C2561"/>
    <mergeCell ref="C2562:C2569"/>
    <mergeCell ref="C2570:C2577"/>
    <mergeCell ref="C2578:C2587"/>
    <mergeCell ref="C2588:C2592"/>
    <mergeCell ref="C2593:C2604"/>
    <mergeCell ref="C2605:C2610"/>
    <mergeCell ref="C2611:C2614"/>
    <mergeCell ref="C2615:C2620"/>
    <mergeCell ref="C2626:F2627"/>
    <mergeCell ref="D2629:D2630"/>
    <mergeCell ref="D2631:D2637"/>
    <mergeCell ref="D2638:D2644"/>
    <mergeCell ref="D2645:D2651"/>
    <mergeCell ref="D2652:D2656"/>
    <mergeCell ref="D2657:D2661"/>
    <mergeCell ref="D2662:D2666"/>
    <mergeCell ref="D2667:D2671"/>
    <mergeCell ref="D2672:D2680"/>
    <mergeCell ref="D2681:D2688"/>
    <mergeCell ref="D2689:D2696"/>
    <mergeCell ref="D2697:D2706"/>
    <mergeCell ref="D2707:D2711"/>
    <mergeCell ref="D2712:D2723"/>
    <mergeCell ref="D2724:D2729"/>
    <mergeCell ref="D2730:D2733"/>
    <mergeCell ref="D2734:D2739"/>
    <mergeCell ref="C2629:C2630"/>
    <mergeCell ref="C2631:C2651"/>
    <mergeCell ref="C2652:C2666"/>
    <mergeCell ref="C2667:C2671"/>
    <mergeCell ref="C2672:C2680"/>
    <mergeCell ref="C2681:C2688"/>
    <mergeCell ref="C2689:C2696"/>
    <mergeCell ref="C2697:C2706"/>
    <mergeCell ref="C2707:C2711"/>
    <mergeCell ref="C2712:C2723"/>
    <mergeCell ref="C2724:C2729"/>
    <mergeCell ref="C2730:C2733"/>
    <mergeCell ref="C2734:C2739"/>
    <mergeCell ref="C2745:F2746"/>
    <mergeCell ref="D2748:D2749"/>
    <mergeCell ref="D2750:D2756"/>
    <mergeCell ref="D2757:D2763"/>
    <mergeCell ref="D2764:D2770"/>
    <mergeCell ref="D2771:D2775"/>
    <mergeCell ref="D2776:D2780"/>
    <mergeCell ref="D2781:D2785"/>
    <mergeCell ref="D2786:D2790"/>
    <mergeCell ref="D2791:D2799"/>
    <mergeCell ref="D2800:D2807"/>
    <mergeCell ref="D2808:D2815"/>
    <mergeCell ref="D2816:D2825"/>
    <mergeCell ref="D2826:D2830"/>
    <mergeCell ref="D2831:D2842"/>
    <mergeCell ref="D2843:D2848"/>
    <mergeCell ref="D2849:D2852"/>
    <mergeCell ref="D2853:D2858"/>
    <mergeCell ref="C2748:C2749"/>
    <mergeCell ref="C2750:C2770"/>
    <mergeCell ref="C2771:C2785"/>
    <mergeCell ref="C2786:C2790"/>
    <mergeCell ref="C2791:C2799"/>
    <mergeCell ref="C2800:C2807"/>
    <mergeCell ref="C2808:C2815"/>
    <mergeCell ref="C2816:C2825"/>
    <mergeCell ref="C2826:C2830"/>
    <mergeCell ref="C2831:C2842"/>
    <mergeCell ref="C2843:C2848"/>
    <mergeCell ref="C2849:C2852"/>
    <mergeCell ref="C2853:C2858"/>
    <mergeCell ref="C2864:F2865"/>
    <mergeCell ref="D2867:D2868"/>
    <mergeCell ref="D2869:D2875"/>
    <mergeCell ref="D2876:D2882"/>
    <mergeCell ref="D2883:D2889"/>
    <mergeCell ref="D2890:D2894"/>
    <mergeCell ref="D2895:D2899"/>
    <mergeCell ref="D2900:D2904"/>
    <mergeCell ref="D2905:D2909"/>
    <mergeCell ref="D2910:D2918"/>
    <mergeCell ref="D2919:D2926"/>
    <mergeCell ref="D2927:D2934"/>
    <mergeCell ref="D2935:D2944"/>
    <mergeCell ref="D2945:D2949"/>
    <mergeCell ref="D2950:D2961"/>
    <mergeCell ref="D2962:D2967"/>
    <mergeCell ref="D2968:D2971"/>
    <mergeCell ref="D2972:D2977"/>
    <mergeCell ref="C2867:C2868"/>
    <mergeCell ref="C2869:C2889"/>
    <mergeCell ref="C2890:C2904"/>
    <mergeCell ref="C2905:C2909"/>
    <mergeCell ref="C2910:C2918"/>
    <mergeCell ref="C2919:C2926"/>
    <mergeCell ref="C2927:C2934"/>
    <mergeCell ref="C2935:C2944"/>
    <mergeCell ref="C2945:C2949"/>
    <mergeCell ref="C2950:C2961"/>
    <mergeCell ref="C2962:C2967"/>
    <mergeCell ref="C2968:C2971"/>
    <mergeCell ref="C2972:C2977"/>
    <mergeCell ref="C2983:F2984"/>
    <mergeCell ref="D2986:D2987"/>
    <mergeCell ref="D2988:D2994"/>
    <mergeCell ref="D2995:D3001"/>
    <mergeCell ref="D3002:D3008"/>
    <mergeCell ref="D3009:D3013"/>
    <mergeCell ref="D3014:D3018"/>
    <mergeCell ref="D3019:D3023"/>
    <mergeCell ref="D3024:D3028"/>
    <mergeCell ref="D3029:D3037"/>
    <mergeCell ref="D3038:D3045"/>
    <mergeCell ref="D3046:D3053"/>
    <mergeCell ref="D3054:D3063"/>
    <mergeCell ref="D3064:D3068"/>
    <mergeCell ref="D3069:D3080"/>
    <mergeCell ref="D3081:D3086"/>
    <mergeCell ref="D3087:D3090"/>
    <mergeCell ref="D3091:D3096"/>
    <mergeCell ref="C2986:C2987"/>
    <mergeCell ref="C2988:C3008"/>
    <mergeCell ref="C3009:C3023"/>
    <mergeCell ref="C3024:C3028"/>
    <mergeCell ref="C3029:C3037"/>
    <mergeCell ref="C3038:C3045"/>
    <mergeCell ref="C3046:C3053"/>
    <mergeCell ref="C3054:C3063"/>
    <mergeCell ref="C3064:C3068"/>
    <mergeCell ref="C3069:C3080"/>
    <mergeCell ref="C3081:C3086"/>
    <mergeCell ref="C3087:C3090"/>
    <mergeCell ref="C3091:C3096"/>
    <mergeCell ref="C3102:F3103"/>
    <mergeCell ref="D3105:D3106"/>
    <mergeCell ref="D3107:D3113"/>
    <mergeCell ref="D3114:D3120"/>
    <mergeCell ref="D3121:D3127"/>
    <mergeCell ref="D3128:D3132"/>
    <mergeCell ref="D3133:D3137"/>
    <mergeCell ref="D3138:D3142"/>
    <mergeCell ref="D3143:D3147"/>
    <mergeCell ref="D3148:D3156"/>
    <mergeCell ref="D3157:D3164"/>
    <mergeCell ref="D3165:D3172"/>
    <mergeCell ref="D3173:D3182"/>
    <mergeCell ref="D3183:D3187"/>
    <mergeCell ref="D3188:D3199"/>
    <mergeCell ref="D3200:D3205"/>
    <mergeCell ref="D3206:D3209"/>
    <mergeCell ref="D3210:D3215"/>
    <mergeCell ref="C3105:C3106"/>
    <mergeCell ref="C3107:C3127"/>
    <mergeCell ref="C3128:C3142"/>
    <mergeCell ref="C3143:C3147"/>
    <mergeCell ref="C3148:C3156"/>
    <mergeCell ref="C3157:C3164"/>
    <mergeCell ref="C3165:C3172"/>
    <mergeCell ref="C3173:C3182"/>
    <mergeCell ref="C3183:C3187"/>
    <mergeCell ref="C3188:C3199"/>
    <mergeCell ref="C3200:C3205"/>
    <mergeCell ref="C3206:C3209"/>
    <mergeCell ref="C3210:C3215"/>
    <mergeCell ref="C3221:F3222"/>
    <mergeCell ref="D3224:D3225"/>
    <mergeCell ref="D3226:D3232"/>
    <mergeCell ref="D3233:D3239"/>
    <mergeCell ref="D3240:D3246"/>
    <mergeCell ref="D3247:D3251"/>
    <mergeCell ref="D3252:D3256"/>
    <mergeCell ref="D3257:D3261"/>
    <mergeCell ref="D3262:D3266"/>
    <mergeCell ref="D3267:D3275"/>
    <mergeCell ref="D3276:D3283"/>
    <mergeCell ref="D3284:D3291"/>
    <mergeCell ref="D3292:D3301"/>
    <mergeCell ref="D3302:D3306"/>
    <mergeCell ref="D3307:D3318"/>
    <mergeCell ref="D3319:D3324"/>
    <mergeCell ref="D3325:D3328"/>
    <mergeCell ref="D3329:D3334"/>
    <mergeCell ref="C3224:C3225"/>
    <mergeCell ref="C3226:C3246"/>
    <mergeCell ref="C3247:C3261"/>
    <mergeCell ref="C3262:C3266"/>
    <mergeCell ref="C3267:C3275"/>
    <mergeCell ref="C3276:C3283"/>
    <mergeCell ref="C3284:C3291"/>
    <mergeCell ref="C3292:C3301"/>
    <mergeCell ref="C3302:C3306"/>
    <mergeCell ref="C3307:C3318"/>
    <mergeCell ref="C3319:C3324"/>
    <mergeCell ref="C3325:C3328"/>
    <mergeCell ref="C3329:C3334"/>
    <mergeCell ref="C3340:F3341"/>
    <mergeCell ref="D3343:D3344"/>
    <mergeCell ref="D3345:D3351"/>
    <mergeCell ref="D3352:D3358"/>
    <mergeCell ref="D3359:D3365"/>
    <mergeCell ref="D3366:D3370"/>
    <mergeCell ref="D3371:D3375"/>
    <mergeCell ref="D3376:D3380"/>
    <mergeCell ref="D3381:D3385"/>
    <mergeCell ref="D3386:D3394"/>
    <mergeCell ref="D3395:D3402"/>
    <mergeCell ref="D3403:D3410"/>
    <mergeCell ref="D3411:D3420"/>
    <mergeCell ref="D3421:D3425"/>
    <mergeCell ref="D3426:D3437"/>
    <mergeCell ref="D3438:D3443"/>
    <mergeCell ref="D3444:D3447"/>
    <mergeCell ref="D3448:D3453"/>
    <mergeCell ref="C3343:C3344"/>
    <mergeCell ref="C3345:C3365"/>
    <mergeCell ref="C3366:C3380"/>
    <mergeCell ref="C3381:C3385"/>
    <mergeCell ref="C3386:C3394"/>
    <mergeCell ref="C3395:C3402"/>
    <mergeCell ref="C3403:C3410"/>
    <mergeCell ref="C3411:C3420"/>
    <mergeCell ref="C3421:C3425"/>
    <mergeCell ref="C3426:C3437"/>
    <mergeCell ref="C3438:C3443"/>
    <mergeCell ref="C3444:C3447"/>
    <mergeCell ref="C3448:C3453"/>
    <mergeCell ref="C3459:F3460"/>
    <mergeCell ref="D3462:D3463"/>
    <mergeCell ref="D3464:D3470"/>
    <mergeCell ref="D3471:D3477"/>
    <mergeCell ref="D3478:D3484"/>
    <mergeCell ref="D3485:D3489"/>
    <mergeCell ref="D3490:D3494"/>
    <mergeCell ref="D3495:D3499"/>
    <mergeCell ref="D3500:D3504"/>
    <mergeCell ref="D3505:D3513"/>
    <mergeCell ref="D3514:D3521"/>
    <mergeCell ref="D3522:D3529"/>
    <mergeCell ref="D3530:D3539"/>
    <mergeCell ref="D3540:D3544"/>
    <mergeCell ref="D3545:D3556"/>
    <mergeCell ref="D3557:D3562"/>
    <mergeCell ref="D3563:D3566"/>
    <mergeCell ref="D3567:D3572"/>
    <mergeCell ref="C3462:C3463"/>
    <mergeCell ref="C3464:C3484"/>
    <mergeCell ref="C3485:C3499"/>
    <mergeCell ref="C3500:C3504"/>
    <mergeCell ref="C3505:C3513"/>
    <mergeCell ref="C3514:C3521"/>
    <mergeCell ref="C3522:C3529"/>
    <mergeCell ref="C3530:C3539"/>
    <mergeCell ref="C3540:C3544"/>
    <mergeCell ref="C3545:C3556"/>
    <mergeCell ref="C3557:C3562"/>
    <mergeCell ref="C3563:C3566"/>
    <mergeCell ref="C3567:C3572"/>
    <mergeCell ref="C3578:F3579"/>
    <mergeCell ref="D3581:D3582"/>
    <mergeCell ref="D3583:D3589"/>
    <mergeCell ref="D3590:D3596"/>
    <mergeCell ref="D3597:D3603"/>
    <mergeCell ref="D3604:D3608"/>
    <mergeCell ref="D3609:D3613"/>
    <mergeCell ref="D3614:D3618"/>
    <mergeCell ref="D3619:D3623"/>
    <mergeCell ref="D3624:D3632"/>
    <mergeCell ref="D3633:D3640"/>
    <mergeCell ref="D3641:D3648"/>
    <mergeCell ref="D3649:D3658"/>
    <mergeCell ref="D3659:D3663"/>
    <mergeCell ref="D3664:D3675"/>
    <mergeCell ref="D3676:D3681"/>
    <mergeCell ref="D3682:D3685"/>
    <mergeCell ref="D3686:D3691"/>
    <mergeCell ref="C3581:C3582"/>
    <mergeCell ref="C3583:C3603"/>
    <mergeCell ref="C3604:C3618"/>
    <mergeCell ref="C3619:C3623"/>
    <mergeCell ref="C3624:C3632"/>
    <mergeCell ref="C3633:C3640"/>
    <mergeCell ref="C3641:C3648"/>
    <mergeCell ref="C3649:C3658"/>
    <mergeCell ref="C3659:C3663"/>
    <mergeCell ref="C3664:C3675"/>
    <mergeCell ref="C3676:C3681"/>
    <mergeCell ref="C3682:C3685"/>
    <mergeCell ref="C3686:C3691"/>
    <mergeCell ref="C3697:F3698"/>
    <mergeCell ref="D3700:D3701"/>
    <mergeCell ref="D3702:D3708"/>
    <mergeCell ref="D3709:D3715"/>
    <mergeCell ref="D3716:D3722"/>
    <mergeCell ref="D3723:D3727"/>
    <mergeCell ref="D3728:D3732"/>
    <mergeCell ref="D3733:D3737"/>
    <mergeCell ref="D3738:D3742"/>
    <mergeCell ref="D3743:D3751"/>
    <mergeCell ref="D3752:D3759"/>
    <mergeCell ref="D3760:D3767"/>
    <mergeCell ref="D3768:D3777"/>
    <mergeCell ref="D3778:D3782"/>
    <mergeCell ref="D3783:D3794"/>
    <mergeCell ref="D3795:D3800"/>
    <mergeCell ref="D3801:D3804"/>
    <mergeCell ref="D3805:D3810"/>
    <mergeCell ref="C3700:C3701"/>
    <mergeCell ref="C3702:C3722"/>
    <mergeCell ref="C3723:C3737"/>
    <mergeCell ref="C3738:C3742"/>
    <mergeCell ref="C3743:C3751"/>
    <mergeCell ref="C3752:C3759"/>
    <mergeCell ref="C3760:C3767"/>
    <mergeCell ref="C3768:C3777"/>
    <mergeCell ref="C3778:C3782"/>
    <mergeCell ref="C3783:C3794"/>
    <mergeCell ref="C3795:C3800"/>
    <mergeCell ref="C3801:C3804"/>
    <mergeCell ref="C3805:C3810"/>
    <mergeCell ref="C3816:F3817"/>
    <mergeCell ref="D3819:D3820"/>
    <mergeCell ref="D3821:D3827"/>
    <mergeCell ref="D3828:D3834"/>
    <mergeCell ref="D3835:D3841"/>
    <mergeCell ref="D3842:D3846"/>
    <mergeCell ref="D3847:D3851"/>
    <mergeCell ref="D3852:D3856"/>
    <mergeCell ref="D3857:D3861"/>
    <mergeCell ref="D3862:D3870"/>
    <mergeCell ref="D3871:D3878"/>
    <mergeCell ref="D3879:D3886"/>
    <mergeCell ref="D3887:D3896"/>
    <mergeCell ref="D3897:D3901"/>
    <mergeCell ref="D3902:D3913"/>
    <mergeCell ref="D3914:D3919"/>
    <mergeCell ref="D3920:D3923"/>
    <mergeCell ref="D3924:D3929"/>
    <mergeCell ref="C3819:C3820"/>
    <mergeCell ref="C3821:C3841"/>
    <mergeCell ref="C3842:C3856"/>
    <mergeCell ref="C3857:C3861"/>
    <mergeCell ref="C3862:C3870"/>
    <mergeCell ref="C3871:C3878"/>
    <mergeCell ref="C3879:C3886"/>
    <mergeCell ref="C3887:C3896"/>
    <mergeCell ref="C3897:C3901"/>
    <mergeCell ref="C3902:C3913"/>
    <mergeCell ref="C3914:C3919"/>
    <mergeCell ref="C3920:C3923"/>
    <mergeCell ref="C3924:C3929"/>
    <mergeCell ref="C3935:F3936"/>
    <mergeCell ref="D3938:D3939"/>
    <mergeCell ref="D3940:D3946"/>
    <mergeCell ref="D3947:D3953"/>
    <mergeCell ref="D3954:D3960"/>
    <mergeCell ref="D3961:D3965"/>
    <mergeCell ref="D3966:D3970"/>
    <mergeCell ref="D3971:D3975"/>
    <mergeCell ref="D3976:D3980"/>
    <mergeCell ref="D3981:D3989"/>
    <mergeCell ref="D3990:D3997"/>
    <mergeCell ref="D3998:D4005"/>
    <mergeCell ref="D4006:D4015"/>
    <mergeCell ref="D4016:D4020"/>
    <mergeCell ref="D4021:D4032"/>
    <mergeCell ref="D4033:D4038"/>
    <mergeCell ref="D4039:D4042"/>
    <mergeCell ref="D4043:D4048"/>
    <mergeCell ref="C3938:C3939"/>
    <mergeCell ref="C3940:C3960"/>
    <mergeCell ref="C3961:C3975"/>
    <mergeCell ref="C3976:C3980"/>
    <mergeCell ref="C3981:C3989"/>
    <mergeCell ref="C3990:C3997"/>
    <mergeCell ref="C3998:C4005"/>
    <mergeCell ref="C4006:C4015"/>
    <mergeCell ref="C4016:C4020"/>
    <mergeCell ref="C4021:C4032"/>
    <mergeCell ref="C4033:C4038"/>
    <mergeCell ref="C4039:C4042"/>
    <mergeCell ref="C4043:C4048"/>
    <mergeCell ref="C4054:F4055"/>
    <mergeCell ref="D4057:D4058"/>
    <mergeCell ref="D4059:D4065"/>
    <mergeCell ref="D4066:D4072"/>
    <mergeCell ref="D4073:D4079"/>
    <mergeCell ref="D4080:D4084"/>
    <mergeCell ref="D4085:D4089"/>
    <mergeCell ref="D4090:D4094"/>
    <mergeCell ref="D4095:D4099"/>
    <mergeCell ref="D4100:D4108"/>
    <mergeCell ref="D4109:D4116"/>
    <mergeCell ref="D4117:D4124"/>
    <mergeCell ref="D4125:D4134"/>
    <mergeCell ref="D4135:D4139"/>
    <mergeCell ref="D4140:D4151"/>
    <mergeCell ref="D4152:D4157"/>
    <mergeCell ref="D4158:D4161"/>
    <mergeCell ref="D4162:D4167"/>
    <mergeCell ref="C4057:C4058"/>
    <mergeCell ref="C4059:C4079"/>
    <mergeCell ref="C4080:C4094"/>
    <mergeCell ref="C4095:C4099"/>
    <mergeCell ref="C4100:C4108"/>
    <mergeCell ref="C4109:C4116"/>
    <mergeCell ref="C4117:C4124"/>
    <mergeCell ref="C4125:C4134"/>
    <mergeCell ref="C4135:C4139"/>
    <mergeCell ref="C4140:C4151"/>
    <mergeCell ref="C4152:C4157"/>
    <mergeCell ref="C4158:C4161"/>
    <mergeCell ref="C4162:C4167"/>
    <mergeCell ref="C4173:F4174"/>
    <mergeCell ref="D4176:D4177"/>
    <mergeCell ref="D4178:D4184"/>
    <mergeCell ref="D4185:D4191"/>
    <mergeCell ref="D4192:D4198"/>
    <mergeCell ref="D4199:D4203"/>
    <mergeCell ref="D4204:D4208"/>
    <mergeCell ref="D4209:D4213"/>
    <mergeCell ref="D4214:D4218"/>
    <mergeCell ref="D4219:D4227"/>
    <mergeCell ref="D4228:D4235"/>
    <mergeCell ref="D4236:D4243"/>
    <mergeCell ref="D4244:D4253"/>
    <mergeCell ref="D4254:D4258"/>
    <mergeCell ref="D4259:D4270"/>
    <mergeCell ref="D4271:D4276"/>
    <mergeCell ref="D4277:D4280"/>
    <mergeCell ref="D4281:D4286"/>
    <mergeCell ref="C4176:C4177"/>
    <mergeCell ref="C4178:C4198"/>
    <mergeCell ref="C4199:C4213"/>
    <mergeCell ref="C4214:C4218"/>
    <mergeCell ref="C4219:C4227"/>
    <mergeCell ref="C4228:C4235"/>
    <mergeCell ref="C4236:C4243"/>
    <mergeCell ref="C4244:C4253"/>
    <mergeCell ref="C4254:C4258"/>
    <mergeCell ref="C4259:C4270"/>
    <mergeCell ref="C4271:C4276"/>
    <mergeCell ref="C4277:C4280"/>
    <mergeCell ref="C4281:C4286"/>
    <mergeCell ref="C4292:F4293"/>
    <mergeCell ref="D4295:D4296"/>
    <mergeCell ref="D4297:D4303"/>
    <mergeCell ref="D4304:D4310"/>
    <mergeCell ref="D4311:D4317"/>
    <mergeCell ref="D4318:D4322"/>
    <mergeCell ref="D4323:D4327"/>
    <mergeCell ref="D4328:D4332"/>
    <mergeCell ref="D4333:D4337"/>
    <mergeCell ref="D4338:D4346"/>
    <mergeCell ref="D4347:D4354"/>
    <mergeCell ref="D4355:D4362"/>
    <mergeCell ref="D4363:D4372"/>
    <mergeCell ref="D4373:D4377"/>
    <mergeCell ref="D4378:D4389"/>
    <mergeCell ref="D4390:D4395"/>
    <mergeCell ref="D4396:D4399"/>
    <mergeCell ref="D4400:D4405"/>
    <mergeCell ref="C4295:C4296"/>
    <mergeCell ref="C4297:C4317"/>
    <mergeCell ref="C4318:C4332"/>
    <mergeCell ref="C4333:C4337"/>
    <mergeCell ref="C4338:C4346"/>
    <mergeCell ref="C4347:C4354"/>
    <mergeCell ref="C4355:C4362"/>
    <mergeCell ref="C4363:C4372"/>
    <mergeCell ref="C4373:C4377"/>
    <mergeCell ref="C4378:C4389"/>
    <mergeCell ref="C4390:C4395"/>
    <mergeCell ref="C4396:C4399"/>
    <mergeCell ref="C4400:C4405"/>
    <mergeCell ref="C4411:F4412"/>
    <mergeCell ref="D4414:D4415"/>
    <mergeCell ref="D4416:D4422"/>
    <mergeCell ref="D4423:D4429"/>
    <mergeCell ref="D4430:D4436"/>
    <mergeCell ref="D4437:D4441"/>
    <mergeCell ref="D4442:D4446"/>
    <mergeCell ref="D4447:D4451"/>
    <mergeCell ref="D4452:D4456"/>
    <mergeCell ref="D4457:D4465"/>
    <mergeCell ref="D4466:D4473"/>
    <mergeCell ref="D4474:D4481"/>
    <mergeCell ref="D4482:D4491"/>
    <mergeCell ref="D4492:D4496"/>
    <mergeCell ref="D4497:D4508"/>
    <mergeCell ref="D4509:D4514"/>
    <mergeCell ref="D4515:D4518"/>
    <mergeCell ref="D4519:D4524"/>
    <mergeCell ref="C4414:C4415"/>
    <mergeCell ref="C4416:C4436"/>
    <mergeCell ref="C4437:C4451"/>
    <mergeCell ref="C4452:C4456"/>
    <mergeCell ref="C4457:C4465"/>
    <mergeCell ref="C4466:C4473"/>
    <mergeCell ref="C4474:C4481"/>
    <mergeCell ref="C4482:C4491"/>
    <mergeCell ref="C4492:C4496"/>
    <mergeCell ref="C4497:C4508"/>
    <mergeCell ref="C4509:C4514"/>
    <mergeCell ref="C4515:C4518"/>
    <mergeCell ref="C4519:C4524"/>
    <mergeCell ref="C4530:F4531"/>
    <mergeCell ref="D4533:D4534"/>
    <mergeCell ref="D4535:D4541"/>
    <mergeCell ref="D4542:D4548"/>
    <mergeCell ref="D4549:D4555"/>
    <mergeCell ref="D4556:D4560"/>
    <mergeCell ref="D4561:D4565"/>
    <mergeCell ref="D4566:D4570"/>
    <mergeCell ref="D4571:D4575"/>
    <mergeCell ref="D4576:D4584"/>
    <mergeCell ref="D4585:D4592"/>
    <mergeCell ref="D4593:D4600"/>
    <mergeCell ref="D4601:D4610"/>
    <mergeCell ref="D4611:D4615"/>
    <mergeCell ref="D4616:D4627"/>
    <mergeCell ref="D4628:D4633"/>
    <mergeCell ref="D4634:D4637"/>
    <mergeCell ref="D4638:D4643"/>
    <mergeCell ref="C4533:C4534"/>
    <mergeCell ref="C4535:C4555"/>
    <mergeCell ref="C4556:C4570"/>
    <mergeCell ref="C4571:C4575"/>
    <mergeCell ref="C4576:C4584"/>
    <mergeCell ref="C4585:C4592"/>
    <mergeCell ref="C4593:C4600"/>
    <mergeCell ref="C4601:C4610"/>
    <mergeCell ref="C4611:C4615"/>
    <mergeCell ref="C4616:C4627"/>
    <mergeCell ref="C4628:C4633"/>
    <mergeCell ref="C4634:C4637"/>
    <mergeCell ref="C4638:C4643"/>
    <mergeCell ref="C4649:F4650"/>
    <mergeCell ref="D4652:D4653"/>
    <mergeCell ref="D4654:D4660"/>
    <mergeCell ref="D4661:D4667"/>
    <mergeCell ref="D4668:D4674"/>
    <mergeCell ref="D4675:D4679"/>
    <mergeCell ref="D4680:D4684"/>
    <mergeCell ref="D4685:D4689"/>
    <mergeCell ref="D4690:D4694"/>
    <mergeCell ref="D4695:D4703"/>
    <mergeCell ref="D4704:D4711"/>
    <mergeCell ref="D4712:D4719"/>
    <mergeCell ref="D4720:D4729"/>
    <mergeCell ref="D4730:D4734"/>
    <mergeCell ref="D4735:D4746"/>
    <mergeCell ref="D4747:D4752"/>
    <mergeCell ref="D4753:D4756"/>
    <mergeCell ref="D4757:D4762"/>
    <mergeCell ref="C4652:C4653"/>
    <mergeCell ref="C4654:C4674"/>
    <mergeCell ref="C4675:C4689"/>
    <mergeCell ref="C4690:C4694"/>
    <mergeCell ref="C4695:C4703"/>
    <mergeCell ref="C4704:C4711"/>
    <mergeCell ref="C4712:C4719"/>
    <mergeCell ref="C4720:C4729"/>
    <mergeCell ref="C4730:C4734"/>
    <mergeCell ref="C4735:C4746"/>
    <mergeCell ref="C4747:C4752"/>
    <mergeCell ref="C4753:C4756"/>
    <mergeCell ref="C4757:C4762"/>
    <mergeCell ref="C4768:F4769"/>
    <mergeCell ref="D4771:D4772"/>
    <mergeCell ref="D4773:D4779"/>
    <mergeCell ref="D4780:D4786"/>
    <mergeCell ref="D4787:D4793"/>
    <mergeCell ref="D4794:D4798"/>
    <mergeCell ref="D4799:D4803"/>
    <mergeCell ref="D4804:D4808"/>
    <mergeCell ref="D4809:D4813"/>
    <mergeCell ref="D4814:D4822"/>
    <mergeCell ref="D4823:D4830"/>
    <mergeCell ref="D4831:D4838"/>
    <mergeCell ref="D4839:D4848"/>
    <mergeCell ref="D4849:D4853"/>
    <mergeCell ref="D4854:D4865"/>
    <mergeCell ref="D4866:D4871"/>
    <mergeCell ref="D4872:D4875"/>
    <mergeCell ref="D4876:D4881"/>
    <mergeCell ref="C4771:C4772"/>
    <mergeCell ref="C4773:C4793"/>
    <mergeCell ref="C4794:C4808"/>
    <mergeCell ref="C4809:C4813"/>
    <mergeCell ref="C4814:C4822"/>
    <mergeCell ref="C4823:C4830"/>
    <mergeCell ref="C4831:C4838"/>
    <mergeCell ref="C4839:C4848"/>
    <mergeCell ref="C4849:C4853"/>
    <mergeCell ref="C4854:C4865"/>
    <mergeCell ref="C4866:C4871"/>
    <mergeCell ref="C4872:C4875"/>
    <mergeCell ref="C4876:C4881"/>
    <mergeCell ref="C4887:F4888"/>
    <mergeCell ref="D4890:D4891"/>
    <mergeCell ref="D4892:D4898"/>
    <mergeCell ref="D4899:D4905"/>
    <mergeCell ref="D4906:D4912"/>
    <mergeCell ref="D4913:D4917"/>
    <mergeCell ref="D4918:D4922"/>
    <mergeCell ref="D4923:D4927"/>
    <mergeCell ref="D4928:D4932"/>
    <mergeCell ref="D4933:D4941"/>
    <mergeCell ref="D4942:D4949"/>
    <mergeCell ref="D4950:D4957"/>
    <mergeCell ref="D4958:D4967"/>
    <mergeCell ref="D4968:D4972"/>
    <mergeCell ref="D4973:D4984"/>
    <mergeCell ref="D4985:D4990"/>
    <mergeCell ref="D4991:D4994"/>
    <mergeCell ref="D4995:D5000"/>
    <mergeCell ref="C4890:C4891"/>
    <mergeCell ref="C4892:C4912"/>
    <mergeCell ref="C4913:C4927"/>
    <mergeCell ref="C4928:C4932"/>
    <mergeCell ref="C4933:C4941"/>
    <mergeCell ref="C4942:C4949"/>
    <mergeCell ref="C4950:C4957"/>
    <mergeCell ref="C4958:C4967"/>
    <mergeCell ref="C4968:C4972"/>
    <mergeCell ref="C4973:C4984"/>
    <mergeCell ref="C4985:C4990"/>
    <mergeCell ref="C4991:C4994"/>
    <mergeCell ref="C4995:C5000"/>
    <mergeCell ref="C5006:F5007"/>
    <mergeCell ref="D5009:D5010"/>
    <mergeCell ref="D5011:D5017"/>
    <mergeCell ref="D5018:D5024"/>
    <mergeCell ref="D5025:D5031"/>
    <mergeCell ref="D5032:D5036"/>
    <mergeCell ref="D5037:D5041"/>
    <mergeCell ref="D5042:D5046"/>
    <mergeCell ref="D5047:D5051"/>
    <mergeCell ref="D5052:D5060"/>
    <mergeCell ref="D5061:D5068"/>
    <mergeCell ref="D5069:D5076"/>
    <mergeCell ref="D5077:D5086"/>
    <mergeCell ref="D5087:D5091"/>
    <mergeCell ref="D5092:D5103"/>
    <mergeCell ref="D5104:D5109"/>
    <mergeCell ref="D5110:D5113"/>
    <mergeCell ref="D5114:D5119"/>
    <mergeCell ref="C5009:C5010"/>
    <mergeCell ref="C5011:C5031"/>
    <mergeCell ref="C5032:C5046"/>
    <mergeCell ref="C5047:C5051"/>
    <mergeCell ref="C5052:C5060"/>
    <mergeCell ref="C5061:C5068"/>
    <mergeCell ref="C5069:C5076"/>
    <mergeCell ref="C5077:C5086"/>
    <mergeCell ref="C5087:C5091"/>
    <mergeCell ref="C5092:C5103"/>
    <mergeCell ref="C5104:C5109"/>
    <mergeCell ref="C5110:C5113"/>
    <mergeCell ref="C5114:C5119"/>
    <mergeCell ref="C5125:F5126"/>
    <mergeCell ref="D5128:D5129"/>
    <mergeCell ref="D5130:D5136"/>
    <mergeCell ref="D5137:D5143"/>
    <mergeCell ref="D5144:D5150"/>
    <mergeCell ref="D5151:D5155"/>
    <mergeCell ref="D5156:D5160"/>
    <mergeCell ref="D5161:D5165"/>
    <mergeCell ref="D5166:D5170"/>
    <mergeCell ref="D5171:D5179"/>
    <mergeCell ref="D5180:D5187"/>
    <mergeCell ref="D5188:D5195"/>
    <mergeCell ref="D5196:D5205"/>
    <mergeCell ref="D5206:D5210"/>
    <mergeCell ref="D5211:D5222"/>
    <mergeCell ref="D5223:D5228"/>
    <mergeCell ref="D5229:D5232"/>
    <mergeCell ref="D5233:D5238"/>
    <mergeCell ref="C5128:C5129"/>
    <mergeCell ref="C5130:C5150"/>
    <mergeCell ref="C5151:C5165"/>
    <mergeCell ref="C5166:C5170"/>
    <mergeCell ref="C5171:C5179"/>
    <mergeCell ref="C5180:C5187"/>
    <mergeCell ref="C5188:C5195"/>
    <mergeCell ref="C5196:C5205"/>
    <mergeCell ref="C5206:C5210"/>
    <mergeCell ref="C5211:C5222"/>
    <mergeCell ref="C5223:C5228"/>
    <mergeCell ref="C5229:C5232"/>
    <mergeCell ref="C5233:C5238"/>
    <mergeCell ref="C5244:F5245"/>
    <mergeCell ref="D5247:D5248"/>
    <mergeCell ref="D5249:D5255"/>
    <mergeCell ref="D5256:D5262"/>
    <mergeCell ref="D5263:D5269"/>
    <mergeCell ref="D5270:D5274"/>
    <mergeCell ref="D5275:D5279"/>
    <mergeCell ref="D5280:D5284"/>
    <mergeCell ref="D5285:D5289"/>
    <mergeCell ref="D5290:D5298"/>
    <mergeCell ref="D5299:D5306"/>
    <mergeCell ref="D5307:D5314"/>
    <mergeCell ref="D5315:D5324"/>
    <mergeCell ref="D5325:D5329"/>
    <mergeCell ref="D5330:D5341"/>
    <mergeCell ref="D5342:D5347"/>
    <mergeCell ref="D5348:D5351"/>
    <mergeCell ref="D5352:D5357"/>
    <mergeCell ref="C5247:C5248"/>
    <mergeCell ref="C5249:C5269"/>
    <mergeCell ref="C5270:C5284"/>
    <mergeCell ref="C5285:C5289"/>
    <mergeCell ref="C5290:C5298"/>
    <mergeCell ref="C5299:C5306"/>
    <mergeCell ref="C5307:C5314"/>
    <mergeCell ref="C5315:C5324"/>
    <mergeCell ref="C5325:C5329"/>
    <mergeCell ref="C5330:C5341"/>
    <mergeCell ref="C5342:C5347"/>
    <mergeCell ref="C5348:C5351"/>
    <mergeCell ref="C5352:C5357"/>
    <mergeCell ref="C5363:F5364"/>
    <mergeCell ref="D5366:D5367"/>
    <mergeCell ref="D5368:D5374"/>
    <mergeCell ref="D5375:D5381"/>
    <mergeCell ref="D5382:D5388"/>
    <mergeCell ref="D5389:D5393"/>
    <mergeCell ref="D5394:D5398"/>
    <mergeCell ref="D5399:D5403"/>
    <mergeCell ref="D5404:D5408"/>
    <mergeCell ref="D5409:D5417"/>
    <mergeCell ref="D5418:D5425"/>
    <mergeCell ref="D5426:D5433"/>
    <mergeCell ref="D5434:D5443"/>
    <mergeCell ref="D5444:D5448"/>
    <mergeCell ref="D5449:D5460"/>
    <mergeCell ref="D5461:D5466"/>
    <mergeCell ref="D5467:D5470"/>
    <mergeCell ref="D5471:D5476"/>
    <mergeCell ref="C5366:C5367"/>
    <mergeCell ref="C5368:C5388"/>
    <mergeCell ref="C5389:C5403"/>
    <mergeCell ref="C5404:C5408"/>
    <mergeCell ref="C5409:C5417"/>
    <mergeCell ref="C5418:C5425"/>
    <mergeCell ref="C5426:C5433"/>
    <mergeCell ref="C5434:C5443"/>
    <mergeCell ref="C5444:C5448"/>
    <mergeCell ref="C5449:C5460"/>
    <mergeCell ref="C5461:C5466"/>
    <mergeCell ref="C5467:C5470"/>
    <mergeCell ref="C5471:C5476"/>
    <mergeCell ref="C5482:F5483"/>
    <mergeCell ref="D5485:D5486"/>
    <mergeCell ref="D5487:D5493"/>
    <mergeCell ref="D5494:D5500"/>
    <mergeCell ref="D5501:D5507"/>
    <mergeCell ref="D5508:D5512"/>
    <mergeCell ref="D5513:D5517"/>
    <mergeCell ref="D5518:D5522"/>
    <mergeCell ref="D5523:D5527"/>
    <mergeCell ref="D5528:D5536"/>
    <mergeCell ref="D5537:D5544"/>
    <mergeCell ref="D5545:D5552"/>
    <mergeCell ref="D5553:D5562"/>
    <mergeCell ref="D5563:D5567"/>
    <mergeCell ref="D5568:D5579"/>
    <mergeCell ref="D5580:D5585"/>
    <mergeCell ref="D5586:D5589"/>
    <mergeCell ref="D5590:D5595"/>
    <mergeCell ref="C5485:C5486"/>
    <mergeCell ref="C5487:C5507"/>
    <mergeCell ref="C5508:C5522"/>
    <mergeCell ref="C5523:C5527"/>
    <mergeCell ref="C5528:C5536"/>
    <mergeCell ref="C5537:C5544"/>
    <mergeCell ref="C5545:C5552"/>
    <mergeCell ref="C5553:C5562"/>
    <mergeCell ref="C5563:C5567"/>
    <mergeCell ref="C5568:C5579"/>
    <mergeCell ref="C5580:C5585"/>
    <mergeCell ref="C5586:C5589"/>
    <mergeCell ref="C5590:C5595"/>
    <mergeCell ref="C5601:F5602"/>
    <mergeCell ref="D5604:D5605"/>
    <mergeCell ref="D5606:D5612"/>
    <mergeCell ref="D5613:D5619"/>
    <mergeCell ref="D5620:D5626"/>
    <mergeCell ref="D5627:D5631"/>
    <mergeCell ref="D5632:D5636"/>
    <mergeCell ref="D5637:D5641"/>
    <mergeCell ref="D5642:D5646"/>
    <mergeCell ref="D5647:D5655"/>
    <mergeCell ref="D5656:D5663"/>
    <mergeCell ref="D5664:D5671"/>
    <mergeCell ref="D5672:D5681"/>
    <mergeCell ref="D5682:D5686"/>
    <mergeCell ref="D5687:D5698"/>
    <mergeCell ref="D5699:D5704"/>
    <mergeCell ref="D5705:D5708"/>
    <mergeCell ref="D5709:D5714"/>
    <mergeCell ref="C5604:C5605"/>
    <mergeCell ref="C5606:C5626"/>
    <mergeCell ref="C5627:C5641"/>
    <mergeCell ref="C5642:C5646"/>
    <mergeCell ref="C5647:C5655"/>
    <mergeCell ref="C5656:C5663"/>
    <mergeCell ref="C5664:C5671"/>
    <mergeCell ref="C5672:C5681"/>
    <mergeCell ref="C5682:C5686"/>
    <mergeCell ref="C5687:C5698"/>
    <mergeCell ref="C5699:C5704"/>
    <mergeCell ref="C5705:C5708"/>
    <mergeCell ref="C5709:C5714"/>
    <mergeCell ref="C5720:F5721"/>
    <mergeCell ref="D5723:D5724"/>
    <mergeCell ref="D5725:D5731"/>
    <mergeCell ref="D5732:D5738"/>
    <mergeCell ref="D5739:D5745"/>
    <mergeCell ref="D5746:D5750"/>
    <mergeCell ref="D5751:D5755"/>
    <mergeCell ref="D5756:D5760"/>
    <mergeCell ref="D5761:D5765"/>
    <mergeCell ref="D5766:D5774"/>
    <mergeCell ref="D5775:D5782"/>
    <mergeCell ref="D5783:D5790"/>
    <mergeCell ref="D5791:D5800"/>
    <mergeCell ref="D5801:D5805"/>
    <mergeCell ref="D5806:D5817"/>
    <mergeCell ref="D5818:D5823"/>
    <mergeCell ref="D5824:D5827"/>
    <mergeCell ref="D5828:D5833"/>
    <mergeCell ref="C5723:C5724"/>
    <mergeCell ref="C5725:C5745"/>
    <mergeCell ref="C5746:C5760"/>
    <mergeCell ref="C5761:C5765"/>
    <mergeCell ref="C5766:C5774"/>
    <mergeCell ref="C5775:C5782"/>
    <mergeCell ref="C5783:C5790"/>
    <mergeCell ref="C5791:C5800"/>
    <mergeCell ref="C5801:C5805"/>
    <mergeCell ref="C5806:C5817"/>
    <mergeCell ref="C5818:C5823"/>
    <mergeCell ref="C5824:C5827"/>
    <mergeCell ref="C5828:C5833"/>
    <mergeCell ref="C5839:F5840"/>
    <mergeCell ref="D5842:D5843"/>
    <mergeCell ref="D5844:D5850"/>
    <mergeCell ref="D5851:D5857"/>
    <mergeCell ref="D5858:D5864"/>
    <mergeCell ref="D5865:D5869"/>
    <mergeCell ref="D5870:D5874"/>
    <mergeCell ref="D5875:D5879"/>
    <mergeCell ref="D5880:D5884"/>
    <mergeCell ref="D5885:D5893"/>
    <mergeCell ref="D5894:D5901"/>
    <mergeCell ref="D5902:D5909"/>
    <mergeCell ref="D5910:D5919"/>
    <mergeCell ref="D5920:D5924"/>
    <mergeCell ref="D5925:D5936"/>
    <mergeCell ref="D5937:D5942"/>
    <mergeCell ref="D5943:D5946"/>
    <mergeCell ref="D5947:D5952"/>
    <mergeCell ref="C5842:C5843"/>
    <mergeCell ref="C5844:C5864"/>
    <mergeCell ref="C5865:C5879"/>
    <mergeCell ref="C5880:C5884"/>
    <mergeCell ref="C5885:C5893"/>
    <mergeCell ref="C5894:C5901"/>
    <mergeCell ref="C5902:C5909"/>
    <mergeCell ref="C5910:C5919"/>
    <mergeCell ref="C5920:C5924"/>
    <mergeCell ref="C5925:C5936"/>
    <mergeCell ref="C5937:C5942"/>
    <mergeCell ref="C5943:C5946"/>
    <mergeCell ref="C5947:C5952"/>
    <mergeCell ref="C5958:F5959"/>
    <mergeCell ref="D5961:D5962"/>
    <mergeCell ref="D5963:D5969"/>
    <mergeCell ref="D5970:D5976"/>
    <mergeCell ref="D5977:D5983"/>
    <mergeCell ref="D5984:D5988"/>
    <mergeCell ref="D5989:D5993"/>
    <mergeCell ref="D5994:D5998"/>
    <mergeCell ref="D5999:D6003"/>
    <mergeCell ref="D6004:D6012"/>
    <mergeCell ref="D6013:D6020"/>
    <mergeCell ref="D6021:D6028"/>
    <mergeCell ref="D6029:D6038"/>
    <mergeCell ref="D6039:D6043"/>
    <mergeCell ref="D6044:D6055"/>
    <mergeCell ref="D6056:D6061"/>
    <mergeCell ref="D6062:D6065"/>
    <mergeCell ref="D6066:D6071"/>
    <mergeCell ref="C5961:C5962"/>
    <mergeCell ref="C5963:C5983"/>
    <mergeCell ref="C5984:C5998"/>
    <mergeCell ref="C5999:C6003"/>
    <mergeCell ref="C6004:C6012"/>
    <mergeCell ref="C6013:C6020"/>
    <mergeCell ref="C6021:C6028"/>
    <mergeCell ref="C6029:C6038"/>
    <mergeCell ref="C6039:C6043"/>
    <mergeCell ref="C6044:C6055"/>
    <mergeCell ref="C6056:C6061"/>
    <mergeCell ref="C6062:C6065"/>
    <mergeCell ref="C6066:C6071"/>
    <mergeCell ref="C6077:F6078"/>
    <mergeCell ref="D6080:D6081"/>
    <mergeCell ref="D6082:D6088"/>
    <mergeCell ref="D6089:D6095"/>
    <mergeCell ref="D6096:D6102"/>
    <mergeCell ref="D6103:D6107"/>
    <mergeCell ref="D6108:D6112"/>
    <mergeCell ref="D6113:D6117"/>
    <mergeCell ref="D6118:D6122"/>
    <mergeCell ref="D6123:D6131"/>
    <mergeCell ref="D6132:D6139"/>
    <mergeCell ref="D6140:D6147"/>
    <mergeCell ref="D6148:D6157"/>
    <mergeCell ref="D6158:D6162"/>
    <mergeCell ref="D6163:D6174"/>
    <mergeCell ref="D6175:D6180"/>
    <mergeCell ref="D6181:D6184"/>
    <mergeCell ref="D6185:D6190"/>
    <mergeCell ref="C6080:C6081"/>
    <mergeCell ref="C6082:C6102"/>
    <mergeCell ref="C6103:C6117"/>
    <mergeCell ref="C6118:C6122"/>
    <mergeCell ref="C6123:C6131"/>
    <mergeCell ref="C6132:C6139"/>
    <mergeCell ref="C6140:C6147"/>
    <mergeCell ref="C6148:C6157"/>
    <mergeCell ref="C6158:C6162"/>
    <mergeCell ref="C6163:C6174"/>
    <mergeCell ref="C6175:C6180"/>
    <mergeCell ref="C6181:C6184"/>
    <mergeCell ref="C6185:C6190"/>
    <mergeCell ref="C6196:F6197"/>
    <mergeCell ref="D6199:D6200"/>
    <mergeCell ref="D6201:D6207"/>
    <mergeCell ref="D6208:D6214"/>
    <mergeCell ref="D6215:D6221"/>
    <mergeCell ref="D6222:D6226"/>
    <mergeCell ref="D6227:D6231"/>
    <mergeCell ref="D6232:D6236"/>
    <mergeCell ref="D6237:D6241"/>
    <mergeCell ref="D6242:D6250"/>
    <mergeCell ref="D6251:D6258"/>
    <mergeCell ref="D6259:D6266"/>
    <mergeCell ref="D6267:D6276"/>
    <mergeCell ref="D6277:D6281"/>
    <mergeCell ref="D6282:D6293"/>
    <mergeCell ref="D6294:D6299"/>
    <mergeCell ref="D6300:D6303"/>
    <mergeCell ref="D6304:D6309"/>
    <mergeCell ref="C6199:C6200"/>
    <mergeCell ref="C6201:C6221"/>
    <mergeCell ref="C6222:C6236"/>
    <mergeCell ref="C6237:C6241"/>
    <mergeCell ref="C6242:C6250"/>
    <mergeCell ref="C6251:C6258"/>
    <mergeCell ref="C6259:C6266"/>
    <mergeCell ref="C6267:C6276"/>
    <mergeCell ref="C6277:C6281"/>
    <mergeCell ref="C6282:C6293"/>
    <mergeCell ref="C6294:C6299"/>
    <mergeCell ref="C6300:C6303"/>
    <mergeCell ref="C6304:C6309"/>
    <mergeCell ref="C6315:F6316"/>
    <mergeCell ref="D6318:D6319"/>
    <mergeCell ref="D6320:D6326"/>
    <mergeCell ref="D6327:D6333"/>
    <mergeCell ref="D6334:D6340"/>
    <mergeCell ref="D6341:D6345"/>
    <mergeCell ref="D6346:D6350"/>
    <mergeCell ref="D6351:D6355"/>
    <mergeCell ref="D6356:D6360"/>
    <mergeCell ref="D6361:D6369"/>
    <mergeCell ref="D6370:D6377"/>
    <mergeCell ref="D6378:D6385"/>
    <mergeCell ref="D6386:D6395"/>
    <mergeCell ref="D6396:D6400"/>
    <mergeCell ref="D6401:D6412"/>
    <mergeCell ref="D6413:D6418"/>
    <mergeCell ref="D6419:D6422"/>
    <mergeCell ref="D6423:D6428"/>
    <mergeCell ref="C6318:C6319"/>
    <mergeCell ref="C6320:C6340"/>
    <mergeCell ref="C6341:C6355"/>
    <mergeCell ref="C6356:C6360"/>
    <mergeCell ref="C6361:C6369"/>
    <mergeCell ref="C6370:C6377"/>
    <mergeCell ref="C6378:C6385"/>
    <mergeCell ref="C6386:C6395"/>
    <mergeCell ref="C6396:C6400"/>
    <mergeCell ref="C6401:C6412"/>
    <mergeCell ref="C6413:C6418"/>
    <mergeCell ref="C6419:C6422"/>
    <mergeCell ref="C6423:C6428"/>
    <mergeCell ref="C6434:F6435"/>
    <mergeCell ref="D6437:D6438"/>
    <mergeCell ref="D6439:D6445"/>
    <mergeCell ref="D6446:D6452"/>
    <mergeCell ref="D6453:D6459"/>
    <mergeCell ref="D6460:D6464"/>
    <mergeCell ref="D6465:D6469"/>
    <mergeCell ref="D6470:D6474"/>
    <mergeCell ref="D6475:D6479"/>
    <mergeCell ref="D6480:D6488"/>
    <mergeCell ref="D6489:D6496"/>
    <mergeCell ref="D6497:D6504"/>
    <mergeCell ref="D6505:D6514"/>
    <mergeCell ref="D6515:D6519"/>
    <mergeCell ref="D6520:D6531"/>
    <mergeCell ref="D6532:D6537"/>
    <mergeCell ref="D6538:D6541"/>
    <mergeCell ref="D6542:D6547"/>
    <mergeCell ref="C6437:C6438"/>
    <mergeCell ref="C6439:C6459"/>
    <mergeCell ref="C6460:C6474"/>
    <mergeCell ref="C6475:C6479"/>
    <mergeCell ref="C6480:C6488"/>
    <mergeCell ref="C6489:C6496"/>
    <mergeCell ref="C6497:C6504"/>
    <mergeCell ref="C6505:C6514"/>
    <mergeCell ref="C6515:C6519"/>
    <mergeCell ref="C6520:C6531"/>
    <mergeCell ref="C6532:C6537"/>
    <mergeCell ref="C6538:C6541"/>
    <mergeCell ref="C6542:C6547"/>
    <mergeCell ref="C6553:F6554"/>
    <mergeCell ref="D6556:D6557"/>
    <mergeCell ref="D6558:D6564"/>
    <mergeCell ref="D6565:D6571"/>
    <mergeCell ref="D6572:D6578"/>
    <mergeCell ref="D6579:D6583"/>
    <mergeCell ref="D6584:D6588"/>
    <mergeCell ref="D6589:D6593"/>
    <mergeCell ref="D6594:D6598"/>
    <mergeCell ref="D6599:D6607"/>
    <mergeCell ref="D6608:D6615"/>
    <mergeCell ref="D6616:D6623"/>
    <mergeCell ref="D6624:D6633"/>
    <mergeCell ref="D6634:D6638"/>
    <mergeCell ref="D6639:D6650"/>
    <mergeCell ref="D6651:D6656"/>
    <mergeCell ref="D6657:D6660"/>
    <mergeCell ref="D6661:D6666"/>
    <mergeCell ref="C6556:C6557"/>
    <mergeCell ref="C6558:C6578"/>
    <mergeCell ref="C6579:C6593"/>
    <mergeCell ref="C6594:C6598"/>
    <mergeCell ref="C6599:C6607"/>
    <mergeCell ref="C6608:C6615"/>
    <mergeCell ref="C6616:C6623"/>
    <mergeCell ref="C6624:C6633"/>
    <mergeCell ref="C6634:C6638"/>
    <mergeCell ref="C6639:C6650"/>
    <mergeCell ref="C6651:C6656"/>
    <mergeCell ref="C6657:C6660"/>
    <mergeCell ref="C6661:C6666"/>
    <mergeCell ref="C6672:F6673"/>
    <mergeCell ref="D6675:D6676"/>
    <mergeCell ref="D6677:D6683"/>
    <mergeCell ref="D6684:D6690"/>
    <mergeCell ref="D6691:D6697"/>
    <mergeCell ref="D6698:D6702"/>
    <mergeCell ref="D6703:D6707"/>
    <mergeCell ref="D6708:D6712"/>
    <mergeCell ref="D6713:D6717"/>
    <mergeCell ref="D6718:D6726"/>
    <mergeCell ref="D6727:D6734"/>
    <mergeCell ref="D6735:D6742"/>
    <mergeCell ref="D6743:D6752"/>
    <mergeCell ref="D6753:D6757"/>
    <mergeCell ref="D6758:D6769"/>
    <mergeCell ref="D6770:D6775"/>
    <mergeCell ref="D6776:D6779"/>
    <mergeCell ref="D6780:D6785"/>
    <mergeCell ref="C6675:C6676"/>
    <mergeCell ref="C6677:C6697"/>
    <mergeCell ref="C6698:C6712"/>
    <mergeCell ref="C6713:C6717"/>
    <mergeCell ref="C6718:C6726"/>
    <mergeCell ref="C6727:C6734"/>
    <mergeCell ref="C6735:C6742"/>
    <mergeCell ref="C6743:C6752"/>
    <mergeCell ref="C6753:C6757"/>
    <mergeCell ref="C6758:C6769"/>
    <mergeCell ref="C6770:C6775"/>
    <mergeCell ref="C6776:C6779"/>
    <mergeCell ref="C6780:C6785"/>
    <mergeCell ref="C6791:F6792"/>
    <mergeCell ref="D6794:D6795"/>
    <mergeCell ref="D6796:D6802"/>
    <mergeCell ref="D6803:D6809"/>
    <mergeCell ref="D6810:D6816"/>
    <mergeCell ref="D6817:D6821"/>
    <mergeCell ref="D6822:D6826"/>
    <mergeCell ref="D6827:D6831"/>
    <mergeCell ref="D6832:D6836"/>
    <mergeCell ref="D6837:D6845"/>
    <mergeCell ref="D6846:D6853"/>
    <mergeCell ref="D6854:D6861"/>
    <mergeCell ref="D6862:D6871"/>
    <mergeCell ref="D6872:D6876"/>
    <mergeCell ref="D6877:D6888"/>
    <mergeCell ref="D6889:D6894"/>
    <mergeCell ref="D6895:D6898"/>
    <mergeCell ref="D6899:D6904"/>
    <mergeCell ref="C6794:C6795"/>
    <mergeCell ref="C6796:C6816"/>
    <mergeCell ref="C6817:C6831"/>
    <mergeCell ref="C6832:C6836"/>
    <mergeCell ref="C6837:C6845"/>
    <mergeCell ref="C6846:C6853"/>
    <mergeCell ref="C6854:C6861"/>
    <mergeCell ref="C6862:C6871"/>
    <mergeCell ref="C6872:C6876"/>
    <mergeCell ref="C6877:C6888"/>
    <mergeCell ref="C6889:C6894"/>
    <mergeCell ref="C6895:C6898"/>
    <mergeCell ref="C6899:C6904"/>
    <mergeCell ref="C6910:F6911"/>
    <mergeCell ref="D6913:D6914"/>
    <mergeCell ref="D6915:D6921"/>
    <mergeCell ref="D6922:D6928"/>
    <mergeCell ref="D6929:D6935"/>
    <mergeCell ref="D6936:D6940"/>
    <mergeCell ref="D6941:D6945"/>
    <mergeCell ref="D6946:D6950"/>
    <mergeCell ref="D6951:D6955"/>
    <mergeCell ref="D6956:D6964"/>
    <mergeCell ref="D6965:D6972"/>
    <mergeCell ref="D6973:D6980"/>
    <mergeCell ref="D6981:D6990"/>
    <mergeCell ref="D6991:D6995"/>
    <mergeCell ref="D6996:D7007"/>
    <mergeCell ref="D7008:D7013"/>
    <mergeCell ref="D7014:D7017"/>
    <mergeCell ref="D7018:D7023"/>
    <mergeCell ref="C6913:C6914"/>
    <mergeCell ref="C6915:C6935"/>
    <mergeCell ref="C6936:C6950"/>
    <mergeCell ref="C6951:C6955"/>
    <mergeCell ref="C6956:C6964"/>
    <mergeCell ref="C6965:C6972"/>
    <mergeCell ref="C6973:C6980"/>
    <mergeCell ref="C6981:C6990"/>
    <mergeCell ref="C6991:C6995"/>
    <mergeCell ref="C6996:C7007"/>
    <mergeCell ref="C7008:C7013"/>
    <mergeCell ref="C7014:C7017"/>
    <mergeCell ref="C7018:C7023"/>
    <mergeCell ref="C7029:F7030"/>
    <mergeCell ref="D7032:D7033"/>
    <mergeCell ref="D7034:D7040"/>
    <mergeCell ref="D7041:D7047"/>
    <mergeCell ref="D7048:D7054"/>
    <mergeCell ref="D7055:D7059"/>
    <mergeCell ref="D7060:D7064"/>
    <mergeCell ref="D7065:D7069"/>
    <mergeCell ref="D7070:D7074"/>
    <mergeCell ref="D7075:D7083"/>
    <mergeCell ref="D7084:D7091"/>
    <mergeCell ref="D7092:D7099"/>
    <mergeCell ref="D7100:D7109"/>
    <mergeCell ref="D7110:D7114"/>
    <mergeCell ref="D7115:D7126"/>
    <mergeCell ref="D7127:D7132"/>
    <mergeCell ref="D7133:D7136"/>
    <mergeCell ref="D7137:D7142"/>
    <mergeCell ref="C7032:C7033"/>
    <mergeCell ref="C7034:C7054"/>
    <mergeCell ref="C7055:C7069"/>
    <mergeCell ref="C7070:C7074"/>
    <mergeCell ref="C7075:C7083"/>
    <mergeCell ref="C7084:C7091"/>
    <mergeCell ref="C7092:C7099"/>
    <mergeCell ref="C7100:C7109"/>
    <mergeCell ref="C7110:C7114"/>
    <mergeCell ref="C7115:C7126"/>
    <mergeCell ref="C7127:C7132"/>
    <mergeCell ref="C7133:C7136"/>
    <mergeCell ref="C7137:C7142"/>
    <mergeCell ref="C7148:F7149"/>
    <mergeCell ref="D7151:D7152"/>
    <mergeCell ref="D7153:D7159"/>
    <mergeCell ref="D7160:D7166"/>
    <mergeCell ref="D7167:D7173"/>
    <mergeCell ref="D7174:D7178"/>
    <mergeCell ref="D7179:D7183"/>
    <mergeCell ref="D7184:D7188"/>
    <mergeCell ref="D7189:D7193"/>
    <mergeCell ref="D7194:D7202"/>
    <mergeCell ref="D7203:D7210"/>
    <mergeCell ref="D7211:D7218"/>
    <mergeCell ref="D7219:D7228"/>
    <mergeCell ref="D7229:D7233"/>
    <mergeCell ref="D7234:D7245"/>
    <mergeCell ref="D7246:D7251"/>
    <mergeCell ref="D7252:D7255"/>
    <mergeCell ref="D7256:D7261"/>
    <mergeCell ref="C7151:C7152"/>
    <mergeCell ref="C7153:C7173"/>
    <mergeCell ref="C7174:C7188"/>
    <mergeCell ref="C7189:C7193"/>
    <mergeCell ref="C7194:C7202"/>
    <mergeCell ref="C7203:C7210"/>
    <mergeCell ref="C7211:C7218"/>
    <mergeCell ref="C7219:C7228"/>
    <mergeCell ref="C7229:C7233"/>
    <mergeCell ref="C7234:C7245"/>
    <mergeCell ref="C7246:C7251"/>
    <mergeCell ref="C7252:C7255"/>
    <mergeCell ref="C7256:C7261"/>
    <mergeCell ref="C7267:F7268"/>
    <mergeCell ref="D7270:D7271"/>
    <mergeCell ref="D7272:D7278"/>
    <mergeCell ref="D7279:D7285"/>
    <mergeCell ref="D7286:D7292"/>
    <mergeCell ref="D7293:D7297"/>
    <mergeCell ref="D7298:D7302"/>
    <mergeCell ref="D7303:D7307"/>
    <mergeCell ref="D7308:D7312"/>
    <mergeCell ref="D7313:D7321"/>
    <mergeCell ref="D7322:D7329"/>
    <mergeCell ref="D7330:D7337"/>
    <mergeCell ref="D7338:D7347"/>
    <mergeCell ref="D7348:D7352"/>
    <mergeCell ref="D7353:D7364"/>
    <mergeCell ref="D7365:D7370"/>
    <mergeCell ref="D7371:D7374"/>
    <mergeCell ref="D7375:D7380"/>
    <mergeCell ref="C7270:C7271"/>
    <mergeCell ref="C7272:C7292"/>
    <mergeCell ref="C7293:C7307"/>
    <mergeCell ref="C7308:C7312"/>
    <mergeCell ref="C7313:C7321"/>
    <mergeCell ref="C7322:C7329"/>
    <mergeCell ref="C7330:C7337"/>
    <mergeCell ref="C7338:C7347"/>
    <mergeCell ref="C7348:C7352"/>
    <mergeCell ref="C7353:C7364"/>
    <mergeCell ref="C7365:C7370"/>
    <mergeCell ref="C7371:C7374"/>
    <mergeCell ref="C7375:C7380"/>
    <mergeCell ref="C7386:F7387"/>
    <mergeCell ref="D7389:D7390"/>
    <mergeCell ref="D7391:D7397"/>
    <mergeCell ref="D7398:D7404"/>
    <mergeCell ref="D7405:D7411"/>
    <mergeCell ref="D7412:D7416"/>
    <mergeCell ref="D7417:D7421"/>
    <mergeCell ref="D7422:D7426"/>
    <mergeCell ref="D7427:D7431"/>
    <mergeCell ref="D7432:D7440"/>
    <mergeCell ref="D7441:D7448"/>
    <mergeCell ref="D7449:D7456"/>
    <mergeCell ref="D7457:D7466"/>
    <mergeCell ref="D7467:D7471"/>
    <mergeCell ref="D7472:D7483"/>
    <mergeCell ref="D7484:D7489"/>
    <mergeCell ref="D7490:D7493"/>
    <mergeCell ref="D7494:D7499"/>
    <mergeCell ref="C7389:C7390"/>
    <mergeCell ref="C7391:C7411"/>
    <mergeCell ref="C7412:C7426"/>
    <mergeCell ref="C7427:C7431"/>
    <mergeCell ref="C7432:C7440"/>
    <mergeCell ref="C7441:C7448"/>
    <mergeCell ref="C7449:C7456"/>
    <mergeCell ref="C7457:C7466"/>
    <mergeCell ref="C7467:C7471"/>
    <mergeCell ref="C7472:C7483"/>
    <mergeCell ref="C7484:C7489"/>
    <mergeCell ref="C7490:C7493"/>
    <mergeCell ref="C7494:C7499"/>
    <mergeCell ref="C7505:F7506"/>
    <mergeCell ref="D7508:D7509"/>
    <mergeCell ref="D7510:D7516"/>
    <mergeCell ref="D7517:D7523"/>
    <mergeCell ref="D7524:D7530"/>
    <mergeCell ref="D7531:D7535"/>
    <mergeCell ref="D7536:D7540"/>
    <mergeCell ref="D7541:D7545"/>
    <mergeCell ref="D7546:D7550"/>
    <mergeCell ref="D7551:D7559"/>
    <mergeCell ref="D7560:D7567"/>
    <mergeCell ref="D7568:D7575"/>
    <mergeCell ref="D7576:D7585"/>
    <mergeCell ref="D7586:D7590"/>
    <mergeCell ref="D7591:D7602"/>
    <mergeCell ref="D7603:D7608"/>
    <mergeCell ref="D7609:D7612"/>
    <mergeCell ref="D7613:D7618"/>
    <mergeCell ref="C7508:C7509"/>
    <mergeCell ref="C7510:C7530"/>
    <mergeCell ref="C7531:C7545"/>
    <mergeCell ref="C7546:C7550"/>
    <mergeCell ref="C7551:C7559"/>
    <mergeCell ref="C7560:C7567"/>
    <mergeCell ref="C7568:C7575"/>
    <mergeCell ref="C7576:C7585"/>
    <mergeCell ref="C7586:C7590"/>
    <mergeCell ref="C7591:C7602"/>
    <mergeCell ref="C7603:C7608"/>
    <mergeCell ref="C7609:C7612"/>
    <mergeCell ref="C7613:C7618"/>
    <mergeCell ref="C7624:F7625"/>
    <mergeCell ref="D7627:D7628"/>
    <mergeCell ref="D7629:D7635"/>
    <mergeCell ref="D7636:D7642"/>
    <mergeCell ref="D7643:D7649"/>
    <mergeCell ref="D7650:D7654"/>
    <mergeCell ref="D7655:D7659"/>
    <mergeCell ref="D7660:D7664"/>
    <mergeCell ref="D7665:D7669"/>
    <mergeCell ref="D7670:D7678"/>
    <mergeCell ref="D7679:D7686"/>
    <mergeCell ref="D7687:D7694"/>
    <mergeCell ref="D7695:D7704"/>
    <mergeCell ref="D7705:D7709"/>
    <mergeCell ref="D7710:D7721"/>
    <mergeCell ref="D7722:D7727"/>
    <mergeCell ref="D7728:D7731"/>
    <mergeCell ref="D7732:D7737"/>
    <mergeCell ref="C7627:C7628"/>
    <mergeCell ref="C7629:C7649"/>
    <mergeCell ref="C7650:C7664"/>
    <mergeCell ref="C7665:C7669"/>
    <mergeCell ref="C7670:C7678"/>
    <mergeCell ref="C7679:C7686"/>
    <mergeCell ref="C7687:C7694"/>
    <mergeCell ref="C7695:C7704"/>
    <mergeCell ref="C7705:C7709"/>
    <mergeCell ref="C7710:C7721"/>
    <mergeCell ref="C7722:C7727"/>
    <mergeCell ref="C7728:C7731"/>
    <mergeCell ref="C7732:C7737"/>
    <mergeCell ref="C7743:F7744"/>
    <mergeCell ref="D7746:D7747"/>
    <mergeCell ref="D7748:D7754"/>
    <mergeCell ref="D7755:D7761"/>
    <mergeCell ref="D7762:D7768"/>
    <mergeCell ref="D7769:D7773"/>
    <mergeCell ref="D7774:D7778"/>
    <mergeCell ref="D7779:D7783"/>
    <mergeCell ref="D7784:D7788"/>
    <mergeCell ref="D7789:D7797"/>
    <mergeCell ref="D7798:D7805"/>
    <mergeCell ref="D7806:D7813"/>
    <mergeCell ref="D7814:D7823"/>
    <mergeCell ref="D7824:D7828"/>
    <mergeCell ref="D7829:D7840"/>
    <mergeCell ref="D7841:D7846"/>
    <mergeCell ref="D7847:D7850"/>
    <mergeCell ref="D7851:D7856"/>
    <mergeCell ref="C7746:C7747"/>
    <mergeCell ref="C7748:C7768"/>
    <mergeCell ref="C7769:C7783"/>
    <mergeCell ref="C7784:C7788"/>
    <mergeCell ref="C7789:C7797"/>
    <mergeCell ref="C7798:C7805"/>
    <mergeCell ref="C7806:C7813"/>
    <mergeCell ref="C7814:C7823"/>
    <mergeCell ref="C7824:C7828"/>
    <mergeCell ref="C7829:C7840"/>
    <mergeCell ref="C7841:C7846"/>
    <mergeCell ref="C7847:C7850"/>
    <mergeCell ref="C7851:C7856"/>
    <mergeCell ref="C7862:F7863"/>
    <mergeCell ref="D7865:D7866"/>
    <mergeCell ref="D7867:D7873"/>
    <mergeCell ref="D7874:D7880"/>
    <mergeCell ref="D7881:D7887"/>
    <mergeCell ref="D7888:D7892"/>
    <mergeCell ref="D7893:D7897"/>
    <mergeCell ref="D7898:D7902"/>
    <mergeCell ref="D7903:D7907"/>
    <mergeCell ref="D7908:D7916"/>
    <mergeCell ref="D7917:D7924"/>
    <mergeCell ref="D7925:D7932"/>
    <mergeCell ref="D7933:D7942"/>
    <mergeCell ref="D7943:D7947"/>
    <mergeCell ref="D7948:D7959"/>
    <mergeCell ref="D7960:D7965"/>
    <mergeCell ref="D7966:D7969"/>
    <mergeCell ref="D7970:D7975"/>
    <mergeCell ref="C7865:C7866"/>
    <mergeCell ref="C7867:C7887"/>
    <mergeCell ref="C7888:C7902"/>
    <mergeCell ref="C7903:C7907"/>
    <mergeCell ref="C7908:C7916"/>
    <mergeCell ref="C7917:C7924"/>
    <mergeCell ref="C7925:C7932"/>
    <mergeCell ref="C7933:C7942"/>
    <mergeCell ref="C7943:C7947"/>
    <mergeCell ref="C7948:C7959"/>
    <mergeCell ref="C7960:C7965"/>
    <mergeCell ref="C7966:C7969"/>
    <mergeCell ref="C7970:C7975"/>
    <mergeCell ref="C7981:F7982"/>
    <mergeCell ref="D7984:D7985"/>
    <mergeCell ref="D7986:D7992"/>
    <mergeCell ref="D7993:D7999"/>
    <mergeCell ref="D8000:D8006"/>
    <mergeCell ref="D8007:D8011"/>
    <mergeCell ref="D8012:D8016"/>
    <mergeCell ref="D8017:D8021"/>
    <mergeCell ref="D8022:D8026"/>
    <mergeCell ref="D8027:D8035"/>
    <mergeCell ref="D8036:D8043"/>
    <mergeCell ref="D8044:D8051"/>
    <mergeCell ref="D8052:D8061"/>
    <mergeCell ref="D8062:D8066"/>
    <mergeCell ref="D8067:D8078"/>
    <mergeCell ref="D8079:D8084"/>
    <mergeCell ref="D8085:D8088"/>
    <mergeCell ref="D8089:D8094"/>
    <mergeCell ref="C7984:C7985"/>
    <mergeCell ref="C7986:C8006"/>
    <mergeCell ref="C8007:C8021"/>
    <mergeCell ref="C8022:C8026"/>
    <mergeCell ref="C8027:C8035"/>
    <mergeCell ref="C8036:C8043"/>
    <mergeCell ref="C8044:C8051"/>
    <mergeCell ref="C8052:C8061"/>
    <mergeCell ref="C8062:C8066"/>
    <mergeCell ref="C8067:C8078"/>
    <mergeCell ref="C8079:C8084"/>
    <mergeCell ref="C8085:C8088"/>
    <mergeCell ref="C8089:C8094"/>
    <mergeCell ref="D8208:D8213"/>
    <mergeCell ref="C8103:C8104"/>
    <mergeCell ref="C8105:C8125"/>
    <mergeCell ref="C8126:C8140"/>
    <mergeCell ref="C8141:C8145"/>
    <mergeCell ref="C8146:C8154"/>
    <mergeCell ref="C8155:C8162"/>
    <mergeCell ref="C8163:C8170"/>
    <mergeCell ref="C8171:C8180"/>
    <mergeCell ref="C8181:C8185"/>
    <mergeCell ref="C8186:C8197"/>
    <mergeCell ref="C8198:C8203"/>
    <mergeCell ref="C8204:C8207"/>
    <mergeCell ref="C8208:C8213"/>
    <mergeCell ref="C8100:F8101"/>
    <mergeCell ref="D8103:D8104"/>
    <mergeCell ref="D8105:D8111"/>
    <mergeCell ref="D8112:D8118"/>
    <mergeCell ref="D8119:D8125"/>
    <mergeCell ref="D8126:D8130"/>
    <mergeCell ref="D8131:D8135"/>
    <mergeCell ref="D8136:D8140"/>
    <mergeCell ref="D8141:D8145"/>
    <mergeCell ref="D8146:D8154"/>
    <mergeCell ref="D8155:D8162"/>
    <mergeCell ref="D8163:D8170"/>
    <mergeCell ref="D8171:D8180"/>
    <mergeCell ref="D8181:D8185"/>
    <mergeCell ref="D8186:D8197"/>
    <mergeCell ref="D8198:D8203"/>
    <mergeCell ref="D8204:D8207"/>
  </mergeCells>
  <phoneticPr fontId="4"/>
  <pageMargins left="0.7" right="0.7" top="0.75" bottom="0.75" header="0.3" footer="0.3"/>
  <pageSetup paperSize="9" scale="63" pageOrder="overThenDown" orientation="landscape" r:id="rId1"/>
  <headerFooter>
    <oddFooter>&amp;CP(2)</oddFooter>
  </headerFooter>
  <rowBreaks count="69" manualBreakCount="69">
    <brk id="121" max="16383" man="1"/>
    <brk id="240" max="16383" man="1"/>
    <brk id="359" max="16383" man="1"/>
    <brk id="478" max="16383" man="1"/>
    <brk id="597" max="16383" man="1"/>
    <brk id="716" max="16383" man="1"/>
    <brk id="835" max="16383" man="1"/>
    <brk id="954" max="16383" man="1"/>
    <brk id="1073" max="16383" man="1"/>
    <brk id="1192" max="16383" man="1"/>
    <brk id="1311" max="16383" man="1"/>
    <brk id="1430" max="16383" man="1"/>
    <brk id="1549" max="16383" man="1"/>
    <brk id="1668" max="16383" man="1"/>
    <brk id="1787" max="16383" man="1"/>
    <brk id="1906" max="16383" man="1"/>
    <brk id="2025" max="16383" man="1"/>
    <brk id="2144" max="16383" man="1"/>
    <brk id="2263" max="16383" man="1"/>
    <brk id="2382" max="16383" man="1"/>
    <brk id="2501" max="16383" man="1"/>
    <brk id="2620" max="16383" man="1"/>
    <brk id="2739" max="16383" man="1"/>
    <brk id="2858" max="16383" man="1"/>
    <brk id="2977" max="16383" man="1"/>
    <brk id="3096" max="16383" man="1"/>
    <brk id="3215" max="16383" man="1"/>
    <brk id="3334" max="16383" man="1"/>
    <brk id="3453" max="16383" man="1"/>
    <brk id="3572" max="16383" man="1"/>
    <brk id="3691" max="16383" man="1"/>
    <brk id="3810" max="16383" man="1"/>
    <brk id="3929" max="16383" man="1"/>
    <brk id="4048" max="16383" man="1"/>
    <brk id="4167" max="16383" man="1"/>
    <brk id="4286" max="16383" man="1"/>
    <brk id="4405" max="16383" man="1"/>
    <brk id="4524" max="16383" man="1"/>
    <brk id="4643" max="16383" man="1"/>
    <brk id="4762" max="16383" man="1"/>
    <brk id="4881" max="16383" man="1"/>
    <brk id="5000" max="16383" man="1"/>
    <brk id="5119" max="16383" man="1"/>
    <brk id="5238" max="16383" man="1"/>
    <brk id="5357" max="16383" man="1"/>
    <brk id="5476" max="16383" man="1"/>
    <brk id="5595" max="16383" man="1"/>
    <brk id="5714" max="16383" man="1"/>
    <brk id="5833" max="16383" man="1"/>
    <brk id="5952" max="16383" man="1"/>
    <brk id="6071" max="16383" man="1"/>
    <brk id="6190" max="16383" man="1"/>
    <brk id="6309" max="16383" man="1"/>
    <brk id="6428" max="16383" man="1"/>
    <brk id="6547" max="16383" man="1"/>
    <brk id="6666" max="16383" man="1"/>
    <brk id="6785" max="16383" man="1"/>
    <brk id="6904" max="16383" man="1"/>
    <brk id="7023" max="16383" man="1"/>
    <brk id="7142" max="16383" man="1"/>
    <brk id="7261" max="16383" man="1"/>
    <brk id="7380" max="16383" man="1"/>
    <brk id="7499" max="16383" man="1"/>
    <brk id="7618" max="16383" man="1"/>
    <brk id="7737" max="16383" man="1"/>
    <brk id="7856" max="16383" man="1"/>
    <brk id="7975" max="16383" man="1"/>
    <brk id="8094" max="16383" man="1"/>
    <brk id="821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目次</vt:lpstr>
      <vt:lpstr>P(2)</vt:lpstr>
      <vt:lpstr>目次!Print_Area</vt:lpstr>
      <vt:lpstr>'P(2)'!Print_Titles</vt:lpstr>
      <vt:lpstr>目次!Print_Titles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高齢者の日常生活・地域社会への参加に関する調査</dc:title>
  <dc:subject>4_3_1基本軸クロス</dc:subject>
  <dc:creator>内閣府</dc:creator>
  <cp:lastModifiedBy>立石憲彰</cp:lastModifiedBy>
  <dcterms:created xsi:type="dcterms:W3CDTF">2022-06-11T13:59:56Z</dcterms:created>
  <dcterms:modified xsi:type="dcterms:W3CDTF">2022-06-12T06:09:55Z</dcterms:modified>
</cp:coreProperties>
</file>